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yan\Desktop\Class\Files for Virtual Class 1\Crowdfunding Analysis\Challenge\"/>
    </mc:Choice>
  </mc:AlternateContent>
  <xr:revisionPtr revIDLastSave="0" documentId="13_ncr:1_{5885F10B-FE66-4A4B-8E31-9FD99FB74B76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Theater Outcomes by Launch Date" sheetId="2" r:id="rId1"/>
    <sheet name="Outcomes Based on Goals" sheetId="10" r:id="rId2"/>
    <sheet name="Kickstarter" sheetId="1" r:id="rId3"/>
    <sheet name="Category Statistics" sheetId="3" r:id="rId4"/>
    <sheet name="Subcategory Statistics" sheetId="4" r:id="rId5"/>
    <sheet name="Outcomes by Launch Date" sheetId="5" r:id="rId6"/>
    <sheet name="Descriptive Statistics" sheetId="8" r:id="rId7"/>
    <sheet name="Musical Campaigns" sheetId="9" r:id="rId8"/>
    <sheet name="Edinburgh Research" sheetId="11" r:id="rId9"/>
  </sheets>
  <definedNames>
    <definedName name="_xlchart.v1.0" hidden="1">'Musical Campaigns'!$D$1</definedName>
    <definedName name="_xlchart.v1.1" hidden="1">'Musical Campaigns'!$D$2:$D$27</definedName>
    <definedName name="_xlchart.v1.2" hidden="1">'Musical Campaigns'!$E$1</definedName>
    <definedName name="_xlchart.v1.3" hidden="1">'Musical Campaigns'!$E$2:$E$27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0" l="1"/>
  <c r="B6" i="11"/>
  <c r="B5" i="11"/>
  <c r="B4" i="11"/>
  <c r="B3" i="11"/>
  <c r="B2" i="11"/>
  <c r="D10" i="10"/>
  <c r="D9" i="10"/>
  <c r="D8" i="10"/>
  <c r="D7" i="10"/>
  <c r="D6" i="10"/>
  <c r="D5" i="10"/>
  <c r="D4" i="10"/>
  <c r="D3" i="10"/>
  <c r="C13" i="10"/>
  <c r="D2" i="10"/>
  <c r="C2" i="10"/>
  <c r="D12" i="10"/>
  <c r="D13" i="10"/>
  <c r="C12" i="10"/>
  <c r="C11" i="10"/>
  <c r="C10" i="10"/>
  <c r="C9" i="10"/>
  <c r="C8" i="10"/>
  <c r="C7" i="10"/>
  <c r="C6" i="10"/>
  <c r="C5" i="10"/>
  <c r="C4" i="10"/>
  <c r="C3" i="10"/>
  <c r="B13" i="10"/>
  <c r="B12" i="10"/>
  <c r="B11" i="10"/>
  <c r="B10" i="10"/>
  <c r="B9" i="10"/>
  <c r="B8" i="10"/>
  <c r="B7" i="10"/>
  <c r="B6" i="10"/>
  <c r="B5" i="10"/>
  <c r="B4" i="10"/>
  <c r="B3" i="10"/>
  <c r="B2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K2" i="1"/>
  <c r="L2" i="1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E11" i="10" l="1"/>
  <c r="G11" i="10" s="1"/>
  <c r="E13" i="10"/>
  <c r="F13" i="10" s="1"/>
  <c r="E12" i="10"/>
  <c r="F12" i="10" s="1"/>
  <c r="E10" i="10"/>
  <c r="H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E2" i="10"/>
  <c r="F2" i="10" s="1"/>
  <c r="H11" i="10" l="1"/>
  <c r="H5" i="10"/>
  <c r="G12" i="10"/>
  <c r="G9" i="10"/>
  <c r="G5" i="10"/>
  <c r="G8" i="10"/>
  <c r="F10" i="10"/>
  <c r="G7" i="10"/>
  <c r="G3" i="10"/>
  <c r="F11" i="10"/>
  <c r="G2" i="10"/>
  <c r="G13" i="10"/>
  <c r="H12" i="10"/>
  <c r="G10" i="10"/>
  <c r="H8" i="10"/>
  <c r="H7" i="10"/>
  <c r="H3" i="10"/>
  <c r="G6" i="10"/>
  <c r="H6" i="10"/>
  <c r="H9" i="10"/>
  <c r="G4" i="10"/>
  <c r="H4" i="10"/>
  <c r="H13" i="10"/>
  <c r="H2" i="10"/>
</calcChain>
</file>

<file path=xl/sharedStrings.xml><?xml version="1.0" encoding="utf-8"?>
<sst xmlns="http://schemas.openxmlformats.org/spreadsheetml/2006/main" count="33282" uniqueCount="8415">
  <si>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</si>
  <si>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</si>
  <si>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</si>
  <si>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</si>
  <si>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</si>
  <si>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</si>
  <si>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</si>
  <si>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</si>
  <si>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</si>
  <si>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</si>
  <si>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</si>
  <si>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</si>
  <si>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</si>
  <si>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</si>
  <si>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</si>
  <si>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</si>
  <si>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</si>
  <si>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</si>
  <si>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</si>
  <si>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</si>
  <si>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</si>
  <si>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</si>
  <si>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</si>
  <si>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</si>
  <si>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</si>
  <si>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</si>
  <si>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</si>
  <si>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</si>
  <si>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</si>
  <si>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</si>
  <si>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</si>
  <si>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</si>
  <si>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</si>
  <si>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</si>
  <si>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</si>
  <si>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</si>
  <si>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</si>
  <si>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</si>
  <si>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</si>
  <si>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</si>
  <si>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</si>
  <si>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</si>
  <si>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</si>
  <si>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</si>
  <si>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</si>
  <si>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</si>
  <si>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</si>
  <si>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</si>
  <si>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</si>
  <si>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</si>
  <si>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</si>
  <si>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</si>
  <si>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</si>
  <si>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</si>
  <si>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</si>
  <si>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</si>
  <si>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</si>
  <si>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</si>
  <si>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</si>
  <si>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</si>
  <si>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</si>
  <si>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</si>
  <si>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</si>
  <si>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</si>
  <si>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</si>
  <si>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</si>
  <si>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</si>
  <si>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</si>
  <si>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</si>
  <si>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</si>
  <si>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</si>
  <si>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</si>
  <si>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</si>
  <si>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</si>
  <si>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</si>
  <si>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</si>
  <si>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</si>
  <si>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</si>
  <si>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</si>
  <si>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</si>
  <si>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</si>
  <si>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</si>
  <si>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</si>
  <si>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</si>
  <si>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</si>
  <si>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</si>
  <si>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</si>
  <si>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</si>
  <si>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</si>
  <si>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</si>
  <si>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</si>
  <si>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</si>
  <si>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</si>
  <si>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</si>
  <si>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</si>
  <si>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</si>
  <si>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</si>
  <si>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</si>
  <si>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</si>
  <si>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</si>
  <si>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</si>
  <si>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</si>
  <si>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</si>
  <si>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</si>
  <si>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</si>
  <si>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</si>
  <si>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</si>
  <si>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</si>
  <si>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</si>
  <si>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</si>
  <si>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</si>
  <si>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</si>
  <si>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</si>
  <si>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</si>
  <si>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</si>
  <si>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</si>
  <si>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</si>
  <si>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</si>
  <si>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</si>
  <si>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</si>
  <si>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</si>
  <si>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</si>
  <si>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</si>
  <si>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</si>
  <si>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</si>
  <si>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</si>
  <si>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</si>
  <si>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</si>
  <si>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</si>
  <si>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</si>
  <si>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</si>
  <si>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</si>
  <si>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</si>
  <si>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</si>
  <si>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</si>
  <si>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</si>
  <si>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</si>
  <si>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</si>
  <si>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</si>
  <si>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</si>
  <si>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</si>
  <si>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</si>
  <si>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</si>
  <si>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</si>
  <si>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</si>
  <si>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</si>
  <si>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</si>
  <si>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</si>
  <si>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</si>
  <si>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</si>
  <si>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</si>
  <si>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</si>
  <si>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</si>
  <si>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</si>
  <si>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</si>
  <si>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</si>
  <si>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</si>
  <si>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</si>
  <si>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</si>
  <si>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</si>
  <si>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</si>
  <si>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</si>
  <si>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</si>
  <si>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</si>
  <si>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</si>
  <si>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</si>
  <si>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</si>
  <si>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</si>
  <si>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</si>
  <si>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</si>
  <si>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</si>
  <si>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</si>
  <si>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</si>
  <si>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</si>
  <si>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</si>
  <si>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</si>
  <si>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</si>
  <si>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</si>
  <si>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</si>
  <si>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</si>
  <si>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</si>
  <si>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</si>
  <si>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</si>
  <si>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</si>
  <si>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</si>
  <si>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</si>
  <si>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</si>
  <si>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</si>
  <si>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</si>
  <si>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</si>
  <si>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</si>
  <si>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</si>
  <si>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</si>
  <si>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</si>
  <si>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</si>
  <si>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</si>
  <si>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</si>
  <si>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</si>
  <si>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</si>
  <si>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</si>
  <si>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</si>
  <si>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</si>
  <si>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</si>
  <si>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</si>
  <si>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</si>
  <si>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</si>
  <si>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</si>
  <si>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</si>
  <si>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</si>
  <si>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</si>
  <si>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</si>
  <si>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</si>
  <si>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</si>
  <si>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</si>
  <si>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</si>
  <si>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</si>
  <si>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</si>
  <si>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</si>
  <si>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</si>
  <si>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</si>
  <si>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</si>
  <si>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</si>
  <si>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</si>
  <si>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</si>
  <si>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</si>
  <si>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</si>
  <si>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</si>
  <si>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</si>
  <si>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</si>
  <si>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</si>
  <si>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</si>
  <si>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</si>
  <si>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</si>
  <si>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</si>
  <si>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</si>
  <si>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</si>
  <si>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</si>
  <si>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</si>
  <si>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</si>
  <si>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</si>
  <si>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</si>
  <si>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</si>
  <si>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</si>
  <si>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</si>
  <si>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</si>
  <si>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</si>
  <si>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</si>
  <si>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</si>
  <si>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</si>
  <si>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</si>
  <si>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</si>
  <si>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</si>
  <si>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</si>
  <si>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</si>
  <si>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</si>
  <si>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</si>
  <si>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</si>
  <si>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</si>
  <si>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</si>
  <si>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</si>
  <si>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</si>
  <si>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</si>
  <si>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</si>
  <si>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</si>
  <si>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</si>
  <si>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</si>
  <si>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</si>
  <si>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</si>
  <si>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</si>
  <si>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</si>
  <si>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</si>
  <si>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</si>
  <si>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</si>
  <si>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</si>
  <si>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</si>
  <si>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</si>
  <si>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</si>
  <si>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</si>
  <si>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</si>
  <si>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</si>
  <si>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</si>
  <si>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</si>
  <si>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</si>
  <si>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</si>
  <si>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</si>
  <si>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</si>
  <si>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</si>
  <si>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</si>
  <si>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</si>
  <si>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</si>
  <si>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</si>
  <si>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</si>
  <si>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</si>
  <si>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</si>
  <si>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</si>
  <si>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</si>
  <si>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</si>
  <si>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</si>
  <si>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</si>
  <si>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</si>
  <si>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</si>
  <si>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</si>
  <si>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</si>
  <si>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</si>
  <si>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</si>
  <si>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</si>
  <si>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</si>
  <si>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</si>
  <si>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</si>
  <si>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</si>
  <si>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</si>
  <si>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</si>
  <si>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</si>
  <si>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</si>
  <si>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</si>
  <si>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</si>
  <si>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</si>
  <si>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</si>
  <si>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</si>
  <si>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</si>
  <si>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</si>
  <si>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</si>
  <si>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</si>
  <si>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</si>
  <si>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</si>
  <si>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</si>
  <si>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</si>
  <si>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</si>
  <si>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</si>
  <si>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</si>
  <si>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</si>
  <si>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</si>
  <si>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</si>
  <si>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</si>
  <si>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</si>
  <si>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</si>
  <si>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</si>
  <si>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</si>
  <si>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</si>
  <si>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</si>
  <si>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</si>
  <si>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</si>
  <si>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</si>
  <si>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</si>
  <si>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</si>
  <si>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</si>
  <si>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</si>
  <si>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</si>
  <si>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</si>
  <si>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</si>
  <si>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</si>
  <si>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</si>
  <si>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</si>
  <si>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</si>
  <si>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</si>
  <si>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</si>
  <si>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</si>
  <si>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</si>
  <si>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</si>
  <si>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</si>
  <si>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</si>
  <si>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</si>
  <si>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</si>
  <si>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</si>
  <si>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</si>
  <si>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</si>
  <si>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</si>
  <si>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</si>
  <si>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</si>
  <si>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</si>
  <si>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</si>
  <si>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</si>
  <si>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</si>
  <si>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</si>
  <si>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</si>
  <si>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</si>
  <si>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</si>
  <si>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</si>
  <si>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</si>
  <si>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</si>
  <si>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</si>
  <si>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</si>
  <si>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</si>
  <si>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</si>
  <si>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</si>
  <si>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</si>
  <si>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</si>
  <si>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</si>
  <si>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</si>
  <si>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</si>
  <si>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</si>
  <si>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</si>
  <si>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</si>
  <si>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</si>
  <si>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</si>
  <si>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</si>
  <si>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</si>
  <si>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</si>
  <si>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</si>
  <si>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</si>
  <si>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</si>
  <si>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</si>
  <si>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</si>
  <si>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</si>
  <si>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</si>
  <si>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</si>
  <si>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</si>
  <si>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</si>
  <si>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</si>
  <si>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</si>
  <si>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</si>
  <si>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</si>
  <si>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</si>
  <si>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</si>
  <si>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</si>
  <si>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</si>
  <si>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</si>
  <si>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</si>
  <si>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</si>
  <si>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</si>
  <si>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</si>
  <si>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</si>
  <si>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</si>
  <si>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</si>
  <si>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</si>
  <si>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</si>
  <si>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</si>
  <si>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</si>
  <si>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</si>
  <si>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</si>
  <si>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</si>
  <si>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</si>
  <si>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</si>
  <si>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</si>
  <si>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</si>
  <si>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</si>
  <si>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</si>
  <si>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</si>
  <si>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</si>
  <si>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</si>
  <si>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</si>
  <si>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</si>
  <si>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</si>
  <si>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</si>
  <si>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</si>
  <si>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</si>
  <si>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</si>
  <si>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</si>
  <si>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</si>
  <si>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</si>
  <si>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</si>
  <si>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</si>
  <si>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</si>
  <si>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</si>
  <si>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</si>
  <si>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</si>
  <si>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</si>
  <si>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</si>
  <si>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</si>
  <si>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</si>
  <si>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</si>
  <si>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</si>
  <si>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</si>
  <si>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</si>
  <si>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</si>
  <si>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</si>
  <si>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</si>
  <si>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</si>
  <si>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</si>
  <si>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</si>
  <si>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</si>
  <si>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</si>
  <si>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</si>
  <si>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</si>
  <si>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</si>
  <si>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</si>
  <si>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</si>
  <si>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</si>
  <si>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</si>
  <si>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</si>
  <si>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</si>
  <si>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</si>
  <si>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</si>
  <si>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</si>
  <si>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</si>
  <si>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</si>
  <si>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</si>
  <si>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</si>
  <si>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</si>
  <si>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</si>
  <si>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</si>
  <si>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</si>
  <si>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</si>
  <si>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</si>
  <si>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</si>
  <si>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</si>
  <si>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</si>
  <si>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</si>
  <si>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</si>
  <si>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</si>
  <si>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</si>
  <si>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</si>
  <si>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</si>
  <si>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</si>
  <si>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</si>
  <si>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</si>
  <si>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</si>
  <si>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</si>
  <si>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</si>
  <si>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</si>
  <si>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</si>
  <si>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</si>
  <si>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</si>
  <si>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</si>
  <si>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</si>
  <si>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</si>
  <si>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</si>
  <si>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</si>
  <si>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</si>
  <si>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</si>
  <si>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</si>
  <si>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</si>
  <si>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</si>
  <si>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</si>
  <si>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</si>
  <si>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</si>
  <si>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</si>
  <si>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</si>
  <si>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</si>
  <si>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</si>
  <si>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</si>
  <si>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</si>
  <si>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</si>
  <si>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</si>
  <si>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</si>
  <si>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</si>
  <si>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</si>
  <si>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</si>
  <si>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</si>
  <si>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</si>
  <si>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</si>
  <si>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</si>
  <si>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</si>
  <si>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</si>
  <si>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</si>
  <si>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</si>
  <si>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</si>
  <si>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</si>
  <si>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</si>
  <si>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</si>
  <si>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</si>
  <si>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</si>
  <si>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</si>
  <si>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</si>
  <si>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</si>
  <si>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</si>
  <si>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</si>
  <si>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</si>
  <si>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</si>
  <si>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</si>
  <si>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</si>
  <si>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</si>
  <si>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</si>
  <si>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</si>
  <si>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</si>
  <si>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</si>
  <si>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</si>
  <si>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</si>
  <si>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</si>
  <si>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</si>
  <si>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</si>
  <si>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</si>
  <si>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</si>
  <si>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</si>
  <si>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</si>
  <si>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</si>
  <si>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</si>
  <si>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</si>
  <si>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</si>
  <si>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</si>
  <si>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</si>
  <si>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</si>
  <si>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</si>
  <si>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</si>
  <si>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</si>
  <si>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</si>
  <si>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</si>
  <si>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</si>
  <si>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</si>
  <si>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</si>
  <si>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</si>
  <si>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</si>
  <si>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</si>
  <si>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</si>
  <si>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</si>
  <si>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</si>
  <si>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</si>
  <si>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</si>
  <si>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</si>
  <si>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</si>
  <si>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</si>
  <si>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</si>
  <si>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</si>
  <si>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</si>
  <si>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</si>
  <si>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</si>
  <si>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</si>
  <si>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</si>
  <si>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</si>
  <si>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</si>
  <si>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</si>
  <si>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</si>
  <si>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</si>
  <si>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</si>
  <si>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</si>
  <si>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</si>
  <si>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</si>
  <si>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</si>
  <si>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</si>
  <si>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</si>
  <si>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</si>
  <si>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</si>
  <si>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</si>
  <si>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</si>
  <si>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</si>
  <si>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</si>
  <si>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</si>
  <si>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</si>
  <si>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</si>
  <si>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</si>
  <si>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</si>
  <si>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</si>
  <si>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</si>
  <si>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</si>
  <si>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</si>
  <si>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</si>
  <si>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</si>
  <si>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</si>
  <si>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</si>
  <si>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</si>
  <si>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</si>
  <si>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</si>
  <si>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</si>
  <si>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</si>
  <si>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</si>
  <si>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</si>
  <si>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</si>
  <si>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</si>
  <si>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</si>
  <si>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</si>
  <si>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</si>
  <si>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</si>
  <si>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</si>
  <si>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</si>
  <si>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</si>
  <si>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</si>
  <si>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</si>
  <si>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</si>
  <si>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</si>
  <si>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</si>
  <si>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</si>
  <si>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</si>
  <si>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</si>
  <si>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</si>
  <si>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</si>
  <si>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</si>
  <si>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</si>
  <si>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</si>
  <si>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</si>
  <si>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</si>
  <si>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</si>
  <si>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</si>
  <si>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</si>
  <si>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</si>
  <si>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</si>
  <si>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</si>
  <si>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</si>
  <si>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</si>
  <si>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</si>
  <si>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</si>
  <si>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</si>
  <si>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</si>
  <si>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</si>
  <si>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</si>
  <si>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</si>
  <si>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</si>
  <si>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</si>
  <si>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</si>
  <si>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</si>
  <si>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</si>
  <si>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</si>
  <si>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</si>
  <si>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</si>
  <si>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</si>
  <si>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</si>
  <si>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</si>
  <si>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</si>
  <si>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</si>
  <si>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</si>
  <si>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</si>
  <si>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</si>
  <si>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</si>
  <si>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</si>
  <si>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</si>
  <si>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</si>
  <si>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</si>
  <si>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</si>
  <si>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</si>
  <si>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</si>
  <si>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</si>
  <si>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</si>
  <si>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</si>
  <si>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</si>
  <si>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</si>
  <si>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</si>
  <si>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</si>
  <si>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</si>
  <si>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</si>
  <si>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</si>
  <si>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</si>
  <si>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</si>
  <si>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</si>
  <si>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</si>
  <si>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</si>
  <si>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</si>
  <si>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</si>
  <si>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</si>
  <si>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</si>
  <si>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</si>
  <si>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</si>
  <si>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</si>
  <si>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</si>
  <si>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</si>
  <si>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</si>
  <si>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</si>
  <si>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</si>
  <si>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</si>
  <si>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</si>
  <si>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</si>
  <si>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</si>
  <si>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</si>
  <si>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</si>
  <si>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</si>
  <si>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</si>
  <si>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</si>
  <si>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</si>
  <si>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</si>
  <si>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</si>
  <si>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</si>
  <si>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</si>
  <si>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</si>
  <si>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</si>
  <si>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</si>
  <si>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</si>
  <si>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</si>
  <si>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</si>
  <si>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</si>
  <si>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</si>
  <si>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</si>
  <si>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</si>
  <si>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</si>
  <si>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</si>
  <si>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</si>
  <si>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</si>
  <si>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</si>
  <si>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</si>
  <si>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</si>
  <si>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</si>
  <si>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</si>
  <si>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</si>
  <si>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</si>
  <si>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</si>
  <si>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</si>
  <si>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</si>
  <si>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</si>
  <si>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</si>
  <si>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</si>
  <si>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</si>
  <si>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</si>
  <si>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</si>
  <si>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</si>
  <si>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</si>
  <si>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</si>
  <si>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</si>
  <si>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</si>
  <si>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</si>
  <si>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</si>
  <si>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</si>
  <si>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</si>
  <si>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</si>
  <si>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</si>
  <si>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</si>
  <si>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</si>
  <si>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</si>
  <si>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</si>
  <si>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</si>
  <si>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</si>
  <si>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</si>
  <si>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</si>
  <si>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</si>
  <si>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</si>
  <si>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</si>
  <si>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</si>
  <si>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</si>
  <si>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</si>
  <si>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</si>
  <si>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</si>
  <si>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</si>
  <si>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</si>
  <si>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</si>
  <si>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</si>
  <si>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</si>
  <si>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</si>
  <si>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</si>
  <si>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</si>
  <si>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</si>
  <si>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</si>
  <si>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</si>
  <si>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</si>
  <si>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</si>
  <si>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</si>
  <si>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</si>
  <si>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</si>
  <si>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</si>
  <si>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</si>
  <si>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</si>
  <si>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</si>
  <si>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</si>
  <si>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</si>
  <si>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</si>
  <si>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</si>
  <si>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</si>
  <si>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</si>
  <si>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</si>
  <si>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</si>
  <si>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</si>
  <si>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</si>
  <si>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</si>
  <si>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</si>
  <si>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</si>
  <si>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</si>
  <si>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</si>
  <si>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</si>
  <si>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</si>
  <si>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</si>
  <si>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</si>
  <si>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</si>
  <si>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</si>
  <si>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</si>
  <si>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</si>
  <si>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</si>
  <si>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</si>
  <si>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</si>
  <si>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</si>
  <si>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</si>
  <si>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</si>
  <si>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</si>
  <si>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</si>
  <si>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</si>
  <si>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</si>
  <si>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</si>
  <si>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</si>
  <si>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</si>
  <si>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</si>
  <si>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</si>
  <si>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</si>
  <si>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</si>
  <si>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</si>
  <si>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</si>
  <si>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</si>
  <si>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</si>
  <si>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</si>
  <si>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</si>
  <si>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</si>
  <si>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</si>
  <si>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</si>
  <si>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</si>
  <si>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</si>
  <si>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</si>
  <si>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</si>
  <si>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</si>
  <si>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</si>
  <si>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</si>
  <si>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</si>
  <si>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</si>
  <si>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</si>
  <si>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</si>
  <si>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</si>
  <si>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</si>
  <si>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</si>
  <si>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</si>
  <si>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</si>
  <si>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</si>
  <si>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</si>
  <si>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</si>
  <si>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</si>
  <si>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</si>
  <si>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</si>
  <si>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</si>
  <si>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</si>
  <si>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</si>
  <si>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</si>
  <si>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</si>
  <si>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</si>
  <si>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</si>
  <si>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</si>
  <si>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</si>
  <si>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</si>
  <si>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</si>
  <si>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</si>
  <si>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</si>
  <si>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</si>
  <si>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</si>
  <si>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</si>
  <si>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</si>
  <si>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</si>
  <si>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</si>
  <si>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</si>
  <si>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</si>
  <si>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</si>
  <si>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</si>
  <si>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</si>
  <si>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</si>
  <si>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</si>
  <si>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</si>
  <si>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</si>
  <si>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</si>
  <si>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</si>
  <si>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</si>
  <si>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</si>
  <si>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</si>
  <si>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</si>
  <si>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</si>
  <si>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</si>
  <si>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</si>
  <si>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</si>
  <si>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</si>
  <si>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</si>
  <si>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</si>
  <si>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</si>
  <si>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</si>
  <si>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</si>
  <si>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</si>
  <si>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</si>
  <si>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</si>
  <si>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</si>
  <si>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</si>
  <si>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</si>
  <si>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</si>
  <si>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</si>
  <si>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</si>
  <si>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</si>
  <si>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</si>
  <si>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</si>
  <si>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</si>
  <si>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</si>
  <si>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</si>
  <si>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</si>
  <si>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</si>
  <si>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</si>
  <si>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</si>
  <si>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</si>
  <si>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</si>
  <si>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</si>
  <si>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</si>
  <si>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</si>
  <si>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</si>
  <si>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</si>
  <si>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</si>
  <si>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</si>
  <si>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</si>
  <si>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</si>
  <si>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</si>
  <si>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</si>
  <si>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</si>
  <si>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</si>
  <si>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</si>
  <si>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</si>
  <si>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</si>
  <si>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</si>
  <si>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</si>
  <si>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</si>
  <si>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</si>
  <si>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</si>
  <si>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</si>
  <si>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</si>
  <si>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</si>
  <si>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</si>
  <si>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</si>
  <si>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</si>
  <si>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</si>
  <si>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</si>
  <si>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</si>
  <si>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</si>
  <si>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</si>
  <si>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</si>
  <si>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</si>
  <si>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</si>
  <si>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</si>
  <si>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</si>
  <si>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</si>
  <si>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</si>
  <si>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</si>
  <si>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</si>
  <si>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</si>
  <si>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</si>
  <si>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</si>
  <si>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</si>
  <si>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</si>
  <si>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</si>
  <si>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</si>
  <si>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</si>
  <si>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</si>
  <si>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</si>
  <si>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</si>
  <si>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</si>
  <si>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</si>
  <si>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</si>
  <si>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</si>
  <si>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</si>
  <si>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</si>
  <si>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</si>
  <si>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</si>
  <si>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</si>
  <si>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</si>
  <si>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</si>
  <si>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</si>
  <si>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</si>
  <si>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</si>
  <si>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</si>
  <si>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</si>
  <si>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</si>
  <si>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</si>
  <si>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</si>
  <si>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</si>
  <si>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</si>
  <si>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</si>
  <si>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</si>
  <si>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</si>
  <si>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</si>
  <si>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</si>
  <si>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</si>
  <si>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</si>
  <si>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</si>
  <si>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</si>
  <si>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</si>
  <si>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</si>
  <si>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</si>
  <si>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</si>
  <si>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</si>
  <si>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</si>
  <si>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</si>
  <si>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</si>
  <si>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</si>
  <si>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</si>
  <si>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</si>
  <si>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</si>
  <si>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</si>
  <si>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</si>
  <si>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</si>
  <si>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</si>
  <si>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</si>
  <si>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</si>
  <si>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</si>
  <si>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</si>
  <si>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</si>
  <si>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</si>
  <si>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</si>
  <si>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</si>
  <si>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</si>
  <si>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</si>
  <si>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</si>
  <si>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</si>
  <si>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</si>
  <si>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</si>
  <si>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</si>
  <si>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</si>
  <si>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</si>
  <si>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</si>
  <si>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</si>
  <si>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</si>
  <si>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</si>
  <si>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</si>
  <si>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</si>
  <si>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</si>
  <si>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</si>
  <si>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</si>
  <si>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</si>
  <si>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</si>
  <si>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</si>
  <si>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</si>
  <si>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</si>
  <si>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</si>
  <si>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</si>
  <si>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</si>
  <si>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</si>
  <si>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</si>
  <si>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</si>
  <si>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</si>
  <si>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</si>
  <si>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</si>
  <si>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</si>
  <si>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</si>
  <si>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</si>
  <si>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</si>
  <si>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</si>
  <si>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</si>
  <si>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</si>
  <si>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</si>
  <si>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</si>
  <si>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</si>
  <si>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</si>
  <si>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</si>
  <si>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</si>
  <si>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</si>
  <si>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</si>
  <si>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</si>
  <si>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</si>
  <si>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</si>
  <si>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</si>
  <si>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</si>
  <si>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</si>
  <si>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</si>
  <si>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</si>
  <si>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</si>
  <si>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</si>
  <si>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</si>
  <si>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</si>
  <si>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</si>
  <si>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</si>
  <si>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</si>
  <si>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</si>
  <si>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</si>
  <si>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</si>
  <si>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</si>
  <si>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</si>
  <si>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</si>
  <si>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</si>
  <si>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</si>
  <si>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</si>
  <si>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</si>
  <si>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</si>
  <si>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</si>
  <si>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</si>
  <si>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</si>
  <si>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</si>
  <si>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</si>
  <si>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</si>
  <si>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</si>
  <si>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</si>
  <si>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</si>
  <si>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</si>
  <si>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</si>
  <si>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</si>
  <si>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</si>
  <si>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</si>
  <si>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</si>
  <si>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</si>
  <si>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</si>
  <si>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</si>
  <si>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</si>
  <si>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</si>
  <si>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</si>
  <si>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</si>
  <si>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</si>
  <si>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</si>
  <si>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</si>
  <si>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</si>
  <si>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</si>
  <si>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</si>
  <si>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</si>
  <si>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</si>
  <si>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</si>
  <si>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</si>
  <si>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</si>
  <si>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</si>
  <si>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</si>
  <si>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</si>
  <si>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</si>
  <si>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</si>
  <si>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</si>
  <si>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</si>
  <si>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</si>
  <si>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</si>
  <si>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</si>
  <si>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</si>
  <si>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</si>
  <si>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</si>
  <si>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</si>
  <si>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</si>
  <si>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</si>
  <si>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</si>
  <si>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</si>
  <si>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</si>
  <si>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</si>
  <si>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</si>
  <si>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</si>
  <si>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</si>
  <si>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</si>
  <si>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</si>
  <si>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</si>
  <si>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</si>
  <si>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</si>
  <si>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</si>
  <si>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</si>
  <si>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</si>
  <si>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</si>
  <si>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</si>
  <si>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</si>
  <si>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</si>
  <si>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</si>
  <si>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</si>
  <si>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</si>
  <si>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</si>
  <si>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</si>
  <si>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</si>
  <si>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</si>
  <si>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</si>
  <si>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</si>
  <si>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</si>
  <si>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</si>
  <si>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</si>
  <si>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</si>
  <si>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</si>
  <si>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</si>
  <si>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</si>
  <si>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</si>
  <si>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</si>
  <si>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</si>
  <si>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</si>
  <si>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</si>
  <si>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</si>
  <si>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</si>
  <si>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</si>
  <si>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</si>
  <si>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</si>
  <si>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</si>
  <si>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</si>
  <si>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</si>
  <si>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</si>
  <si>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</si>
  <si>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</si>
  <si>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</si>
  <si>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</si>
  <si>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</si>
  <si>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</si>
  <si>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</si>
  <si>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</si>
  <si>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</si>
  <si>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</si>
  <si>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</si>
  <si>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</si>
  <si>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</si>
  <si>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</si>
  <si>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</si>
  <si>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</si>
  <si>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</si>
  <si>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</si>
  <si>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</si>
  <si>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</si>
  <si>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</si>
  <si>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</si>
  <si>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</si>
  <si>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</si>
  <si>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</si>
  <si>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</si>
  <si>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</si>
  <si>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</si>
  <si>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</si>
  <si>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</si>
  <si>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</si>
  <si>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</si>
  <si>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</si>
  <si>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</si>
  <si>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</si>
  <si>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</si>
  <si>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</si>
  <si>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</si>
  <si>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</si>
  <si>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</si>
  <si>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</si>
  <si>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</si>
  <si>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</si>
  <si>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</si>
  <si>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</si>
  <si>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</si>
  <si>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</si>
  <si>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</si>
  <si>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</si>
  <si>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</si>
  <si>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</si>
  <si>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</si>
  <si>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</si>
  <si>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</si>
  <si>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</si>
  <si>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</si>
  <si>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</si>
  <si>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</si>
  <si>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</si>
  <si>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</si>
  <si>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</si>
  <si>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</si>
  <si>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</si>
  <si>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</si>
  <si>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</si>
  <si>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</si>
  <si>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</si>
  <si>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</si>
  <si>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</si>
  <si>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</si>
  <si>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</si>
  <si>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</si>
  <si>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</si>
  <si>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</si>
  <si>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</si>
  <si>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</si>
  <si>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</si>
  <si>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</si>
  <si>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</si>
  <si>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</si>
  <si>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</si>
  <si>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</si>
  <si>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</si>
  <si>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</si>
  <si>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</si>
  <si>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</si>
  <si>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</si>
  <si>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</si>
  <si>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</si>
  <si>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</si>
  <si>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</si>
  <si>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</si>
  <si>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</si>
  <si>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</si>
  <si>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</si>
  <si>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</si>
  <si>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</si>
  <si>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</si>
  <si>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</si>
  <si>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</si>
  <si>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</si>
  <si>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</si>
  <si>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</si>
  <si>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</si>
  <si>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</si>
  <si>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</si>
  <si>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</si>
  <si>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</si>
  <si>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</si>
  <si>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</si>
  <si>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</si>
  <si>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</si>
  <si>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</si>
  <si>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</si>
  <si>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</si>
  <si>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</si>
  <si>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</si>
  <si>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</si>
  <si>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</si>
  <si>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</si>
  <si>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</si>
  <si>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</si>
  <si>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</si>
  <si>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</si>
  <si>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</si>
  <si>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</si>
  <si>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</si>
  <si>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</si>
  <si>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</si>
  <si>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</si>
  <si>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</si>
  <si>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</si>
  <si>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</si>
  <si>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</si>
  <si>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</si>
  <si>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</si>
  <si>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</si>
  <si>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</si>
  <si>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</si>
  <si>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</si>
  <si>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</si>
  <si>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</si>
  <si>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</si>
  <si>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</si>
  <si>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</si>
  <si>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</si>
  <si>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</si>
  <si>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</si>
  <si>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</si>
  <si>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</si>
  <si>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</si>
  <si>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</si>
  <si>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</si>
  <si>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</si>
  <si>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</si>
  <si>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</si>
  <si>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</si>
  <si>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</si>
  <si>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</si>
  <si>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</si>
  <si>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</si>
  <si>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</si>
  <si>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</si>
  <si>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</si>
  <si>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</si>
  <si>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</si>
  <si>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</si>
  <si>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</si>
  <si>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</si>
  <si>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</si>
  <si>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</si>
  <si>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</si>
  <si>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</si>
  <si>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</si>
  <si>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</si>
  <si>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</si>
  <si>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</si>
  <si>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</si>
  <si>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</si>
  <si>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</si>
  <si>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</si>
  <si>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</si>
  <si>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</si>
  <si>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</si>
  <si>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</si>
  <si>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</si>
  <si>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</si>
  <si>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</si>
  <si>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</si>
  <si>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</si>
  <si>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</si>
  <si>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</si>
  <si>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</si>
  <si>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</si>
  <si>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</si>
  <si>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</si>
  <si>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</si>
  <si>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</si>
  <si>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</si>
  <si>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</si>
  <si>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</si>
  <si>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</si>
  <si>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</si>
  <si>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</si>
  <si>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</si>
  <si>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</si>
  <si>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</si>
  <si>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</si>
  <si>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</si>
  <si>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</si>
  <si>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</si>
  <si>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</si>
  <si>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</si>
  <si>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</si>
  <si>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</si>
  <si>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</si>
  <si>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</si>
  <si>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</si>
  <si>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</si>
  <si>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</si>
  <si>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</si>
  <si>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</si>
  <si>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</si>
  <si>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</si>
  <si>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</si>
  <si>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</si>
  <si>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</si>
  <si>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</si>
  <si>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</si>
  <si>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</si>
  <si>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</si>
  <si>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</si>
  <si>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</si>
  <si>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</si>
  <si>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</si>
  <si>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</si>
  <si>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</si>
  <si>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</si>
  <si>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</si>
  <si>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</si>
  <si>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</si>
  <si>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</si>
  <si>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</si>
  <si>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</si>
  <si>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</si>
  <si>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</si>
  <si>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</si>
  <si>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</si>
  <si>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</si>
  <si>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</si>
  <si>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</si>
  <si>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</si>
  <si>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</si>
  <si>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</si>
  <si>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</si>
  <si>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</si>
  <si>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</si>
  <si>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</si>
  <si>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</si>
  <si>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</si>
  <si>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</si>
  <si>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</si>
  <si>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</si>
  <si>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</si>
  <si>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</si>
  <si>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</si>
  <si>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</si>
  <si>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</si>
  <si>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</si>
  <si>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</si>
  <si>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</si>
  <si>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</si>
  <si>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</si>
  <si>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</si>
  <si>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</si>
  <si>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</si>
  <si>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</si>
  <si>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</si>
  <si>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</si>
  <si>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</si>
  <si>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</si>
  <si>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</si>
  <si>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</si>
  <si>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</si>
  <si>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</si>
  <si>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</si>
  <si>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</si>
  <si>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</si>
  <si>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</si>
  <si>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</si>
  <si>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</si>
  <si>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</si>
  <si>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</si>
  <si>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</si>
  <si>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</si>
  <si>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</si>
  <si>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</si>
  <si>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</si>
  <si>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</si>
  <si>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</si>
  <si>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</si>
  <si>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</si>
  <si>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</si>
  <si>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</si>
  <si>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</si>
  <si>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</si>
  <si>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</si>
  <si>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</si>
  <si>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</si>
  <si>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</si>
  <si>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</si>
  <si>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</si>
  <si>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</si>
  <si>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</si>
  <si>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</si>
  <si>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</si>
  <si>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</si>
  <si>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</si>
  <si>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</si>
  <si>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</si>
  <si>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</si>
  <si>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</si>
  <si>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</si>
  <si>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</si>
  <si>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</si>
  <si>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</si>
  <si>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</si>
  <si>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</si>
  <si>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</si>
  <si>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</si>
  <si>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</si>
  <si>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</si>
  <si>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</si>
  <si>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</si>
  <si>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</si>
  <si>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</si>
  <si>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</si>
  <si>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</si>
  <si>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</si>
  <si>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</si>
  <si>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</si>
  <si>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</si>
  <si>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</si>
  <si>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</si>
  <si>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</si>
  <si>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</si>
  <si>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</si>
  <si>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</si>
  <si>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</si>
  <si>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</si>
  <si>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</si>
  <si>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</si>
  <si>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</si>
  <si>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</si>
  <si>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</si>
  <si>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</si>
  <si>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</si>
  <si>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</si>
  <si>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</si>
  <si>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</si>
  <si>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</si>
  <si>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</si>
  <si>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</si>
  <si>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</si>
  <si>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</si>
  <si>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</si>
  <si>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</si>
  <si>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</si>
  <si>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</si>
  <si>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</si>
  <si>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</si>
  <si>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</si>
  <si>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</si>
  <si>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</si>
  <si>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</si>
  <si>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</si>
  <si>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</si>
  <si>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</si>
  <si>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</si>
  <si>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</si>
  <si>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</si>
  <si>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</si>
  <si>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</si>
  <si>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</si>
  <si>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</si>
  <si>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</si>
  <si>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</si>
  <si>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</si>
  <si>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</si>
  <si>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</si>
  <si>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</si>
  <si>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</si>
  <si>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</si>
  <si>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</si>
  <si>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</si>
  <si>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</si>
  <si>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</si>
  <si>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</si>
  <si>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</si>
  <si>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</si>
  <si>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</si>
  <si>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</si>
  <si>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</si>
  <si>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</si>
  <si>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</si>
  <si>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</si>
  <si>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</si>
  <si>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</si>
  <si>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</si>
  <si>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</si>
  <si>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</si>
  <si>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</si>
  <si>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</si>
  <si>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</si>
  <si>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</si>
  <si>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</si>
  <si>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</si>
  <si>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</si>
  <si>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</si>
  <si>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</si>
  <si>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</si>
  <si>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</si>
  <si>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</si>
  <si>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</si>
  <si>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</si>
  <si>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</si>
  <si>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</si>
  <si>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</si>
  <si>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</si>
  <si>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</si>
  <si>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</si>
  <si>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</si>
  <si>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</si>
  <si>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</si>
  <si>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</si>
  <si>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</si>
  <si>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</si>
  <si>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</si>
  <si>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</si>
  <si>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</si>
  <si>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</si>
  <si>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</si>
  <si>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</si>
  <si>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</si>
  <si>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</si>
  <si>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</si>
  <si>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</si>
  <si>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</si>
  <si>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</si>
  <si>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</si>
  <si>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</si>
  <si>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</si>
  <si>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</si>
  <si>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</si>
  <si>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</si>
  <si>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</si>
  <si>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</si>
  <si>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</si>
  <si>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</si>
  <si>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</si>
  <si>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</si>
  <si>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</si>
  <si>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</si>
  <si>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</si>
  <si>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</si>
  <si>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</si>
  <si>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</si>
  <si>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</si>
  <si>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</si>
  <si>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</si>
  <si>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</si>
  <si>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</si>
  <si>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</si>
  <si>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</si>
  <si>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</si>
  <si>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</si>
  <si>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</si>
  <si>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</si>
  <si>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</si>
  <si>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</si>
  <si>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</si>
  <si>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</si>
  <si>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</si>
  <si>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</si>
  <si>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</si>
  <si>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</si>
  <si>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</si>
  <si>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</si>
  <si>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</si>
  <si>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</si>
  <si>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</si>
  <si>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</si>
  <si>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</si>
  <si>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</si>
  <si>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</si>
  <si>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</si>
  <si>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</si>
  <si>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</si>
  <si>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</si>
  <si>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</si>
  <si>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</si>
  <si>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</si>
  <si>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</si>
  <si>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</si>
  <si>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</si>
  <si>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</si>
  <si>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</si>
  <si>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</si>
  <si>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</si>
  <si>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</si>
  <si>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</si>
  <si>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</si>
  <si>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</si>
  <si>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</si>
  <si>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</si>
  <si>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</si>
  <si>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</si>
  <si>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</si>
  <si>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</si>
  <si>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</si>
  <si>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</si>
  <si>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</si>
  <si>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</si>
  <si>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</si>
  <si>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</si>
  <si>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</si>
  <si>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</si>
  <si>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</si>
  <si>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</si>
  <si>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</si>
  <si>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</si>
  <si>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</si>
  <si>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</si>
  <si>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</si>
  <si>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</si>
  <si>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</si>
  <si>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</si>
  <si>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</si>
  <si>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</si>
  <si>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</si>
  <si>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</si>
  <si>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</si>
  <si>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</si>
  <si>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</si>
  <si>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</si>
  <si>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</si>
  <si>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</si>
  <si>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</si>
  <si>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</si>
  <si>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</si>
  <si>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</si>
  <si>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</si>
  <si>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</si>
  <si>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</si>
  <si>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</si>
  <si>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</si>
  <si>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</si>
  <si>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</si>
  <si>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</si>
  <si>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</si>
  <si>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</si>
  <si>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</si>
  <si>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</si>
  <si>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</si>
  <si>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</si>
  <si>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</si>
  <si>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</si>
  <si>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</si>
  <si>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</si>
  <si>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</si>
  <si>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</si>
  <si>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</si>
  <si>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</si>
  <si>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</si>
  <si>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</si>
  <si>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</si>
  <si>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</si>
  <si>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</si>
  <si>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</si>
  <si>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</si>
  <si>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</si>
  <si>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</si>
  <si>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</si>
  <si>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</si>
  <si>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</si>
  <si>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</si>
  <si>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</si>
  <si>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</si>
  <si>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</si>
  <si>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</si>
  <si>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</si>
  <si>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</si>
  <si>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</si>
  <si>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</si>
  <si>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</si>
  <si>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</si>
  <si>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</si>
  <si>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</si>
  <si>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</si>
  <si>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</si>
  <si>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</si>
  <si>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</si>
  <si>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</si>
  <si>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</si>
  <si>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</si>
  <si>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</si>
  <si>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</si>
  <si>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</si>
  <si>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</si>
  <si>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</si>
  <si>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</si>
  <si>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</si>
  <si>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</si>
  <si>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</si>
  <si>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</si>
  <si>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</si>
  <si>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</si>
  <si>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</si>
  <si>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</si>
  <si>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</si>
  <si>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</si>
  <si>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</si>
  <si>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</si>
  <si>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</si>
  <si>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</si>
  <si>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</si>
  <si>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</si>
  <si>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</si>
  <si>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</si>
  <si>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</si>
  <si>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</si>
  <si>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</si>
  <si>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</si>
  <si>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</si>
  <si>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</si>
  <si>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</si>
  <si>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</si>
  <si>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</si>
  <si>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</si>
  <si>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</si>
  <si>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</si>
  <si>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</si>
  <si>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</si>
  <si>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</si>
  <si>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</si>
  <si>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</si>
  <si>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</si>
  <si>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</si>
  <si>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</si>
  <si>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</si>
  <si>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</si>
  <si>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</si>
  <si>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</si>
  <si>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</si>
  <si>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</si>
  <si>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</si>
  <si>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</si>
  <si>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</si>
  <si>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</si>
  <si>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</si>
  <si>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</si>
  <si>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</si>
  <si>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</si>
  <si>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</si>
  <si>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</si>
  <si>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</si>
  <si>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</si>
  <si>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</si>
  <si>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</si>
  <si>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</si>
  <si>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</si>
  <si>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</si>
  <si>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</si>
  <si>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</si>
  <si>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</si>
  <si>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</si>
  <si>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</si>
  <si>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</si>
  <si>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</si>
  <si>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</si>
  <si>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</si>
  <si>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</si>
  <si>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</si>
  <si>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</si>
  <si>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</si>
  <si>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</si>
  <si>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</si>
  <si>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</si>
  <si>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</si>
  <si>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</si>
  <si>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</si>
  <si>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</si>
  <si>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</si>
  <si>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</si>
  <si>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</si>
  <si>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</si>
  <si>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</si>
  <si>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</si>
  <si>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</si>
  <si>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</si>
  <si>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</si>
  <si>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</si>
  <si>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</si>
  <si>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</si>
  <si>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</si>
  <si>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</si>
  <si>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</si>
  <si>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</si>
  <si>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</si>
  <si>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</si>
  <si>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</si>
  <si>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</si>
  <si>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</si>
  <si>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</si>
  <si>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</si>
  <si>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</si>
  <si>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</si>
  <si>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</si>
  <si>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</si>
  <si>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</si>
  <si>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</si>
  <si>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</si>
  <si>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</si>
  <si>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</si>
  <si>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</si>
  <si>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</si>
  <si>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</si>
  <si>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</si>
  <si>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</si>
  <si>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</si>
  <si>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</si>
  <si>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</si>
  <si>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</si>
  <si>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</si>
  <si>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</si>
  <si>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</si>
  <si>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</si>
  <si>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</si>
  <si>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</si>
  <si>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</si>
  <si>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</si>
  <si>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</si>
  <si>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</si>
  <si>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</si>
  <si>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</si>
  <si>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</si>
  <si>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</si>
  <si>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</si>
  <si>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</si>
  <si>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</si>
  <si>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</si>
  <si>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</si>
  <si>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</si>
  <si>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</si>
  <si>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</si>
  <si>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</si>
  <si>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</si>
  <si>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</si>
  <si>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</si>
  <si>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</si>
  <si>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</si>
  <si>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</si>
  <si>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</si>
  <si>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</si>
  <si>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</si>
  <si>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</si>
  <si>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</si>
  <si>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</si>
  <si>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</si>
  <si>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</si>
  <si>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</si>
  <si>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</si>
  <si>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</si>
  <si>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</si>
  <si>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</si>
  <si>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</si>
  <si>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</si>
  <si>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</si>
  <si>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</si>
  <si>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</si>
  <si>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</si>
  <si>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</si>
  <si>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</si>
  <si>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</si>
  <si>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</si>
  <si>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</si>
  <si>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</si>
  <si>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</si>
  <si>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</si>
  <si>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</si>
  <si>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</si>
  <si>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</si>
  <si>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</si>
  <si>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</si>
  <si>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</si>
  <si>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</si>
  <si>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</si>
  <si>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</si>
  <si>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</si>
  <si>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</si>
  <si>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</si>
  <si>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</si>
  <si>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</si>
  <si>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</si>
  <si>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</si>
  <si>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</si>
  <si>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</si>
  <si>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</si>
  <si>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</si>
  <si>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</si>
  <si>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</si>
  <si>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</si>
  <si>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</si>
  <si>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</si>
  <si>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</si>
  <si>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</si>
  <si>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</si>
  <si>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</si>
  <si>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</si>
  <si>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</si>
  <si>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</si>
  <si>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</si>
  <si>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</si>
  <si>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</si>
  <si>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</si>
  <si>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</si>
  <si>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</si>
  <si>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</si>
  <si>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</si>
  <si>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</si>
  <si>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</si>
  <si>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</si>
  <si>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</si>
  <si>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</si>
  <si>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</si>
  <si>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</si>
  <si>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</si>
  <si>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</si>
  <si>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</si>
  <si>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</si>
  <si>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</si>
  <si>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</si>
  <si>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</si>
  <si>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</si>
  <si>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</si>
  <si>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</si>
  <si>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</si>
  <si>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</si>
  <si>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</si>
  <si>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</si>
  <si>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</si>
  <si>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</si>
  <si>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</si>
  <si>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</si>
  <si>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</si>
  <si>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</si>
  <si>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</si>
  <si>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</si>
  <si>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</si>
  <si>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</si>
  <si>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</si>
  <si>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</si>
  <si>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</si>
  <si>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</si>
  <si>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</si>
  <si>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</si>
  <si>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</si>
  <si>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</si>
  <si>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</si>
  <si>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</si>
  <si>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</si>
  <si>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</si>
  <si>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</si>
  <si>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</si>
  <si>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</si>
  <si>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</si>
  <si>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</si>
  <si>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</si>
  <si>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</si>
  <si>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</si>
  <si>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</si>
  <si>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</si>
  <si>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</si>
  <si>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</si>
  <si>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</si>
  <si>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</si>
  <si>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</si>
  <si>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</si>
  <si>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</si>
  <si>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</si>
  <si>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</si>
  <si>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</si>
  <si>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</si>
  <si>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</si>
  <si>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</si>
  <si>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</si>
  <si>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</si>
  <si>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</si>
  <si>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</si>
  <si>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</si>
  <si>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</si>
  <si>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</si>
  <si>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</si>
  <si>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</si>
  <si>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</si>
  <si>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</si>
  <si>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</si>
  <si>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</si>
  <si>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</si>
  <si>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</si>
  <si>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</si>
  <si>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</si>
  <si>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</si>
  <si>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</si>
  <si>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</si>
  <si>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</si>
  <si>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</si>
  <si>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</si>
  <si>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</si>
  <si>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</si>
  <si>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</si>
  <si>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</si>
  <si>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</si>
  <si>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</si>
  <si>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</si>
  <si>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</si>
  <si>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</si>
  <si>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</si>
  <si>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</si>
  <si>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</si>
  <si>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</si>
  <si>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</si>
  <si>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</si>
  <si>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</si>
  <si>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</si>
  <si>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</si>
  <si>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</si>
  <si>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</si>
  <si>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</si>
  <si>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</si>
  <si>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</si>
  <si>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</si>
  <si>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</si>
  <si>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</si>
  <si>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</si>
  <si>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</si>
  <si>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</si>
  <si>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</si>
  <si>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</si>
  <si>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</si>
  <si>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</si>
  <si>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</si>
  <si>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</si>
  <si>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</si>
  <si>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</si>
  <si>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</si>
  <si>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</si>
  <si>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</si>
  <si>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</si>
  <si>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</si>
  <si>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</si>
  <si>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</si>
  <si>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</si>
  <si>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</si>
  <si>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</si>
  <si>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</si>
  <si>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</si>
  <si>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</si>
  <si>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</si>
  <si>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</si>
  <si>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</si>
  <si>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</si>
  <si>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</si>
  <si>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</si>
  <si>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</si>
  <si>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</si>
  <si>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</si>
  <si>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</si>
  <si>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</si>
  <si>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</si>
  <si>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</si>
  <si>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</si>
  <si>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</si>
  <si>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</si>
  <si>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</si>
  <si>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</si>
  <si>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</si>
  <si>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</si>
  <si>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</si>
  <si>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</si>
  <si>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</si>
  <si>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</si>
  <si>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</si>
  <si>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</si>
  <si>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</si>
  <si>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</si>
  <si>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</si>
  <si>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</si>
  <si>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</si>
  <si>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</si>
  <si>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</si>
  <si>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</si>
  <si>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</si>
  <si>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</si>
  <si>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</si>
  <si>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</si>
  <si>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</si>
  <si>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</si>
  <si>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</si>
  <si>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</si>
  <si>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</si>
  <si>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</si>
  <si>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</si>
  <si>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</si>
  <si>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</si>
  <si>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</si>
  <si>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</si>
  <si>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</si>
  <si>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</si>
  <si>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</si>
  <si>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</si>
  <si>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</si>
  <si>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</si>
  <si>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</si>
  <si>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</si>
  <si>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</si>
  <si>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</si>
  <si>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</si>
  <si>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</si>
  <si>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</si>
  <si>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</si>
  <si>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</si>
  <si>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</si>
  <si>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</si>
  <si>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</si>
  <si>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</si>
  <si>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</si>
  <si>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</si>
  <si>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</si>
  <si>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</si>
  <si>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</si>
  <si>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</si>
  <si>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</si>
  <si>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</si>
  <si>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</si>
  <si>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</si>
  <si>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</si>
  <si>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</si>
  <si>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</si>
  <si>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</si>
  <si>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</si>
  <si>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</si>
  <si>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</si>
  <si>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</si>
  <si>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</si>
  <si>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</si>
  <si>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</si>
  <si>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</si>
  <si>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</si>
  <si>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</si>
  <si>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</si>
  <si>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</si>
  <si>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</si>
  <si>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</si>
  <si>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</si>
  <si>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</si>
  <si>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</si>
  <si>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</si>
  <si>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</si>
  <si>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</si>
  <si>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</si>
  <si>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</si>
  <si>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</si>
  <si>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</si>
  <si>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</si>
  <si>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</si>
  <si>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</si>
  <si>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</si>
  <si>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</si>
  <si>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</si>
  <si>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</si>
  <si>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</si>
  <si>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</si>
  <si>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</si>
  <si>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</si>
  <si>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</si>
  <si>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</si>
  <si>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</si>
  <si>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</si>
  <si>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</si>
  <si>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</si>
  <si>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</si>
  <si>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</si>
  <si>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</si>
  <si>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</si>
  <si>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</si>
  <si>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</si>
  <si>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</si>
  <si>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</si>
  <si>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</si>
  <si>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</si>
  <si>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</si>
  <si>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</si>
  <si>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</si>
  <si>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</si>
  <si>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</si>
  <si>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</si>
  <si>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</si>
  <si>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</si>
  <si>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</si>
  <si>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</si>
  <si>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</si>
  <si>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</si>
  <si>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</si>
  <si>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</si>
  <si>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</si>
  <si>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</si>
  <si>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</si>
  <si>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</si>
  <si>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</si>
  <si>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</si>
  <si>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</si>
  <si>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</si>
  <si>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</si>
  <si>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</si>
  <si>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</si>
  <si>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</si>
  <si>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</si>
  <si>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</si>
  <si>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</si>
  <si>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</si>
  <si>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</si>
  <si>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</si>
  <si>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</si>
  <si>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</si>
  <si>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</si>
  <si>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</si>
  <si>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</si>
  <si>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</si>
  <si>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</si>
  <si>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</si>
  <si>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</si>
  <si>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</si>
  <si>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</si>
  <si>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</si>
  <si>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</si>
  <si>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</si>
  <si>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</si>
  <si>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</si>
  <si>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</si>
  <si>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</si>
  <si>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</si>
  <si>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</si>
  <si>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</si>
  <si>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</si>
  <si>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</si>
  <si>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</si>
  <si>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</si>
  <si>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</si>
  <si>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</si>
  <si>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</si>
  <si>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</si>
  <si>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</si>
  <si>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</si>
  <si>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</si>
  <si>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</si>
  <si>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</si>
  <si>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</si>
  <si>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</si>
  <si>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</si>
  <si>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</si>
  <si>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</si>
  <si>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</si>
  <si>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</si>
  <si>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</si>
  <si>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</si>
  <si>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</si>
  <si>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</si>
  <si>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</si>
  <si>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</si>
  <si>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</si>
  <si>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</si>
  <si>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</si>
  <si>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</si>
  <si>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</si>
  <si>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</si>
  <si>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</si>
  <si>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</si>
  <si>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</si>
  <si>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</si>
  <si>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</si>
  <si>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</si>
  <si>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</si>
  <si>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</si>
  <si>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</si>
  <si>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</si>
  <si>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</si>
  <si>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</si>
  <si>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</si>
  <si>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</si>
  <si>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</si>
  <si>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</si>
  <si>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</si>
  <si>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</si>
  <si>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</si>
  <si>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</si>
  <si>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</si>
  <si>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</si>
  <si>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</si>
  <si>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</si>
  <si>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</si>
  <si>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</si>
  <si>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</si>
  <si>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</si>
  <si>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</si>
  <si>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</si>
  <si>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</si>
  <si>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</si>
  <si>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</si>
  <si>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</si>
  <si>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</si>
  <si>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</si>
  <si>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</si>
  <si>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</si>
  <si>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</si>
  <si>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</si>
  <si>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</si>
  <si>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</si>
  <si>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</si>
  <si>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</si>
  <si>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</si>
  <si>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</si>
  <si>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</si>
  <si>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</si>
  <si>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</si>
  <si>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</si>
  <si>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</si>
  <si>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</si>
  <si>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</si>
  <si>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</si>
  <si>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</si>
  <si>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</si>
  <si>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</si>
  <si>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</si>
  <si>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</si>
  <si>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</si>
  <si>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</si>
  <si>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</si>
  <si>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</si>
  <si>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</si>
  <si>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</si>
  <si>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</si>
  <si>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</si>
  <si>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</si>
  <si>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</si>
  <si>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</si>
  <si>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</si>
  <si>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</si>
  <si>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</si>
  <si>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</si>
  <si>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</si>
  <si>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</si>
  <si>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</si>
  <si>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</si>
  <si>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</si>
  <si>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</si>
  <si>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</si>
  <si>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</si>
  <si>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</si>
  <si>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</si>
  <si>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</si>
  <si>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</si>
  <si>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</si>
  <si>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</si>
  <si>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</si>
  <si>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</si>
  <si>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</si>
  <si>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</si>
  <si>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</si>
  <si>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</si>
  <si>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</si>
  <si>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</si>
  <si>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</si>
  <si>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</si>
  <si>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</si>
  <si>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</si>
  <si>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</si>
  <si>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</si>
  <si>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</si>
  <si>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</si>
  <si>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</si>
  <si>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</si>
  <si>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</si>
  <si>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</si>
  <si>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</si>
  <si>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</si>
  <si>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</si>
  <si>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</si>
  <si>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</si>
  <si>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</si>
  <si>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</si>
  <si>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</si>
  <si>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</si>
  <si>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</si>
  <si>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</si>
  <si>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</si>
  <si>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</si>
  <si>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</si>
  <si>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</si>
  <si>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</si>
  <si>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</si>
  <si>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</si>
  <si>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</si>
  <si>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</si>
  <si>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</si>
  <si>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</si>
  <si>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</si>
  <si>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</si>
  <si>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</si>
  <si>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</si>
  <si>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</si>
  <si>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</si>
  <si>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</si>
  <si>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</si>
  <si>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</si>
  <si>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</si>
  <si>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</si>
  <si>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</si>
  <si>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</si>
  <si>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</si>
  <si>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</si>
  <si>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</si>
  <si>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</si>
  <si>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</si>
  <si>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</si>
  <si>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</si>
  <si>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</si>
  <si>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</si>
  <si>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</si>
  <si>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</si>
  <si>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</si>
  <si>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</si>
  <si>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</si>
  <si>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</si>
  <si>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</si>
  <si>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</si>
  <si>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</si>
  <si>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</si>
  <si>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</si>
  <si>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</si>
  <si>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</si>
  <si>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</si>
  <si>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</si>
  <si>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</si>
  <si>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</si>
  <si>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</si>
  <si>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</si>
  <si>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</si>
  <si>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</si>
  <si>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</si>
  <si>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</si>
  <si>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</si>
  <si>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</si>
  <si>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</si>
  <si>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</si>
  <si>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</si>
  <si>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</si>
  <si>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</si>
  <si>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</si>
  <si>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</si>
  <si>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</si>
  <si>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</si>
  <si>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</si>
  <si>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</si>
  <si>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</si>
  <si>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</si>
  <si>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</si>
  <si>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</si>
  <si>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</si>
  <si>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</si>
  <si>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</si>
  <si>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</si>
  <si>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</si>
  <si>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</si>
  <si>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</si>
  <si>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</si>
  <si>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</si>
  <si>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</si>
  <si>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</si>
  <si>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</si>
  <si>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</si>
  <si>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</si>
  <si>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</si>
  <si>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</si>
  <si>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</si>
  <si>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</si>
  <si>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</si>
  <si>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</si>
  <si>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</si>
  <si>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</si>
  <si>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</si>
  <si>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</si>
  <si>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</si>
  <si>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</si>
  <si>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</si>
  <si>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</si>
  <si>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</si>
  <si>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</si>
  <si>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</si>
  <si>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</si>
  <si>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</si>
  <si>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</si>
  <si>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</si>
  <si>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</si>
  <si>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</si>
  <si>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</si>
  <si>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</si>
  <si>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</si>
  <si>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</si>
  <si>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</si>
  <si>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</si>
  <si>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</si>
  <si>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</si>
  <si>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</si>
  <si>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</si>
  <si>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</si>
  <si>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</si>
  <si>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</si>
  <si>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</si>
  <si>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</si>
  <si>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</si>
  <si>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</si>
  <si>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</si>
  <si>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</si>
  <si>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</si>
  <si>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</si>
  <si>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</si>
  <si>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</si>
  <si>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</si>
  <si>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</si>
  <si>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</si>
  <si>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</si>
  <si>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</si>
  <si>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</si>
  <si>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</si>
  <si>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</si>
  <si>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</si>
  <si>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</si>
  <si>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</si>
  <si>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</si>
  <si>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</si>
  <si>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</si>
  <si>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</si>
  <si>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</si>
  <si>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</si>
  <si>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</si>
  <si>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</si>
  <si>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</si>
  <si>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</si>
  <si>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</si>
  <si>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</si>
  <si>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</si>
  <si>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</si>
  <si>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</si>
  <si>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</si>
  <si>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</si>
  <si>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</si>
  <si>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</si>
  <si>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</si>
  <si>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</si>
  <si>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</si>
  <si>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</si>
  <si>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</si>
  <si>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</si>
  <si>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</si>
  <si>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</si>
  <si>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</si>
  <si>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</si>
  <si>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</si>
  <si>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</si>
  <si>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</si>
  <si>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</si>
  <si>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</si>
  <si>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</si>
  <si>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</si>
  <si>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</si>
  <si>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</si>
  <si>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</si>
  <si>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</si>
  <si>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</si>
  <si>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</si>
  <si>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</si>
  <si>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</si>
  <si>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</si>
  <si>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</si>
  <si>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</si>
  <si>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</si>
  <si>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</si>
  <si>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</si>
  <si>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</si>
  <si>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</si>
  <si>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</si>
  <si>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</si>
  <si>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</si>
  <si>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</si>
  <si>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</si>
  <si>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</si>
  <si>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</si>
  <si>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</si>
  <si>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</si>
  <si>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</si>
  <si>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</si>
  <si>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</si>
  <si>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</si>
  <si>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</si>
  <si>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</si>
  <si>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</si>
  <si>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</si>
  <si>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</si>
  <si>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</si>
  <si>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</si>
  <si>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</si>
  <si>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</si>
  <si>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</si>
  <si>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</si>
  <si>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</si>
  <si>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</si>
  <si>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</si>
  <si>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</si>
  <si>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</si>
  <si>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</si>
  <si>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</si>
  <si>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</si>
  <si>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</si>
  <si>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</si>
  <si>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</si>
  <si>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</si>
  <si>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</si>
  <si>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</si>
  <si>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</si>
  <si>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</si>
  <si>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</si>
  <si>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</si>
  <si>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</si>
  <si>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</si>
  <si>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</si>
  <si>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</si>
  <si>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</si>
  <si>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</si>
  <si>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</si>
  <si>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</si>
  <si>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</si>
  <si>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</si>
  <si>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</si>
  <si>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</si>
  <si>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</si>
  <si>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</si>
  <si>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</si>
  <si>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</si>
  <si>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</si>
  <si>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</si>
  <si>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</si>
  <si>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</si>
  <si>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</si>
  <si>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</si>
  <si>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</si>
  <si>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</si>
  <si>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</si>
  <si>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</si>
  <si>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</si>
  <si>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</si>
  <si>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</si>
  <si>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</si>
  <si>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</si>
  <si>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</si>
  <si>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</si>
  <si>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</si>
  <si>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</si>
  <si>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</si>
  <si>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</si>
  <si>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</si>
  <si>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</si>
  <si>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</si>
  <si>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</si>
  <si>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</si>
  <si>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</si>
  <si>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</si>
  <si>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</si>
  <si>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</si>
  <si>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</si>
  <si>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</si>
  <si>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</si>
  <si>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</si>
  <si>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</si>
  <si>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</si>
  <si>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</si>
  <si>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</si>
  <si>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</si>
  <si>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</si>
  <si>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</si>
  <si>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</si>
  <si>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</si>
  <si>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</si>
  <si>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</si>
  <si>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</si>
  <si>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</si>
  <si>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</si>
  <si>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</si>
  <si>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</si>
  <si>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</si>
  <si>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</si>
  <si>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</si>
  <si>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</si>
  <si>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</si>
  <si>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</si>
  <si>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</si>
  <si>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</si>
  <si>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</si>
  <si>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</si>
  <si>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</si>
  <si>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</si>
  <si>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</si>
  <si>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</si>
  <si>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</si>
  <si>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</si>
  <si>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</si>
  <si>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</si>
  <si>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</si>
  <si>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</si>
  <si>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</si>
  <si>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</si>
  <si>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</si>
  <si>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</si>
  <si>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</si>
  <si>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</si>
  <si>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</si>
  <si>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</si>
  <si>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</si>
  <si>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</si>
  <si>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</si>
  <si>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</si>
  <si>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</si>
  <si>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</si>
  <si>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</si>
  <si>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</si>
  <si>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</si>
  <si>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</si>
  <si>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</si>
  <si>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</si>
  <si>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</si>
  <si>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</si>
  <si>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</si>
  <si>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</si>
  <si>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</si>
  <si>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</si>
  <si>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</si>
  <si>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</si>
  <si>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</si>
  <si>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</si>
  <si>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</si>
  <si>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</si>
  <si>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</si>
  <si>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</si>
  <si>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</si>
  <si>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</si>
  <si>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</si>
  <si>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</si>
  <si>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</si>
  <si>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</si>
  <si>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</si>
  <si>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</si>
  <si>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</si>
  <si>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</si>
  <si>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</si>
  <si>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</si>
  <si>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</si>
  <si>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</si>
  <si>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</si>
  <si>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</si>
  <si>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</si>
  <si>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</si>
  <si>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</si>
  <si>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</si>
  <si>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</si>
  <si>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</si>
  <si>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</si>
  <si>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</si>
  <si>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</si>
  <si>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</si>
  <si>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</si>
  <si>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</si>
  <si>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</si>
  <si>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</si>
  <si>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</si>
  <si>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</si>
  <si>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</si>
  <si>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</si>
  <si>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</si>
  <si>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</si>
  <si>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</si>
  <si>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</si>
  <si>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</si>
  <si>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</si>
  <si>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</si>
  <si>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</si>
  <si>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</si>
  <si>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</si>
  <si>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</si>
  <si>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</si>
  <si>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</si>
  <si>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</si>
  <si>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</si>
  <si>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</si>
  <si>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</si>
  <si>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</si>
  <si>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</si>
  <si>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</si>
  <si>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</si>
  <si>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</si>
  <si>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</si>
  <si>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</si>
  <si>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</si>
  <si>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</si>
  <si>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</si>
  <si>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</si>
  <si>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</si>
  <si>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</si>
  <si>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</si>
  <si>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</si>
  <si>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</si>
  <si>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</si>
  <si>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</si>
  <si>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</si>
  <si>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</si>
  <si>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</si>
  <si>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</si>
  <si>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</si>
  <si>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</si>
  <si>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</si>
  <si>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</si>
  <si>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</si>
  <si>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</si>
  <si>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</si>
  <si>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</si>
  <si>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</si>
  <si>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</si>
  <si>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</si>
  <si>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</si>
  <si>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</si>
  <si>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</si>
  <si>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</si>
  <si>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</si>
  <si>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</si>
  <si>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</si>
  <si>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</si>
  <si>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</si>
  <si>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</si>
  <si>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</si>
  <si>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</si>
  <si>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</si>
  <si>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</si>
  <si>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</si>
  <si>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</si>
  <si>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</si>
  <si>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</si>
  <si>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</si>
  <si>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</si>
  <si>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</si>
  <si>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</si>
  <si>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</si>
  <si>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</si>
  <si>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</si>
  <si>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</si>
  <si>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</si>
  <si>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</si>
  <si>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</si>
  <si>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</si>
  <si>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</si>
  <si>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</si>
  <si>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</si>
  <si>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</si>
  <si>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</si>
  <si>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</si>
  <si>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</si>
  <si>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</si>
  <si>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</si>
  <si>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</si>
  <si>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</si>
  <si>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</si>
  <si>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</si>
  <si>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</si>
  <si>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</si>
  <si>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</si>
  <si>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</si>
  <si>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</si>
  <si>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</si>
  <si>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</si>
  <si>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</si>
  <si>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</si>
  <si>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</si>
  <si>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</si>
  <si>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</si>
  <si>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</si>
  <si>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</si>
  <si>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</si>
  <si>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</si>
  <si>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</si>
  <si>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</si>
  <si>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</si>
  <si>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</si>
  <si>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</si>
  <si>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</si>
  <si>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</si>
  <si>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</si>
  <si>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</si>
  <si>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</si>
  <si>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</si>
  <si>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</si>
  <si>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</si>
  <si>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</si>
  <si>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</si>
  <si>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</si>
  <si>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</si>
  <si>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</si>
  <si>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</si>
  <si>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</si>
  <si>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</si>
  <si>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</si>
  <si>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</si>
  <si>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</si>
  <si>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</si>
  <si>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</si>
  <si>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</si>
  <si>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</si>
  <si>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</si>
  <si>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</si>
  <si>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</si>
  <si>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</si>
  <si>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</si>
  <si>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</si>
  <si>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</si>
  <si>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</si>
  <si>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</si>
  <si>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</si>
  <si>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</si>
  <si>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</si>
  <si>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</si>
  <si>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</si>
  <si>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</si>
  <si>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</si>
  <si>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</si>
  <si>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</si>
  <si>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</si>
  <si>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</si>
  <si>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</si>
  <si>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</si>
  <si>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</si>
  <si>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</si>
  <si>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</si>
  <si>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</si>
  <si>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</si>
  <si>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</si>
  <si>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</si>
  <si>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</si>
  <si>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</si>
  <si>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</si>
  <si>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</si>
  <si>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</si>
  <si>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</si>
  <si>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</si>
  <si>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</si>
  <si>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</si>
  <si>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</si>
  <si>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</si>
  <si>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</si>
  <si>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</si>
  <si>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</si>
  <si>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</si>
  <si>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</si>
  <si>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</si>
  <si>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</si>
  <si>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</si>
  <si>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</si>
  <si>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</si>
  <si>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</si>
  <si>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</si>
  <si>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</si>
  <si>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</si>
  <si>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</si>
  <si>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</si>
  <si>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</si>
  <si>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</si>
  <si>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</si>
  <si>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</si>
  <si>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</si>
  <si>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</si>
  <si>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</si>
  <si>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</si>
  <si>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</si>
  <si>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</si>
  <si>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</si>
  <si>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</si>
  <si>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</si>
  <si>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</si>
  <si>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</si>
  <si>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</si>
  <si>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</si>
  <si>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</si>
  <si>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</si>
  <si>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</si>
  <si>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</si>
  <si>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</si>
  <si>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</si>
  <si>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</si>
  <si>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</si>
  <si>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</si>
  <si>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</si>
  <si>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</si>
  <si>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</si>
  <si>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</si>
  <si>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</si>
  <si>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</si>
  <si>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</si>
  <si>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</si>
  <si>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</si>
  <si>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</si>
  <si>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</si>
  <si>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</si>
  <si>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</si>
  <si>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</si>
  <si>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</si>
  <si>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</si>
  <si>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</si>
  <si>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</si>
  <si>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</si>
  <si>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</si>
  <si>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</si>
  <si>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</si>
  <si>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</si>
  <si>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</si>
  <si>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</si>
  <si>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</si>
  <si>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</si>
  <si>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</si>
  <si>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</si>
  <si>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</si>
  <si>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</si>
  <si>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</si>
  <si>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</si>
  <si>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</si>
  <si>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</si>
  <si>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</si>
  <si>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</si>
  <si>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</si>
  <si>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</si>
  <si>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</si>
  <si>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</si>
  <si>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</si>
  <si>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</si>
  <si>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</si>
  <si>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</si>
  <si>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</si>
  <si>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</si>
  <si>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</si>
  <si>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</si>
  <si>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</si>
  <si>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</si>
  <si>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</si>
  <si>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</si>
  <si>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</si>
  <si>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</si>
  <si>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</si>
  <si>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</si>
  <si>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</si>
  <si>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</si>
  <si>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</si>
  <si>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</si>
  <si>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</si>
  <si>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</si>
  <si>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</si>
  <si>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</si>
  <si>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</si>
  <si>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</si>
  <si>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</si>
  <si>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</si>
  <si>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</si>
  <si>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</si>
  <si>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</si>
  <si>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</si>
  <si>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</si>
  <si>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</si>
  <si>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</si>
  <si>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</si>
  <si>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</si>
  <si>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</si>
  <si>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</si>
  <si>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</si>
  <si>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</si>
  <si>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</si>
  <si>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</si>
  <si>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</si>
  <si>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</si>
  <si>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</si>
  <si>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</si>
  <si>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</si>
  <si>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</si>
  <si>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</si>
  <si>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</si>
  <si>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</si>
  <si>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</si>
  <si>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</si>
  <si>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</si>
  <si>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</si>
  <si>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</si>
  <si>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</si>
  <si>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</si>
  <si>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</si>
  <si>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</si>
  <si>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</si>
  <si>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</si>
  <si>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</si>
  <si>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</si>
  <si>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</si>
  <si>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</si>
  <si>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</si>
  <si>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</si>
  <si>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</si>
  <si>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</si>
  <si>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</si>
  <si>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</si>
  <si>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</si>
  <si>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</si>
  <si>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</si>
  <si>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</si>
  <si>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</si>
  <si>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</si>
  <si>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</si>
  <si>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</si>
  <si>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</si>
  <si>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</si>
  <si>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</si>
  <si>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</si>
  <si>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</si>
  <si>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</si>
  <si>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</si>
  <si>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</si>
  <si>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</si>
  <si>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</si>
  <si>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</si>
  <si>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</si>
  <si>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</si>
  <si>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</si>
  <si>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</si>
  <si>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</si>
  <si>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</si>
  <si>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</si>
  <si>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</si>
  <si>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</si>
  <si>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</si>
  <si>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</si>
  <si>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</si>
  <si>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</si>
  <si>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</si>
  <si>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</si>
  <si>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</si>
  <si>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</si>
  <si>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</si>
  <si>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</si>
  <si>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</si>
  <si>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</si>
  <si>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</si>
  <si>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</si>
  <si>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</si>
  <si>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</si>
  <si>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</si>
  <si>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</si>
  <si>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</si>
  <si>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</si>
  <si>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</si>
  <si>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</si>
  <si>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</si>
  <si>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</si>
  <si>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</si>
  <si>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</si>
  <si>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</si>
  <si>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</si>
  <si>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</si>
  <si>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</si>
  <si>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</si>
  <si>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</si>
  <si>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</si>
  <si>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</si>
  <si>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</si>
  <si>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</si>
  <si>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</si>
  <si>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</si>
  <si>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</si>
  <si>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</si>
  <si>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</si>
  <si>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</si>
  <si>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</si>
  <si>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</si>
  <si>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</si>
  <si>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</si>
  <si>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</si>
  <si>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</si>
  <si>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</si>
  <si>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</si>
  <si>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</si>
  <si>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</si>
  <si>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</si>
  <si>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</si>
  <si>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</si>
  <si>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</si>
  <si>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</si>
  <si>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</si>
  <si>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</si>
  <si>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</si>
  <si>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</si>
  <si>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</si>
  <si>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</si>
  <si>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</si>
  <si>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</si>
  <si>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</si>
  <si>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</si>
  <si>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</si>
  <si>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</si>
  <si>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</si>
  <si>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</si>
  <si>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</si>
  <si>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</si>
  <si>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</si>
  <si>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</si>
  <si>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</si>
  <si>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</si>
  <si>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</si>
  <si>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</si>
  <si>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</si>
  <si>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</si>
  <si>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</si>
  <si>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</si>
  <si>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</si>
  <si>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</si>
  <si>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</si>
  <si>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</si>
  <si>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</si>
  <si>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</si>
  <si>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</si>
  <si>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</si>
  <si>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</si>
  <si>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</si>
  <si>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</si>
  <si>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</si>
  <si>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</si>
  <si>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</si>
  <si>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</si>
  <si>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</si>
  <si>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</si>
  <si>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</si>
  <si>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</si>
  <si>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</si>
  <si>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</si>
  <si>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</si>
  <si>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</si>
  <si>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</si>
  <si>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</si>
  <si>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</si>
  <si>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</si>
  <si>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</si>
  <si>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</si>
  <si>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</si>
  <si>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</si>
  <si>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</si>
  <si>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</si>
  <si>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</si>
  <si>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</si>
  <si>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</si>
  <si>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</si>
  <si>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</si>
  <si>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</si>
  <si>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</si>
  <si>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</si>
  <si>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</si>
  <si>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</si>
  <si>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</si>
  <si>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</si>
  <si>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</si>
  <si>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</si>
  <si>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</si>
  <si>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</si>
  <si>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</si>
  <si>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</si>
  <si>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</si>
  <si>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</si>
  <si>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</si>
  <si>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</si>
  <si>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</si>
  <si>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</si>
  <si>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</si>
  <si>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</si>
  <si>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</si>
  <si>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</si>
  <si>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</si>
  <si>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</si>
  <si>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</si>
  <si>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</si>
  <si>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</si>
  <si>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</si>
  <si>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</si>
  <si>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</si>
  <si>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</si>
  <si>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</si>
  <si>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</si>
  <si>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</si>
  <si>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</si>
  <si>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</si>
  <si>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</si>
  <si>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</si>
  <si>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</si>
  <si>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</si>
  <si>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</si>
  <si>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</si>
  <si>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</si>
  <si>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</si>
  <si>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</si>
  <si>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</si>
  <si>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</si>
  <si>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</si>
  <si>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</si>
  <si>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</si>
  <si>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</si>
  <si>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</si>
  <si>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</si>
  <si>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</si>
  <si>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</si>
  <si>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</si>
  <si>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</si>
  <si>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</si>
  <si>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</si>
  <si>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</si>
  <si>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</si>
  <si>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</si>
  <si>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</si>
  <si>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</si>
  <si>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</si>
  <si>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</si>
  <si>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</si>
  <si>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</si>
  <si>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</si>
  <si>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</si>
  <si>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</si>
  <si>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</si>
  <si>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</si>
  <si>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</si>
  <si>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</si>
  <si>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</si>
  <si>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</si>
  <si>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</si>
  <si>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</si>
  <si>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</si>
  <si>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</si>
  <si>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</si>
  <si>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</si>
  <si>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</si>
  <si>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</si>
  <si>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</si>
  <si>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</si>
  <si>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</si>
  <si>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</si>
  <si>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</si>
  <si>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</si>
  <si>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</si>
  <si>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</si>
  <si>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</si>
  <si>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</si>
  <si>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</si>
  <si>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</si>
  <si>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</si>
  <si>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</si>
  <si>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</si>
  <si>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</si>
  <si>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</si>
  <si>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</si>
  <si>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</si>
  <si>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</si>
  <si>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</si>
  <si>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</si>
  <si>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</si>
  <si>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</si>
  <si>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</si>
  <si>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</si>
  <si>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</si>
  <si>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</si>
  <si>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</si>
  <si>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</si>
  <si>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</si>
  <si>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</si>
  <si>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</si>
  <si>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</si>
  <si>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</si>
  <si>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</si>
  <si>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</si>
  <si>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</si>
  <si>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</si>
  <si>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</si>
  <si>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</si>
  <si>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</si>
  <si>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</si>
  <si>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</si>
  <si>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</si>
  <si>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</si>
  <si>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</si>
  <si>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</si>
  <si>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</si>
  <si>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</si>
  <si>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</si>
  <si>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</si>
  <si>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</si>
  <si>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</si>
  <si>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</si>
  <si>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</si>
  <si>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</si>
  <si>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</si>
  <si>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</si>
  <si>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</si>
  <si>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</si>
  <si>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</si>
  <si>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</si>
  <si>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</si>
  <si>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</si>
  <si>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</si>
  <si>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</si>
  <si>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</si>
  <si>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</si>
  <si>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</si>
  <si>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</si>
  <si>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</si>
  <si>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</si>
  <si>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</si>
  <si>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</si>
  <si>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</si>
  <si>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</si>
  <si>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</si>
  <si>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</si>
  <si>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</si>
  <si>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</si>
  <si>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</si>
  <si>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</si>
  <si>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</si>
  <si>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</si>
  <si>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</si>
  <si>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</si>
  <si>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</si>
  <si>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</si>
  <si>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</si>
  <si>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</si>
  <si>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</si>
  <si>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</si>
  <si>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</si>
  <si>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</si>
  <si>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</si>
  <si>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</si>
  <si>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</si>
  <si>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</si>
  <si>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</si>
  <si>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</si>
  <si>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</si>
  <si>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</si>
  <si>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</si>
  <si>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</si>
  <si>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</si>
  <si>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</si>
  <si>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</si>
  <si>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</si>
  <si>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</si>
  <si>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</si>
  <si>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</si>
  <si>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</si>
  <si>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</si>
  <si>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</si>
  <si>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</si>
  <si>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</si>
  <si>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</si>
  <si>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</si>
  <si>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</si>
  <si>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</si>
  <si>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</si>
  <si>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</si>
  <si>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</si>
  <si>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</si>
  <si>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</si>
  <si>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</si>
  <si>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</si>
  <si>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</si>
  <si>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</si>
  <si>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</si>
  <si>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</si>
  <si>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</si>
  <si>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</si>
  <si>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</si>
  <si>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</si>
  <si>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</si>
  <si>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</si>
  <si>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</si>
  <si>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</si>
  <si>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</si>
  <si>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</si>
  <si>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</si>
  <si>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</si>
  <si>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</si>
  <si>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</si>
  <si>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</si>
  <si>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</si>
  <si>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</si>
  <si>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</si>
  <si>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</si>
  <si>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</si>
  <si>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</si>
  <si>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</si>
  <si>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</si>
  <si>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</si>
  <si>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</si>
  <si>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</si>
  <si>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</si>
  <si>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</si>
  <si>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</si>
  <si>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</si>
  <si>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</si>
  <si>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</si>
  <si>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</si>
  <si>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</si>
  <si>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</si>
  <si>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</si>
  <si>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</si>
  <si>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</si>
  <si>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</si>
  <si>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</si>
  <si>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</si>
  <si>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</si>
  <si>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</si>
  <si>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</si>
  <si>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</si>
  <si>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</si>
  <si>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</si>
  <si>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</si>
  <si>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</si>
  <si>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</si>
  <si>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</si>
  <si>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</si>
  <si>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</si>
  <si>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</si>
  <si>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</si>
  <si>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</si>
  <si>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</si>
  <si>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</si>
  <si>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</si>
  <si>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</si>
  <si>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</si>
  <si>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</si>
  <si>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</si>
  <si>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</si>
  <si>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</si>
  <si>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</si>
  <si>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</si>
  <si>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</si>
  <si>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</si>
  <si>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</si>
  <si>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</si>
  <si>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</si>
  <si>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</si>
  <si>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</si>
  <si>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</si>
  <si>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</si>
  <si>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</si>
  <si>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</si>
  <si>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</si>
  <si>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</si>
  <si>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</si>
  <si>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</si>
  <si>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</si>
  <si>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</si>
  <si>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</si>
  <si>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</si>
  <si>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</si>
  <si>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</si>
  <si>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</si>
  <si>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</si>
  <si>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</si>
  <si>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</si>
  <si>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</si>
  <si>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</si>
  <si>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</si>
  <si>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</si>
  <si>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</si>
  <si>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</si>
  <si>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</si>
  <si>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</si>
  <si>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</si>
  <si>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</si>
  <si>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</si>
  <si>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</si>
  <si>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</si>
  <si>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</si>
  <si>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</si>
  <si>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</si>
  <si>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</si>
  <si>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</si>
  <si>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</si>
  <si>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</si>
  <si>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</si>
  <si>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</si>
  <si>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</si>
  <si>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</si>
  <si>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</si>
  <si>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</si>
  <si>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</si>
  <si>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</si>
  <si>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</si>
  <si>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</si>
  <si>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</si>
  <si>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</si>
  <si>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</si>
  <si>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</si>
  <si>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</si>
  <si>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</si>
  <si>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</si>
  <si>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</si>
  <si>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</si>
  <si>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</si>
  <si>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</si>
  <si>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</si>
  <si>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</si>
  <si>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</si>
  <si>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</si>
  <si>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</si>
  <si>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</si>
  <si>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</si>
  <si>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</si>
  <si>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</si>
  <si>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</si>
  <si>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</si>
  <si>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</si>
  <si>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</si>
  <si>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</si>
  <si>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</si>
  <si>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</si>
  <si>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</si>
  <si>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</si>
  <si>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</si>
  <si>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</si>
  <si>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</si>
  <si>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</si>
  <si>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</si>
  <si>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</si>
  <si>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</si>
  <si>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</si>
  <si>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</si>
  <si>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</si>
  <si>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</si>
  <si>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</si>
  <si>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</si>
  <si>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</si>
  <si>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</si>
  <si>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</si>
  <si>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</si>
  <si>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</si>
  <si>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</si>
  <si>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</si>
  <si>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</si>
  <si>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</si>
  <si>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</si>
  <si>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</si>
  <si>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</si>
  <si>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</si>
  <si>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</si>
  <si>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</si>
  <si>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</si>
  <si>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</si>
  <si>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</si>
  <si>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</si>
  <si>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</si>
  <si>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</si>
  <si>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</si>
  <si>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</si>
  <si>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</si>
  <si>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</si>
  <si>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</si>
  <si>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</si>
  <si>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</si>
  <si>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</si>
  <si>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</si>
  <si>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</si>
  <si>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</si>
  <si>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</si>
  <si>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</si>
  <si>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</si>
  <si>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</si>
  <si>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</si>
  <si>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</si>
  <si>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</si>
  <si>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</si>
  <si>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</si>
  <si>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</si>
  <si>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</si>
  <si>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</si>
  <si>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</si>
  <si>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</si>
  <si>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</si>
  <si>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</si>
  <si>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</si>
  <si>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</si>
  <si>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</si>
  <si>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</si>
  <si>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</si>
  <si>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</si>
  <si>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</si>
  <si>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</si>
  <si>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</si>
  <si>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</si>
  <si>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</si>
  <si>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</si>
  <si>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</si>
  <si>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</si>
  <si>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</si>
  <si>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</si>
  <si>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</si>
  <si>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</si>
  <si>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</si>
  <si>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</si>
  <si>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</si>
  <si>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</si>
  <si>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</si>
  <si>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</si>
  <si>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</si>
  <si>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</si>
  <si>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</si>
  <si>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</si>
  <si>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</si>
  <si>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</si>
  <si>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</si>
  <si>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</si>
  <si>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</si>
  <si>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</si>
  <si>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</si>
  <si>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</si>
  <si>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</si>
  <si>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</si>
  <si>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</si>
  <si>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</si>
  <si>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</si>
  <si>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</si>
  <si>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</si>
  <si>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</si>
  <si>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</si>
  <si>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</si>
  <si>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</si>
  <si>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</si>
  <si>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</si>
  <si>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</si>
  <si>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</si>
  <si>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</si>
  <si>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</si>
  <si>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</si>
  <si>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</si>
  <si>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</si>
  <si>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</si>
  <si>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</si>
  <si>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</si>
  <si>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</si>
  <si>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</si>
  <si>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</si>
  <si>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</si>
  <si>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</si>
  <si>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</si>
  <si>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</si>
  <si>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</si>
  <si>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</si>
  <si>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</si>
  <si>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</si>
  <si>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</si>
  <si>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</si>
  <si>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</si>
  <si>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</si>
  <si>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</si>
  <si>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</si>
  <si>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</si>
  <si>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</si>
  <si>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</si>
  <si>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</si>
  <si>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</si>
  <si>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</si>
  <si>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</si>
  <si>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</si>
  <si>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</si>
  <si>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</si>
  <si>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</si>
  <si>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</si>
  <si>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</si>
  <si>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</si>
  <si>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</si>
  <si>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</si>
  <si>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</si>
  <si>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</si>
  <si>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</si>
  <si>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</si>
  <si>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</si>
  <si>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</si>
  <si>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</si>
  <si>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</si>
  <si>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</si>
  <si>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</si>
  <si>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</si>
  <si>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</si>
  <si>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</si>
  <si>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</si>
  <si>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</si>
  <si>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</si>
  <si>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</si>
  <si>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</si>
  <si>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</si>
  <si>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</si>
  <si>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</si>
  <si>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</si>
  <si>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</si>
  <si>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</si>
  <si>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</si>
  <si>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</si>
  <si>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</si>
  <si>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</si>
  <si>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</si>
  <si>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</si>
  <si>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</si>
  <si>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</si>
  <si>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</si>
  <si>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</si>
  <si>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</si>
  <si>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</si>
  <si>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</si>
  <si>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</si>
  <si>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</si>
  <si>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</si>
  <si>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</si>
  <si>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</si>
  <si>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</si>
  <si>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</si>
  <si>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</si>
  <si>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</si>
  <si>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</si>
  <si>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</si>
  <si>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</si>
  <si>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</si>
  <si>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</si>
  <si>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</si>
  <si>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</si>
  <si>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</si>
  <si>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</si>
  <si>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</si>
  <si>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</si>
  <si>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</si>
  <si>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</si>
  <si>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</si>
  <si>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</si>
  <si>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</si>
  <si>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</si>
  <si>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</si>
  <si>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</si>
  <si>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</si>
  <si>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</si>
  <si>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</si>
  <si>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</si>
  <si>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</si>
  <si>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</si>
  <si>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</si>
  <si>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</si>
  <si>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</si>
  <si>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</si>
  <si>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</si>
  <si>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</si>
  <si>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</si>
  <si>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</si>
  <si>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</si>
  <si>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</si>
  <si>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</si>
  <si>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</si>
  <si>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</si>
  <si>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</si>
  <si>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</si>
  <si>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</si>
  <si>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</si>
  <si>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</si>
  <si>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</si>
  <si>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</si>
  <si>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</si>
  <si>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</si>
  <si>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</si>
  <si>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</si>
  <si>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</si>
  <si>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</si>
  <si>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</si>
  <si>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</si>
  <si>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</si>
  <si>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</si>
  <si>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</si>
  <si>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</si>
  <si>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</si>
  <si>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</si>
  <si>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</si>
  <si>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</si>
  <si>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</si>
  <si>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</si>
  <si>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</si>
  <si>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</si>
  <si>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</si>
  <si>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</si>
  <si>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</si>
  <si>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</si>
  <si>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</si>
  <si>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</si>
  <si>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</si>
  <si>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</si>
  <si>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</si>
  <si>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</si>
  <si>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</si>
  <si>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</si>
  <si>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</si>
  <si>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</si>
  <si>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</si>
  <si>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</si>
  <si>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</si>
  <si>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</si>
  <si>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</si>
  <si>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</si>
  <si>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</si>
  <si>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</si>
  <si>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</si>
  <si>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</si>
  <si>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</si>
  <si>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</si>
  <si>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</si>
  <si>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</si>
  <si>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</si>
  <si>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</si>
  <si>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</si>
  <si>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</si>
  <si>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</si>
  <si>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</si>
  <si>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</si>
  <si>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</si>
  <si>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</si>
  <si>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</si>
  <si>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</si>
  <si>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</si>
  <si>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</si>
  <si>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</si>
  <si>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</si>
  <si>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</si>
  <si>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</si>
  <si>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</si>
  <si>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</si>
  <si>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</si>
  <si>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</si>
  <si>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</si>
  <si>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</si>
  <si>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</si>
  <si>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</si>
  <si>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</si>
  <si>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</si>
  <si>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</si>
  <si>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</si>
  <si>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</si>
  <si>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</si>
  <si>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</si>
  <si>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</si>
  <si>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</si>
  <si>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</si>
  <si>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</si>
  <si>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</si>
  <si>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</si>
  <si>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</si>
  <si>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</si>
  <si>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</si>
  <si>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</si>
  <si>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</si>
  <si>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</si>
  <si>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</si>
  <si>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</si>
  <si>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</si>
  <si>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</si>
  <si>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</si>
  <si>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</si>
  <si>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</si>
  <si>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</si>
  <si>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</si>
  <si>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</si>
  <si>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</si>
  <si>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</si>
  <si>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</si>
  <si>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</si>
  <si>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</si>
  <si>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</si>
  <si>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</si>
  <si>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</si>
  <si>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</si>
  <si>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</si>
  <si>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</si>
  <si>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</si>
  <si>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</si>
  <si>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</si>
  <si>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</si>
  <si>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</si>
  <si>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</si>
  <si>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</si>
  <si>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</si>
  <si>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</si>
  <si>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</si>
  <si>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</si>
  <si>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</si>
  <si>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</si>
  <si>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</si>
  <si>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</si>
  <si>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</si>
  <si>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</si>
  <si>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</si>
  <si>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</si>
  <si>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</si>
  <si>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</si>
  <si>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</si>
  <si>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</si>
  <si>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</si>
  <si>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</si>
  <si>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</si>
  <si>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</si>
  <si>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</si>
  <si>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</si>
  <si>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</si>
  <si>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</si>
  <si>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</si>
  <si>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</si>
  <si>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</si>
  <si>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</si>
  <si>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</si>
  <si>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</si>
  <si>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</si>
  <si>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</si>
  <si>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</si>
  <si>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</si>
  <si>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</si>
  <si>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</si>
  <si>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</si>
  <si>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</si>
  <si>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</si>
  <si>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</si>
  <si>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</si>
  <si>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</si>
  <si>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</si>
  <si>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</si>
  <si>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</si>
  <si>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</si>
  <si>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</si>
  <si>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</si>
  <si>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</si>
  <si>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</si>
  <si>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</si>
  <si>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</si>
  <si>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</si>
  <si>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</si>
  <si>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</si>
  <si>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</si>
  <si>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</si>
  <si>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</si>
  <si>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</si>
  <si>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</si>
  <si>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</si>
  <si>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</si>
  <si>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</si>
  <si>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</si>
  <si>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</si>
  <si>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</si>
  <si>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</si>
  <si>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</si>
  <si>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</si>
  <si>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</si>
  <si>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</si>
  <si>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</si>
  <si>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</si>
  <si>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</si>
  <si>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</si>
  <si>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</si>
  <si>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</si>
  <si>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</si>
  <si>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</si>
  <si>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</si>
  <si>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</si>
  <si>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</si>
  <si>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</si>
  <si>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</si>
  <si>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</si>
  <si>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</si>
  <si>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</si>
  <si>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</si>
  <si>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</si>
  <si>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</si>
  <si>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</si>
  <si>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</si>
  <si>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</si>
  <si>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</si>
  <si>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</si>
  <si>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</si>
  <si>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</si>
  <si>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</si>
  <si>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</si>
  <si>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</si>
  <si>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</si>
  <si>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</si>
  <si>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</si>
  <si>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</si>
  <si>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</si>
  <si>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</si>
  <si>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</si>
  <si>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</si>
  <si>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</si>
  <si>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</si>
  <si>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</si>
  <si>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</si>
  <si>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</si>
  <si>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</si>
  <si>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</si>
  <si>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</si>
  <si>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</si>
  <si>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</si>
  <si>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</si>
  <si>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</si>
  <si>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</si>
  <si>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</si>
  <si>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</si>
  <si>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</si>
  <si>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</si>
  <si>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</si>
  <si>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</si>
  <si>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</si>
  <si>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</si>
  <si>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</si>
  <si>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</si>
  <si>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</si>
  <si>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</si>
  <si>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</si>
  <si>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</si>
  <si>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</si>
  <si>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</si>
  <si>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</si>
  <si>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</si>
  <si>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</si>
  <si>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</si>
  <si>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</si>
  <si>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</si>
  <si>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</si>
  <si>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</si>
  <si>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</si>
  <si>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</si>
  <si>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</si>
  <si>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</si>
  <si>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</si>
  <si>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</si>
  <si>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</si>
  <si>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</si>
  <si>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</si>
  <si>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</si>
  <si>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</si>
  <si>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</si>
  <si>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</si>
  <si>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</si>
  <si>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</si>
  <si>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</si>
  <si>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</si>
  <si>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</si>
  <si>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</si>
  <si>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</si>
  <si>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</si>
  <si>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</si>
  <si>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</si>
  <si>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</si>
  <si>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</si>
  <si>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</si>
  <si>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</si>
  <si>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</si>
  <si>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</si>
  <si>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</si>
  <si>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</si>
  <si>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</si>
  <si>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</si>
  <si>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</si>
  <si>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</si>
  <si>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</si>
  <si>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</si>
  <si>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</si>
  <si>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</si>
  <si>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</si>
  <si>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</si>
  <si>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</si>
  <si>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</si>
  <si>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</si>
  <si>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</si>
  <si>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</si>
  <si>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</si>
  <si>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</si>
  <si>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</si>
  <si>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</si>
  <si>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</si>
  <si>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</si>
  <si>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</si>
  <si>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</si>
  <si>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</si>
  <si>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</si>
  <si>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</si>
  <si>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</si>
  <si>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</si>
  <si>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</si>
  <si>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</si>
  <si>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</si>
  <si>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</si>
  <si>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</si>
  <si>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</si>
  <si>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</si>
  <si>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</si>
  <si>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</si>
  <si>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</si>
  <si>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</si>
  <si>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</si>
  <si>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</si>
  <si>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</si>
  <si>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</si>
  <si>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</si>
  <si>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</si>
  <si>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</si>
  <si>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</si>
  <si>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</si>
  <si>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</si>
  <si>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</si>
  <si>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</si>
  <si>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</si>
  <si>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</si>
  <si>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</si>
  <si>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</si>
  <si>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</si>
  <si>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</si>
  <si>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</si>
  <si>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</si>
  <si>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</si>
  <si>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</si>
  <si>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</si>
  <si>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</si>
  <si>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</si>
  <si>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</si>
  <si>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</si>
  <si>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</si>
  <si>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</si>
  <si>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</si>
  <si>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</si>
  <si>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</si>
  <si>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</si>
  <si>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</si>
  <si>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</si>
  <si>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</si>
  <si>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</si>
  <si>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</si>
  <si>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</si>
  <si>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</si>
  <si>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</si>
  <si>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</si>
  <si>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</si>
  <si>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</si>
  <si>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</si>
  <si>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</si>
  <si>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</si>
  <si>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</si>
  <si>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</si>
  <si>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</si>
  <si>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</si>
  <si>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</si>
  <si>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</si>
  <si>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</si>
  <si>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</si>
  <si>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</si>
  <si>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</si>
  <si>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</si>
  <si>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</si>
  <si>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</si>
  <si>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</si>
  <si>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</si>
  <si>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</si>
  <si>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</si>
  <si>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</si>
  <si>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</si>
  <si>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</si>
  <si>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</si>
  <si>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</si>
  <si>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</si>
  <si>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</si>
  <si>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</si>
  <si>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</si>
  <si>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</si>
  <si>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</si>
  <si>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</si>
  <si>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</si>
  <si>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</si>
  <si>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</si>
  <si>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</si>
  <si>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</si>
  <si>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</si>
  <si>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</si>
  <si>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</si>
  <si>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</si>
  <si>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</si>
  <si>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</si>
  <si>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</si>
  <si>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</si>
  <si>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</si>
  <si>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</si>
  <si>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</si>
  <si>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</si>
  <si>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</si>
  <si>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</si>
  <si>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</si>
  <si>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</si>
  <si>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</si>
  <si>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</si>
  <si>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</si>
  <si>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</si>
  <si>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</si>
  <si>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</si>
  <si>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</si>
  <si>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</si>
  <si>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</si>
  <si>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</si>
  <si>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</si>
  <si>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</si>
  <si>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</si>
  <si>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</si>
  <si>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</si>
  <si>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</si>
  <si>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</si>
  <si>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</si>
  <si>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</si>
  <si>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</si>
  <si>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</si>
  <si>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</si>
  <si>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</si>
  <si>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</si>
  <si>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</si>
  <si>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</si>
  <si>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</si>
  <si>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</si>
  <si>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</si>
  <si>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</si>
  <si>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</si>
  <si>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</si>
  <si>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</si>
  <si>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</si>
  <si>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</si>
  <si>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</si>
  <si>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</si>
  <si>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</si>
  <si>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</si>
  <si>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</si>
  <si>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</si>
  <si>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</si>
  <si>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</si>
  <si>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</si>
  <si>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</si>
  <si>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</si>
  <si>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</si>
  <si>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</si>
  <si>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</si>
  <si>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</si>
  <si>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</si>
  <si>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</si>
  <si>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</si>
  <si>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</si>
  <si>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</si>
  <si>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</si>
  <si>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</si>
  <si>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</si>
  <si>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</si>
  <si>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</si>
  <si>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</si>
  <si>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</si>
  <si>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</si>
  <si>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</si>
  <si>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</si>
  <si>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</si>
  <si>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</si>
  <si>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</si>
  <si>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</si>
  <si>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</si>
  <si>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</si>
  <si>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</si>
  <si>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</si>
  <si>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</si>
  <si>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</si>
  <si>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</si>
  <si>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</si>
  <si>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</si>
  <si>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</si>
  <si>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</si>
  <si>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</si>
  <si>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</si>
  <si>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</si>
  <si>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</si>
  <si>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</si>
  <si>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</si>
  <si>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</si>
  <si>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</si>
  <si>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</si>
  <si>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</si>
  <si>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</si>
  <si>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</si>
  <si>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</si>
  <si>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</si>
  <si>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</si>
  <si>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</si>
  <si>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</si>
  <si>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</si>
  <si>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</si>
  <si>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</si>
  <si>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</si>
  <si>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</si>
  <si>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</si>
  <si>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</si>
  <si>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</si>
  <si>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</si>
  <si>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</si>
  <si>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</si>
  <si>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</si>
  <si>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</si>
  <si>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</si>
  <si>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</si>
  <si>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</si>
  <si>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</si>
  <si>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</si>
  <si>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</si>
  <si>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</si>
  <si>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</si>
  <si>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</si>
  <si>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</si>
  <si>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</si>
  <si>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</si>
  <si>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</si>
  <si>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</si>
  <si>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</si>
  <si>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</si>
  <si>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</si>
  <si>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</si>
  <si>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</si>
  <si>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</si>
  <si>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</si>
  <si>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</si>
  <si>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</si>
  <si>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</si>
  <si>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</si>
  <si>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</si>
  <si>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</si>
  <si>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</si>
  <si>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</si>
  <si>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</si>
  <si>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</si>
  <si>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</si>
  <si>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</si>
  <si>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</si>
  <si>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</si>
  <si>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</si>
  <si>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</si>
  <si>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</si>
  <si>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</si>
  <si>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</si>
  <si>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</si>
  <si>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</si>
  <si>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</si>
  <si>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</si>
  <si>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</si>
  <si>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</si>
  <si>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</si>
  <si>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</si>
  <si>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</si>
  <si>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</si>
  <si>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</si>
  <si>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</si>
  <si>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</si>
  <si>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</si>
  <si>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</si>
  <si>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</si>
  <si>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</si>
  <si>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</si>
  <si>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</si>
  <si>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</si>
  <si>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</si>
  <si>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</si>
  <si>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</si>
  <si>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</si>
  <si>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</si>
  <si>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</si>
  <si>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</si>
  <si>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</si>
  <si>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</si>
  <si>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</si>
  <si>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</si>
  <si>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</si>
  <si>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</si>
  <si>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</si>
  <si>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</si>
  <si>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</si>
  <si>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</si>
  <si>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</si>
  <si>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</si>
  <si>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</si>
  <si>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</si>
  <si>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</si>
  <si>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</si>
  <si>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</si>
  <si>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</si>
  <si>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</si>
  <si>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</si>
  <si>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</si>
  <si>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</si>
  <si>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</si>
  <si>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</si>
  <si>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</si>
  <si>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</si>
  <si>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</si>
  <si>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</si>
  <si>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</si>
  <si>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</si>
  <si>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</si>
  <si>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</si>
  <si>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</si>
  <si>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</si>
  <si>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</si>
  <si>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</si>
  <si>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</si>
  <si>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</si>
  <si>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</si>
  <si>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</si>
  <si>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</si>
  <si>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</si>
  <si>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</si>
  <si>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</si>
  <si>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</si>
  <si>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</si>
  <si>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</si>
  <si>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</si>
  <si>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</si>
  <si>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</si>
  <si>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</si>
  <si>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</si>
  <si>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</si>
  <si>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</si>
  <si>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</si>
  <si>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</si>
  <si>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</si>
  <si>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</si>
  <si>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</si>
  <si>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</si>
  <si>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</si>
  <si>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</si>
  <si>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</si>
  <si>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</si>
  <si>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</si>
  <si>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</si>
  <si>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</si>
  <si>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</si>
  <si>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</si>
  <si>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</si>
  <si>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</si>
  <si>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</si>
  <si>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</si>
  <si>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</si>
  <si>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</si>
  <si>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</si>
  <si>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</si>
  <si>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</si>
  <si>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</si>
  <si>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</si>
  <si>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</si>
  <si>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</si>
  <si>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</si>
  <si>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</si>
  <si>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</si>
  <si>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</si>
  <si>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</si>
  <si>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</si>
  <si>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</si>
  <si>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</si>
  <si>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</si>
  <si>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</si>
  <si>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</si>
  <si>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</si>
  <si>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</si>
  <si>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</si>
  <si>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</si>
  <si>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</si>
  <si>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</si>
  <si>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</si>
  <si>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</si>
  <si>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</si>
  <si>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</si>
  <si>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</si>
  <si>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</si>
  <si>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</si>
  <si>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</si>
  <si>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</si>
  <si>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</si>
  <si>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</si>
  <si>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</si>
  <si>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</si>
  <si>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</si>
  <si>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</si>
  <si>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</si>
  <si>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</si>
  <si>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</si>
  <si>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</si>
  <si>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</si>
  <si>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</si>
  <si>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</si>
  <si>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</si>
  <si>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</si>
  <si>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</si>
  <si>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</si>
  <si>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</si>
  <si>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</si>
  <si>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</si>
  <si>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</si>
  <si>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</si>
  <si>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</si>
  <si>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</si>
  <si>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</si>
  <si>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</si>
  <si>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</si>
  <si>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</si>
  <si>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</si>
  <si>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</si>
  <si>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</si>
  <si>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</si>
  <si>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</si>
  <si>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</si>
  <si>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</si>
  <si>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</si>
  <si>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</si>
  <si>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</si>
  <si>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</si>
  <si>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</si>
  <si>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</si>
  <si>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</si>
  <si>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</si>
  <si>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</si>
  <si>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</si>
  <si>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</si>
  <si>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</si>
  <si>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</si>
  <si>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</si>
  <si>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</si>
  <si>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</si>
  <si>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</si>
  <si>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</si>
  <si>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</si>
  <si>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</si>
  <si>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</si>
  <si>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</si>
  <si>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</si>
  <si>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</si>
  <si>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</si>
  <si>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</si>
  <si>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</si>
  <si>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</si>
  <si>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</si>
  <si>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</si>
  <si>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</si>
  <si>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</si>
  <si>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</si>
  <si>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</si>
  <si>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</si>
  <si>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</si>
  <si>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</si>
  <si>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</si>
  <si>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</si>
  <si>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</si>
  <si>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</si>
  <si>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</si>
  <si>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</si>
  <si>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</si>
  <si>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</si>
  <si>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</si>
  <si>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</si>
  <si>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</si>
  <si>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</si>
  <si>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</si>
  <si>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</si>
  <si>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</si>
  <si>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</si>
  <si>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</si>
  <si>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</si>
  <si>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</si>
  <si>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</si>
  <si>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</si>
  <si>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</si>
  <si>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</si>
  <si>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</si>
  <si>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</si>
  <si>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</si>
  <si>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</si>
  <si>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</si>
  <si>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</si>
  <si>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</si>
  <si>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</si>
  <si>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</si>
  <si>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</si>
  <si>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</si>
  <si>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</si>
  <si>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</si>
  <si>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</si>
  <si>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</si>
  <si>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</si>
  <si>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</si>
  <si>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</si>
  <si>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</si>
  <si>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</si>
  <si>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</si>
  <si>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</si>
  <si>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</si>
  <si>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</si>
  <si>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</si>
  <si>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</si>
  <si>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</si>
  <si>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</si>
  <si>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</si>
  <si>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</si>
  <si>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</si>
  <si>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</si>
  <si>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</si>
  <si>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</si>
  <si>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</si>
  <si>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</si>
  <si>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</si>
  <si>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</si>
  <si>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</si>
  <si>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</si>
  <si>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</si>
  <si>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</si>
  <si>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</si>
  <si>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</si>
  <si>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</si>
  <si>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</si>
  <si>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</si>
  <si>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</si>
  <si>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</si>
  <si>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</si>
  <si>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</si>
  <si>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</si>
  <si>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</si>
  <si>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</si>
  <si>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</si>
  <si>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</si>
  <si>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</si>
  <si>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</si>
  <si>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</si>
  <si>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</si>
  <si>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</si>
  <si>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</si>
  <si>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</si>
  <si>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</si>
  <si>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</si>
  <si>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</si>
  <si>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</si>
  <si>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</si>
  <si>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</si>
  <si>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</si>
  <si>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</si>
  <si>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</si>
  <si>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</si>
  <si>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</si>
  <si>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</si>
  <si>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</si>
  <si>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</si>
  <si>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</si>
  <si>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</si>
  <si>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</si>
  <si>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</si>
  <si>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</si>
  <si>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</si>
  <si>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</si>
  <si>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</si>
  <si>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</si>
  <si>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</si>
  <si>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</si>
  <si>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</si>
  <si>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</si>
  <si>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</si>
  <si>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</si>
  <si>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</si>
  <si>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</si>
  <si>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</si>
  <si>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</si>
  <si>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</si>
  <si>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</si>
  <si>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</si>
  <si>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</si>
  <si>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</si>
  <si>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</si>
  <si>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</si>
  <si>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</si>
  <si>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</si>
  <si>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</si>
  <si>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</si>
  <si>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</si>
  <si>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</si>
  <si>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</si>
  <si>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</si>
  <si>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</si>
  <si>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</si>
  <si>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</si>
  <si>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</si>
  <si>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</si>
  <si>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</si>
  <si>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</si>
  <si>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</si>
  <si>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</si>
  <si>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</si>
  <si>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</si>
  <si>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</si>
  <si>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</si>
  <si>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</si>
  <si>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</si>
  <si>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</si>
  <si>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</si>
  <si>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</si>
  <si>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</si>
  <si>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</si>
  <si>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</si>
  <si>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</si>
  <si>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</si>
  <si>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</si>
  <si>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</si>
  <si>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</si>
  <si>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</si>
  <si>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</si>
  <si>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</si>
  <si>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</si>
  <si>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</si>
  <si>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</si>
  <si>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</si>
  <si>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</si>
  <si>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</si>
  <si>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</si>
  <si>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</si>
  <si>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</si>
  <si>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</si>
  <si>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</si>
  <si>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</si>
  <si>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</si>
  <si>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</si>
  <si>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</si>
  <si>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</si>
  <si>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</si>
  <si>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</si>
  <si>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</si>
  <si>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</si>
  <si>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</si>
  <si>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</si>
  <si>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</si>
  <si>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</si>
  <si>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</si>
  <si>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</si>
  <si>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</si>
  <si>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</si>
  <si>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</si>
  <si>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</si>
  <si>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</si>
  <si>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</si>
  <si>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</si>
  <si>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</si>
  <si>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</si>
  <si>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</si>
  <si>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</si>
  <si>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</si>
  <si>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</si>
  <si>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</si>
  <si>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</si>
  <si>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</si>
  <si>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</si>
  <si>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</si>
  <si>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</si>
  <si>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</si>
  <si>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</si>
  <si>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</si>
  <si>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</si>
  <si>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</si>
  <si>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</si>
  <si>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</si>
  <si>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</si>
  <si>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</si>
  <si>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</si>
  <si>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</si>
  <si>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</si>
  <si>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</si>
  <si>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</si>
  <si>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</si>
  <si>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</si>
  <si>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</si>
  <si>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</si>
  <si>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</si>
  <si>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</si>
  <si>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</si>
  <si>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</si>
  <si>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</si>
  <si>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</si>
  <si>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</si>
  <si>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</si>
  <si>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</si>
  <si>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</si>
  <si>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</si>
  <si>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</si>
  <si>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</si>
  <si>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</si>
  <si>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</si>
  <si>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</si>
  <si>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</si>
  <si>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</si>
  <si>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</si>
  <si>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</si>
  <si>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</si>
  <si>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</si>
  <si>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</si>
  <si>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</si>
  <si>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</si>
  <si>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</si>
  <si>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</si>
  <si>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</si>
  <si>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</si>
  <si>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</si>
  <si>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</si>
  <si>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</si>
  <si>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</si>
  <si>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</si>
  <si>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</si>
  <si>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</si>
  <si>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</si>
  <si>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</si>
  <si>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</si>
  <si>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</si>
  <si>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</si>
  <si>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</si>
  <si>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</si>
  <si>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</si>
  <si>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</si>
  <si>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</si>
  <si>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</si>
  <si>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</si>
  <si>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</si>
  <si>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</si>
  <si>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</si>
  <si>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</si>
  <si>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</si>
  <si>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</si>
  <si>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</si>
  <si>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</si>
  <si>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</si>
  <si>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</si>
  <si>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</si>
  <si>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</si>
  <si>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</si>
  <si>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</si>
  <si>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</si>
  <si>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</si>
  <si>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</si>
  <si>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</si>
  <si>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</si>
  <si>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</si>
  <si>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</si>
  <si>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</si>
  <si>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</si>
  <si>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</si>
  <si>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</si>
  <si>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</si>
  <si>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</si>
  <si>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</si>
  <si>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</si>
  <si>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</si>
  <si>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</si>
  <si>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</si>
  <si>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</si>
  <si>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</si>
  <si>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</si>
  <si>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</si>
  <si>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</si>
  <si>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</si>
  <si>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</si>
  <si>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</si>
  <si>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</si>
  <si>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</si>
  <si>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</si>
  <si>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</si>
  <si>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</si>
  <si>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</si>
  <si>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</si>
  <si>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</si>
  <si>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</si>
  <si>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</si>
  <si>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</si>
  <si>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</si>
  <si>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</si>
  <si>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</si>
  <si>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</si>
  <si>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</si>
  <si>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</si>
  <si>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</si>
  <si>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</si>
  <si>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</si>
  <si>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</si>
  <si>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</si>
  <si>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</si>
  <si>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</si>
  <si>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</si>
  <si>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</si>
  <si>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</si>
  <si>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</si>
  <si>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</si>
  <si>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</si>
  <si>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</si>
  <si>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</si>
  <si>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</si>
  <si>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</si>
  <si>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</si>
  <si>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</si>
  <si>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</si>
  <si>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</si>
  <si>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</si>
  <si>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</si>
  <si>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</si>
  <si>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</si>
  <si>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</si>
  <si>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</si>
  <si>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</si>
  <si>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</si>
  <si>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</si>
  <si>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</si>
  <si>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</si>
  <si>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</si>
  <si>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</si>
  <si>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</si>
  <si>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</si>
  <si>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</si>
  <si>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</si>
  <si>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</si>
  <si>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</si>
  <si>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</si>
  <si>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</si>
  <si>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</si>
  <si>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</si>
  <si>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</si>
  <si>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</si>
  <si>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</si>
  <si>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</si>
  <si>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</si>
  <si>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</si>
  <si>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</si>
  <si>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</si>
  <si>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</si>
  <si>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</si>
  <si>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</si>
  <si>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</si>
  <si>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</si>
  <si>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</si>
  <si>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</si>
  <si>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</si>
  <si>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</si>
  <si>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</si>
  <si>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</si>
  <si>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</si>
  <si>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</si>
  <si>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</si>
  <si>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</si>
  <si>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</si>
  <si>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</si>
  <si>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</si>
  <si>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</si>
  <si>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</si>
  <si>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</si>
  <si>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</si>
  <si>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</si>
  <si>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</si>
  <si>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</si>
  <si>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</si>
  <si>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</si>
  <si>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</si>
  <si>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</si>
  <si>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</si>
  <si>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</si>
  <si>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</si>
  <si>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</si>
  <si>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</si>
  <si>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</si>
  <si>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</si>
  <si>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</si>
  <si>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</si>
  <si>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</si>
  <si>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</si>
  <si>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</si>
  <si>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</si>
  <si>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</si>
  <si>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</si>
  <si>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</si>
  <si>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</si>
  <si>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</si>
  <si>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</si>
  <si>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</si>
  <si>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</si>
  <si>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</si>
  <si>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</si>
  <si>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</si>
  <si>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</si>
  <si>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</si>
  <si>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</si>
  <si>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</si>
  <si>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</si>
  <si>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</si>
  <si>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</si>
  <si>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</si>
  <si>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</si>
  <si>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</si>
  <si>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</si>
  <si>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</si>
  <si>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</si>
  <si>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</si>
  <si>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</si>
  <si>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</si>
  <si>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</si>
  <si>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</si>
  <si>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</si>
  <si>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</si>
  <si>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</si>
  <si>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</si>
  <si>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</si>
  <si>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</si>
  <si>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</si>
  <si>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</si>
  <si>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</si>
  <si>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</si>
  <si>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</si>
  <si>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</si>
  <si>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</si>
  <si>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</si>
  <si>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</si>
  <si>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</si>
  <si>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</si>
  <si>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</si>
  <si>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</si>
  <si>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</si>
  <si>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</si>
  <si>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</si>
  <si>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</si>
  <si>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</si>
  <si>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</si>
  <si>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</si>
  <si>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</si>
  <si>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</si>
  <si>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</si>
  <si>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</si>
  <si>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</si>
  <si>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</si>
  <si>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</si>
  <si>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</si>
  <si>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</si>
  <si>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</si>
  <si>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</si>
  <si>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</si>
  <si>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</si>
  <si>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</si>
  <si>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</si>
  <si>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</si>
  <si>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</si>
  <si>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</si>
  <si>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</si>
  <si>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</si>
  <si>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</si>
  <si>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</si>
  <si>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</si>
  <si>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</si>
  <si>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</si>
  <si>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</si>
  <si>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</si>
  <si>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</si>
  <si>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</si>
  <si>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</si>
  <si>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</si>
  <si>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</si>
  <si>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</si>
  <si>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</si>
  <si>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</si>
  <si>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</si>
  <si>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</si>
  <si>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</si>
  <si>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</si>
  <si>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</si>
  <si>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</si>
  <si>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</si>
  <si>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</si>
  <si>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</si>
  <si>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</si>
  <si>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</si>
  <si>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</si>
  <si>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</si>
  <si>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</si>
  <si>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</si>
  <si>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</si>
  <si>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</si>
  <si>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</si>
  <si>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</si>
  <si>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</si>
  <si>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</si>
  <si>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</si>
  <si>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</si>
  <si>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</si>
  <si>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</si>
  <si>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</si>
  <si>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</si>
  <si>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</si>
  <si>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</si>
  <si>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</si>
  <si>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</si>
  <si>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</si>
  <si>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</si>
  <si>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</si>
  <si>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</si>
  <si>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</si>
  <si>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</si>
  <si>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</si>
  <si>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</si>
  <si>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</si>
  <si>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</si>
  <si>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</si>
  <si>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</si>
  <si>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</si>
  <si>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</si>
  <si>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</si>
  <si>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</si>
  <si>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</si>
  <si>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</si>
  <si>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</si>
  <si>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</si>
  <si>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</si>
  <si>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</si>
  <si>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</si>
  <si>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</si>
  <si>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</si>
  <si>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</si>
  <si>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</si>
  <si>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</si>
  <si>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</si>
  <si>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</si>
  <si>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</si>
  <si>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</si>
  <si>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</si>
  <si>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</si>
  <si>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</si>
  <si>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</si>
  <si>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</si>
  <si>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</si>
  <si>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</si>
  <si>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</si>
  <si>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</si>
  <si>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</si>
  <si>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</si>
  <si>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</si>
  <si>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</si>
  <si>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</si>
  <si>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</si>
  <si>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</si>
  <si>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</si>
  <si>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</si>
  <si>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</si>
  <si>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</si>
  <si>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</si>
  <si>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</si>
  <si>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</si>
  <si>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</si>
  <si>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</si>
  <si>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</si>
  <si>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</si>
  <si>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</si>
  <si>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</si>
  <si>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</si>
  <si>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</si>
  <si>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</si>
  <si>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</si>
  <si>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</si>
  <si>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</si>
  <si>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</si>
  <si>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</si>
  <si>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</si>
  <si>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</si>
  <si>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</si>
  <si>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</si>
  <si>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</si>
  <si>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</si>
  <si>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</si>
  <si>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</si>
  <si>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</si>
  <si>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</si>
  <si>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</si>
  <si>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</si>
  <si>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</si>
  <si>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</si>
  <si>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</si>
  <si>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</si>
  <si>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</si>
  <si>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</si>
  <si>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</si>
  <si>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</si>
  <si>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</si>
  <si>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</si>
  <si>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</si>
  <si>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</si>
  <si>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</si>
  <si>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</si>
  <si>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</si>
  <si>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</si>
  <si>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</si>
  <si>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</si>
  <si>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</si>
  <si>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</si>
  <si>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</si>
  <si>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</si>
  <si>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</si>
  <si>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</si>
  <si>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</si>
  <si>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</si>
  <si>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</si>
  <si>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</si>
  <si>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</si>
  <si>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</si>
  <si>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</si>
  <si>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</si>
  <si>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</si>
  <si>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</si>
  <si>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</si>
  <si>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</si>
  <si>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</si>
  <si>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</si>
  <si>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</si>
  <si>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</si>
  <si>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</si>
  <si>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</si>
  <si>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</si>
  <si>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</si>
  <si>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</si>
  <si>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</si>
  <si>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</si>
  <si>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</si>
  <si>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</si>
  <si>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</si>
  <si>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</si>
  <si>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</si>
  <si>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</si>
  <si>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</si>
  <si>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</si>
  <si>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</si>
  <si>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</si>
  <si>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</si>
  <si>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</si>
  <si>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</si>
  <si>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</si>
  <si>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</si>
  <si>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</si>
  <si>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</si>
  <si>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</si>
  <si>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</si>
  <si>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</si>
  <si>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</si>
  <si>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</si>
  <si>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</si>
  <si>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</si>
  <si>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</si>
  <si>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</si>
  <si>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</si>
  <si>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</si>
  <si>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</si>
  <si>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</si>
  <si>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</si>
  <si>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</si>
  <si>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</si>
  <si>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</si>
  <si>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</si>
  <si>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</si>
  <si>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</si>
  <si>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</si>
  <si>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</si>
  <si>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</si>
  <si>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</si>
  <si>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</si>
  <si>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</si>
  <si>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</si>
  <si>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</si>
  <si>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</si>
  <si>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</si>
  <si>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</si>
  <si>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</si>
  <si>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</si>
  <si>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</si>
  <si>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</si>
  <si>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</si>
  <si>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</si>
  <si>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</si>
  <si>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</si>
  <si>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</si>
  <si>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</si>
  <si>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</si>
  <si>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</si>
  <si>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</si>
  <si>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</si>
  <si>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</si>
  <si>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</si>
  <si>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</si>
  <si>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</si>
  <si>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</si>
  <si>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</si>
  <si>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</si>
  <si>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</si>
  <si>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</si>
  <si>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</si>
  <si>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</si>
  <si>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</si>
  <si>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</si>
  <si>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</si>
  <si>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</si>
  <si>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</si>
  <si>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</si>
  <si>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</si>
  <si>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</si>
  <si>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</si>
  <si>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</si>
  <si>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</si>
  <si>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</si>
  <si>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</si>
  <si>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</si>
  <si>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</si>
  <si>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</si>
  <si>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</si>
  <si>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</si>
  <si>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</si>
  <si>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</si>
  <si>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</si>
  <si>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</si>
  <si>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</si>
  <si>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</si>
  <si>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</si>
  <si>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</si>
  <si>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</si>
  <si>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</si>
  <si>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</si>
  <si>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</si>
  <si>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</si>
  <si>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</si>
  <si>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</si>
  <si>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</si>
  <si>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</si>
  <si>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</si>
  <si>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</si>
  <si>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</si>
  <si>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</si>
  <si>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</si>
  <si>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</si>
  <si>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</si>
  <si>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</si>
  <si>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</si>
  <si>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</si>
  <si>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</si>
  <si>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</si>
  <si>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</si>
  <si>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</si>
  <si>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</si>
  <si>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</si>
  <si>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</si>
  <si>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</si>
  <si>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</si>
  <si>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</si>
  <si>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</si>
  <si>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</si>
  <si>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</si>
  <si>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</si>
  <si>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</si>
  <si>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</si>
  <si>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</si>
  <si>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</si>
  <si>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</si>
  <si>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</si>
  <si>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</si>
  <si>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</si>
  <si>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</si>
  <si>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</si>
  <si>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</si>
  <si>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</si>
  <si>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</si>
  <si>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</si>
  <si>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</si>
  <si>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</si>
  <si>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</si>
  <si>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</si>
  <si>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</si>
  <si>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</si>
  <si>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</si>
  <si>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</si>
  <si>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</si>
  <si>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</si>
  <si>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</si>
  <si>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</si>
  <si>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</si>
  <si>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</si>
  <si>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</si>
  <si>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</si>
  <si>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</si>
  <si>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</si>
  <si>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</si>
  <si>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</si>
  <si>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</si>
  <si>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</si>
  <si>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</si>
  <si>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</si>
  <si>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</si>
  <si>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</si>
  <si>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</si>
  <si>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</si>
  <si>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</si>
  <si>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</si>
  <si>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</si>
  <si>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</si>
  <si>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</si>
  <si>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</si>
  <si>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</si>
  <si>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</si>
  <si>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</si>
  <si>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</si>
  <si>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</si>
  <si>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</si>
  <si>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</si>
  <si>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</si>
  <si>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</si>
  <si>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</si>
  <si>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</si>
  <si>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</si>
  <si>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</si>
  <si>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</si>
  <si>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</si>
  <si>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</si>
  <si>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</si>
  <si>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</si>
  <si>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</si>
  <si>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</si>
  <si>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</si>
  <si>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</si>
  <si>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</si>
  <si>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</si>
  <si>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</si>
  <si>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</si>
  <si>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</si>
  <si>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</si>
  <si>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</si>
  <si>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</si>
  <si>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</si>
  <si>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</si>
  <si>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</si>
  <si>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</si>
  <si>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</si>
  <si>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</si>
  <si>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</si>
  <si>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</si>
  <si>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</si>
  <si>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</si>
  <si>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</si>
  <si>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</si>
  <si>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</si>
  <si>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</si>
  <si>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</si>
  <si>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</si>
  <si>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</si>
  <si>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</si>
  <si>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</si>
  <si>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</si>
  <si>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</si>
  <si>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</si>
  <si>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</si>
  <si>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</si>
  <si>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</si>
  <si>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</si>
  <si>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</si>
  <si>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</si>
  <si>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</si>
  <si>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</si>
  <si>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</si>
  <si>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</si>
  <si>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</si>
  <si>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</si>
  <si>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</si>
  <si>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</si>
  <si>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</si>
  <si>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</si>
  <si>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</si>
  <si>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</si>
  <si>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</si>
  <si>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</si>
  <si>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</si>
  <si>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</si>
  <si>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</si>
  <si>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</si>
  <si>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</si>
  <si>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</si>
  <si>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</si>
  <si>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</si>
  <si>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</si>
  <si>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</si>
  <si>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</si>
  <si>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</si>
  <si>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</si>
  <si>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</si>
  <si>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</si>
  <si>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</si>
  <si>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</si>
  <si>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</si>
  <si>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</si>
  <si>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</si>
  <si>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</si>
  <si>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</si>
  <si>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</si>
  <si>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</si>
  <si>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</si>
  <si>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</si>
  <si>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</si>
  <si>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</si>
  <si>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</si>
  <si>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</si>
  <si>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</si>
  <si>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</si>
  <si>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</si>
  <si>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</si>
  <si>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</si>
  <si>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</si>
  <si>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</si>
  <si>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</si>
  <si>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</si>
  <si>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</si>
  <si>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</si>
  <si>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</si>
  <si>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</si>
  <si>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</si>
  <si>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</si>
  <si>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</si>
  <si>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</si>
  <si>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</si>
  <si>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</si>
  <si>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</si>
  <si>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</si>
  <si>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</si>
  <si>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</si>
  <si>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</si>
  <si>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</si>
  <si>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</si>
  <si>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</si>
  <si>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</si>
  <si>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</si>
  <si>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</si>
  <si>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</si>
  <si>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</si>
  <si>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</si>
  <si>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</si>
  <si>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</si>
  <si>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</si>
  <si>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</si>
  <si>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</si>
  <si>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</si>
  <si>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</si>
  <si>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</si>
  <si>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</si>
  <si>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</si>
  <si>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</si>
  <si>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</si>
  <si>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</si>
  <si>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</si>
  <si>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</si>
  <si>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</si>
  <si>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</si>
  <si>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</si>
  <si>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</si>
  <si>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</si>
  <si>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</si>
  <si>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</si>
  <si>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</si>
  <si>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</si>
  <si>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</si>
  <si>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</si>
  <si>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</si>
  <si>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</si>
  <si>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</si>
  <si>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</si>
  <si>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</si>
  <si>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</si>
  <si>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</si>
  <si>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</si>
  <si>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</si>
  <si>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</si>
  <si>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</si>
  <si>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</si>
  <si>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</si>
  <si>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</si>
  <si>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</si>
  <si>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</si>
  <si>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</si>
  <si>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</si>
  <si>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</si>
  <si>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</si>
  <si>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</si>
  <si>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</si>
  <si>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</si>
  <si>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</si>
  <si>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</si>
  <si>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</si>
  <si>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</si>
  <si>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</si>
  <si>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</si>
  <si>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</si>
  <si>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</si>
  <si>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</si>
  <si>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</si>
  <si>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</si>
  <si>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</si>
  <si>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</si>
  <si>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</si>
  <si>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</si>
  <si>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</si>
  <si>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</si>
  <si>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</si>
  <si>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</si>
  <si>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</si>
  <si>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</si>
  <si>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</si>
  <si>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</si>
  <si>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</si>
  <si>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</si>
  <si>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</si>
  <si>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</si>
  <si>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</si>
  <si>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</si>
  <si>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</si>
  <si>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</si>
  <si>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</si>
  <si>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</si>
  <si>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</si>
  <si>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</si>
  <si>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</si>
  <si>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</si>
  <si>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</si>
  <si>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</si>
  <si>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</si>
  <si>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</si>
  <si>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</si>
  <si>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</si>
  <si>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</si>
  <si>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</si>
  <si>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</si>
  <si>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</si>
  <si>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</si>
  <si>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</si>
  <si>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</si>
  <si>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</si>
  <si>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</si>
  <si>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</si>
  <si>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</si>
  <si>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</si>
  <si>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</si>
  <si>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</si>
  <si>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</si>
  <si>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</si>
  <si>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</si>
  <si>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</si>
  <si>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</si>
  <si>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</si>
  <si>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</si>
  <si>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</si>
  <si>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</si>
  <si>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</si>
  <si>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</si>
  <si>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</si>
  <si>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</si>
  <si>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</si>
  <si>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</si>
  <si>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</si>
  <si>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</si>
  <si>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</si>
  <si>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</si>
  <si>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</si>
  <si>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</si>
  <si>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</si>
  <si>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</si>
  <si>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</si>
  <si>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</si>
  <si>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</si>
  <si>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</si>
  <si>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</si>
  <si>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</si>
  <si>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</si>
  <si>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</si>
  <si>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</si>
  <si>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</si>
  <si>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</si>
  <si>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</si>
  <si>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</si>
  <si>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</si>
  <si>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</si>
  <si>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</si>
  <si>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</si>
  <si>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</si>
  <si>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</si>
  <si>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</si>
  <si>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</si>
  <si>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</si>
  <si>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</si>
  <si>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</si>
  <si>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</si>
  <si>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</si>
  <si>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</si>
  <si>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</si>
  <si>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</si>
  <si>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</si>
  <si>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</si>
  <si>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</si>
  <si>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</si>
  <si>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</si>
  <si>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</si>
  <si>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</si>
  <si>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</si>
  <si>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</si>
  <si>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</si>
  <si>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</si>
  <si>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</si>
  <si>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</si>
  <si>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</si>
  <si>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</si>
  <si>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</si>
  <si>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</si>
  <si>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</si>
  <si>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</si>
  <si>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</si>
  <si>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</si>
  <si>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</si>
  <si>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</si>
  <si>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</si>
  <si>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</si>
  <si>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</si>
  <si>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</si>
  <si>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</si>
  <si>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</si>
  <si>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</si>
  <si>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</si>
  <si>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</si>
  <si>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</si>
  <si>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</si>
  <si>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</si>
  <si>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</si>
  <si>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</si>
  <si>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</si>
  <si>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</si>
  <si>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</si>
  <si>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</si>
  <si>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</si>
  <si>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</si>
  <si>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</si>
  <si>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</si>
  <si>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</si>
  <si>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</si>
  <si>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</si>
  <si>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</si>
  <si>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</si>
  <si>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</si>
  <si>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</si>
  <si>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</si>
  <si>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</si>
  <si>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</si>
  <si>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</si>
  <si>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</si>
  <si>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</si>
  <si>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</si>
  <si>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</si>
  <si>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</si>
  <si>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</si>
  <si>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</si>
  <si>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</si>
  <si>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</si>
  <si>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</si>
  <si>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</si>
  <si>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</si>
  <si>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</si>
  <si>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</si>
  <si>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</si>
  <si>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</si>
  <si>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</si>
  <si>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</si>
  <si>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</si>
  <si>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</si>
  <si>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</si>
  <si>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</si>
  <si>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</si>
  <si>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</si>
  <si>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</si>
  <si>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</si>
  <si>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</si>
  <si>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</si>
  <si>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</si>
  <si>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</si>
  <si>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</si>
  <si>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</si>
  <si>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</si>
  <si>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</si>
  <si>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</si>
  <si>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</si>
  <si>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</si>
  <si>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</si>
  <si>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</si>
  <si>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</si>
  <si>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</si>
  <si>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</si>
  <si>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</si>
  <si>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</si>
  <si>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</si>
  <si>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</si>
  <si>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</si>
  <si>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</si>
  <si>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</si>
  <si>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</si>
  <si>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</si>
  <si>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</si>
  <si>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</si>
  <si>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</si>
  <si>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</si>
  <si>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</si>
  <si>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</si>
  <si>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</si>
  <si>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</si>
  <si>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</si>
  <si>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</si>
  <si>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</si>
  <si>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</si>
  <si>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</si>
  <si>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</si>
  <si>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</si>
  <si>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</si>
  <si>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</si>
  <si>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</si>
  <si>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</si>
  <si>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</si>
  <si>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</si>
  <si>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</si>
  <si>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</si>
  <si>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</si>
  <si>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</si>
  <si>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</si>
  <si>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</si>
  <si>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</si>
  <si>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</si>
  <si>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</si>
  <si>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</si>
  <si>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</si>
  <si>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</si>
  <si>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</si>
  <si>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</si>
  <si>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</si>
  <si>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</si>
  <si>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</si>
  <si>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</si>
  <si>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</si>
  <si>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</si>
  <si>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</si>
  <si>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</si>
  <si>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</si>
  <si>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</si>
  <si>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</si>
  <si>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</si>
  <si>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</si>
  <si>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</si>
  <si>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</si>
  <si>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</si>
  <si>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</si>
  <si>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</si>
  <si>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</si>
  <si>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</si>
  <si>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</si>
  <si>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</si>
  <si>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</si>
  <si>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</si>
  <si>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</si>
  <si>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</si>
  <si>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</si>
  <si>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</si>
  <si>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</si>
  <si>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</si>
  <si>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</si>
  <si>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</si>
  <si>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</si>
  <si>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</si>
  <si>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</si>
  <si>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</si>
  <si>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</si>
  <si>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</si>
  <si>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</si>
  <si>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</si>
  <si>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</si>
  <si>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</si>
  <si>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</si>
  <si>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</si>
  <si>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</si>
  <si>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</si>
  <si>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</si>
  <si>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</si>
  <si>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</si>
  <si>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</si>
  <si>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</si>
  <si>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</si>
  <si>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</si>
  <si>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</si>
  <si>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</si>
  <si>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</si>
  <si>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</si>
  <si>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</si>
  <si>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</si>
  <si>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</si>
  <si>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</si>
  <si>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</si>
  <si>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</si>
  <si>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</si>
  <si>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</si>
  <si>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</si>
  <si>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</si>
  <si>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</si>
  <si>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</si>
  <si>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</si>
  <si>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</si>
  <si>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</si>
  <si>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</si>
  <si>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</si>
  <si>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</si>
  <si>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</si>
  <si>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</si>
  <si>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</si>
  <si>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</si>
  <si>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</si>
  <si>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</si>
  <si>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</si>
  <si>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</si>
  <si>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</si>
  <si>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</si>
  <si>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</si>
  <si>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</si>
  <si>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</si>
  <si>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</si>
  <si>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</si>
  <si>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</si>
  <si>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</si>
  <si>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</si>
  <si>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</si>
  <si>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</si>
  <si>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</si>
  <si>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</si>
  <si>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</si>
  <si>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</si>
  <si>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</si>
  <si>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</si>
  <si>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</si>
  <si>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</si>
  <si>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</si>
  <si>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</si>
  <si>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</si>
  <si>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</si>
  <si>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</si>
  <si>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</si>
  <si>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</si>
  <si>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</si>
  <si>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</si>
  <si>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</si>
  <si>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</si>
  <si>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</si>
  <si>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</si>
  <si>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</si>
  <si>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</si>
  <si>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</si>
  <si>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</si>
  <si>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</si>
  <si>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</si>
  <si>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</si>
  <si>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</si>
  <si>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</si>
  <si>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</si>
  <si>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</si>
  <si>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</si>
  <si>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</si>
  <si>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</si>
  <si>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</si>
  <si>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</si>
  <si>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</si>
  <si>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</si>
  <si>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</si>
  <si>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</si>
  <si>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</si>
  <si>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</si>
  <si>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</si>
  <si>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</si>
  <si>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</si>
  <si>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</si>
  <si>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</si>
  <si>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</si>
  <si>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</si>
  <si>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</si>
  <si>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</si>
  <si>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</si>
  <si>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</si>
  <si>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</si>
  <si>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</si>
  <si>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</si>
  <si>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</si>
  <si>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</si>
  <si>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</si>
  <si>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</si>
  <si>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</si>
  <si>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</si>
  <si>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</si>
  <si>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</si>
  <si>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</si>
  <si>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</si>
  <si>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</si>
  <si>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</si>
  <si>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</si>
  <si>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</si>
  <si>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</si>
  <si>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</si>
  <si>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</si>
  <si>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</si>
  <si>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</si>
  <si>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</si>
  <si>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</si>
  <si>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</si>
  <si>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</si>
  <si>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</si>
  <si>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</si>
  <si>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</si>
  <si>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</si>
  <si>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</si>
  <si>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</si>
  <si>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</si>
  <si>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</si>
  <si>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</si>
  <si>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</si>
  <si>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</si>
  <si>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</si>
  <si>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</si>
  <si>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</si>
  <si>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</si>
  <si>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</si>
  <si>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</si>
  <si>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</si>
  <si>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</si>
  <si>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</si>
  <si>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</si>
  <si>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</si>
  <si>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</si>
  <si>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</si>
  <si>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</si>
  <si>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</si>
  <si>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</si>
  <si>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</si>
  <si>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</si>
  <si>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</si>
  <si>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</si>
  <si>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</si>
  <si>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</si>
  <si>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</si>
  <si>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</si>
  <si>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</si>
  <si>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</si>
  <si>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</si>
  <si>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</si>
  <si>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</si>
  <si>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</si>
  <si>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</si>
  <si>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</si>
  <si>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</si>
  <si>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</si>
  <si>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</si>
  <si>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</si>
  <si>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</si>
  <si>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</si>
  <si>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</si>
  <si>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</si>
  <si>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</si>
  <si>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</si>
  <si>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</si>
  <si>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</si>
  <si>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</si>
  <si>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</si>
  <si>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</si>
  <si>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</si>
  <si>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</si>
  <si>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</si>
  <si>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</si>
  <si>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</si>
  <si>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</si>
  <si>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</si>
  <si>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</si>
  <si>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</si>
  <si>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</si>
  <si>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</si>
  <si>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</si>
  <si>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</si>
  <si>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</si>
  <si>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</si>
  <si>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</si>
  <si>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</si>
  <si>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</si>
  <si>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</si>
  <si>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</si>
  <si>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</si>
  <si>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</si>
  <si>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</si>
  <si>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</si>
  <si>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</si>
  <si>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</si>
  <si>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</si>
  <si>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</si>
  <si>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</si>
  <si>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</si>
  <si>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</si>
  <si>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</si>
  <si>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</si>
  <si>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</si>
  <si>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</si>
  <si>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</si>
  <si>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</si>
  <si>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</si>
  <si>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</si>
  <si>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</si>
  <si>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</si>
  <si>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</si>
  <si>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</si>
  <si>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</si>
  <si>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</si>
  <si>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</si>
  <si>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</si>
  <si>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</si>
  <si>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</si>
  <si>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</si>
  <si>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</si>
  <si>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</si>
  <si>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</si>
  <si>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</si>
  <si>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</si>
  <si>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</si>
  <si>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</si>
  <si>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</si>
  <si>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</si>
  <si>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</si>
  <si>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</si>
  <si>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</si>
  <si>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</si>
  <si>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</si>
  <si>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</si>
  <si>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</si>
  <si>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</si>
  <si>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</si>
  <si>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</si>
  <si>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</si>
  <si>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</si>
  <si>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</si>
  <si>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</si>
  <si>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</si>
  <si>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</si>
  <si>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</si>
  <si>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</si>
  <si>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</si>
  <si>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</si>
  <si>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</si>
  <si>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</si>
  <si>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</si>
  <si>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</si>
  <si>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</si>
  <si>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</si>
  <si>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</si>
  <si>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</si>
  <si>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</si>
  <si>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</si>
  <si>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</si>
  <si>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</si>
  <si>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</si>
  <si>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</si>
  <si>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</si>
  <si>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</si>
  <si>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</si>
  <si>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</si>
  <si>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</si>
  <si>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</si>
  <si>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</si>
  <si>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</si>
  <si>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</si>
  <si>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</si>
  <si>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</si>
  <si>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</si>
  <si>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</si>
  <si>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</si>
  <si>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</si>
  <si>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</si>
  <si>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</si>
  <si>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</si>
  <si>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</si>
  <si>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</si>
  <si>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</si>
  <si>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</si>
  <si>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</si>
  <si>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</si>
  <si>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</si>
  <si>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</si>
  <si>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</si>
  <si>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</si>
  <si>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</si>
  <si>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</si>
  <si>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</si>
  <si>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</si>
  <si>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</si>
  <si>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</si>
  <si>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</si>
  <si>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</si>
  <si>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</si>
  <si>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</si>
  <si>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</si>
  <si>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</si>
  <si>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</si>
  <si>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</si>
  <si>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</si>
  <si>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</si>
  <si>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</si>
  <si>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</si>
  <si>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</si>
  <si>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</si>
  <si>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</si>
  <si>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</si>
  <si>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</si>
  <si>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</si>
  <si>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</si>
  <si>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</si>
  <si>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</si>
  <si>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</si>
  <si>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</si>
  <si>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</si>
  <si>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</si>
  <si>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</si>
  <si>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</si>
  <si>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</si>
  <si>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</si>
  <si>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</si>
  <si>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</si>
  <si>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</si>
  <si>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</si>
  <si>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</si>
  <si>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</si>
  <si>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</si>
  <si>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</si>
  <si>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</si>
  <si>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</si>
  <si>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</si>
  <si>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</si>
  <si>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</si>
  <si>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</si>
  <si>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</si>
  <si>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</si>
  <si>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</si>
  <si>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</si>
  <si>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</si>
  <si>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</si>
  <si>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</si>
  <si>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</si>
  <si>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</si>
  <si>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</si>
  <si>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</si>
  <si>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</si>
  <si>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</si>
  <si>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</si>
  <si>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</si>
  <si>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</si>
  <si>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</si>
  <si>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</si>
  <si>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</si>
  <si>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</si>
  <si>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</si>
  <si>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</si>
  <si>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</si>
  <si>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</si>
  <si>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</si>
  <si>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</si>
  <si>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</si>
  <si>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</si>
  <si>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</si>
  <si>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</si>
  <si>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</si>
  <si>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</si>
  <si>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</si>
  <si>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</si>
  <si>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</si>
  <si>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</si>
  <si>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</si>
  <si>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</si>
  <si>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</si>
  <si>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</si>
  <si>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</si>
  <si>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</si>
  <si>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</si>
  <si>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</si>
  <si>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</si>
  <si>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</si>
  <si>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</si>
  <si>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</si>
  <si>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</si>
  <si>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</si>
  <si>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</si>
  <si>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</si>
  <si>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</si>
  <si>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</si>
  <si>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</si>
  <si>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</si>
  <si>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</si>
  <si>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</si>
  <si>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</si>
  <si>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</si>
  <si>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</si>
  <si>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</si>
  <si>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</si>
  <si>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</si>
  <si>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</si>
  <si>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</si>
  <si>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</si>
  <si>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</si>
  <si>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</si>
  <si>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</si>
  <si>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</si>
  <si>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</si>
  <si>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</si>
  <si>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</si>
  <si>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</si>
  <si>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</si>
  <si>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</si>
  <si>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</si>
  <si>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</si>
  <si>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</si>
  <si>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</si>
  <si>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</si>
  <si>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</si>
  <si>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</si>
  <si>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</si>
  <si>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</si>
  <si>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</si>
  <si>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</si>
  <si>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</si>
  <si>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</si>
  <si>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</si>
  <si>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</si>
  <si>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</si>
  <si>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</si>
  <si>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</si>
  <si>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</si>
  <si>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</si>
  <si>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</si>
  <si>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</si>
  <si>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</si>
  <si>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</si>
  <si>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</si>
  <si>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</si>
  <si>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</si>
  <si>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</si>
  <si>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</si>
  <si>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</si>
  <si>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</si>
  <si>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</si>
  <si>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</si>
  <si>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</si>
  <si>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</si>
  <si>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</si>
  <si>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</si>
  <si>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</si>
  <si>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</si>
  <si>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</si>
  <si>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</si>
  <si>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</si>
  <si>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</si>
  <si>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</si>
  <si>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</si>
  <si>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</si>
  <si>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</si>
  <si>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</si>
  <si>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</si>
  <si>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</si>
  <si>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</si>
  <si>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</si>
  <si>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</si>
  <si>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</si>
  <si>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</si>
  <si>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</si>
  <si>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</si>
  <si>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</si>
  <si>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</si>
  <si>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</si>
  <si>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</si>
  <si>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</si>
  <si>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</si>
  <si>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</si>
  <si>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</si>
  <si>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</si>
  <si>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</si>
  <si>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</si>
  <si>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</si>
  <si>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</si>
  <si>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</si>
  <si>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</si>
  <si>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</si>
  <si>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</si>
  <si>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</si>
  <si>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</si>
  <si>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</si>
  <si>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</si>
  <si>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</si>
  <si>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</si>
  <si>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</si>
  <si>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</si>
  <si>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</si>
  <si>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</si>
  <si>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</si>
  <si>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</si>
  <si>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</si>
  <si>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</si>
  <si>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</si>
  <si>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</si>
  <si>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</si>
  <si>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</si>
  <si>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</si>
  <si>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</si>
  <si>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</si>
  <si>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</si>
  <si>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</si>
  <si>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</si>
  <si>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</si>
  <si>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</si>
  <si>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</si>
  <si>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</si>
  <si>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</si>
  <si>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</si>
  <si>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</si>
  <si>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</si>
  <si>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</si>
  <si>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</si>
  <si>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</si>
  <si>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</si>
  <si>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</si>
  <si>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</si>
  <si>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</si>
  <si>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</si>
  <si>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</si>
  <si>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</si>
  <si>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</si>
  <si>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</si>
  <si>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</si>
  <si>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</si>
  <si>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</si>
  <si>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</si>
  <si>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</si>
  <si>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</si>
  <si>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</si>
  <si>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</si>
  <si>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</si>
  <si>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</si>
  <si>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</si>
  <si>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</si>
  <si>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</si>
  <si>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</si>
  <si>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</si>
  <si>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</si>
  <si>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</si>
  <si>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</si>
  <si>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</si>
  <si>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</si>
  <si>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</si>
  <si>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</si>
  <si>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</si>
  <si>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</si>
  <si>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</si>
  <si>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</si>
  <si>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</si>
  <si>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</si>
  <si>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</si>
  <si>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</si>
  <si>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</si>
  <si>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</si>
  <si>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</si>
  <si>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</si>
  <si>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</si>
  <si>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</si>
  <si>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</si>
  <si>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</si>
  <si>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</si>
  <si>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</si>
  <si>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</si>
  <si>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</si>
  <si>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</si>
  <si>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</si>
  <si>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</si>
  <si>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</si>
  <si>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</si>
  <si>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</si>
  <si>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</si>
  <si>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</si>
  <si>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</si>
  <si>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</si>
  <si>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</si>
  <si>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</si>
  <si>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</si>
  <si>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</si>
  <si>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</si>
  <si>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</si>
  <si>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</si>
  <si>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</si>
  <si>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</si>
  <si>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</si>
  <si>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</si>
  <si>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</si>
  <si>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</si>
  <si>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</si>
  <si>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</si>
  <si>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</si>
  <si>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</si>
  <si>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</si>
  <si>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</si>
  <si>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</si>
  <si>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</si>
  <si>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</si>
  <si>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</si>
  <si>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</si>
  <si>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</si>
  <si>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</si>
  <si>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</si>
  <si>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</si>
  <si>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</si>
  <si>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</si>
  <si>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</si>
  <si>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</si>
  <si>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</si>
  <si>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</si>
  <si>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</si>
  <si>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</si>
  <si>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</si>
  <si>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</si>
  <si>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</si>
  <si>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</si>
  <si>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</si>
  <si>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</si>
  <si>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</si>
  <si>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</si>
  <si>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</si>
  <si>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</si>
  <si>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</si>
  <si>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</si>
  <si>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</si>
  <si>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</si>
  <si>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</si>
  <si>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</si>
  <si>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</si>
  <si>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</si>
  <si>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</si>
  <si>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</si>
  <si>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</si>
  <si>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</si>
  <si>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</si>
  <si>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</si>
  <si>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</si>
  <si>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</si>
  <si>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</si>
  <si>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</si>
  <si>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</si>
  <si>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</si>
  <si>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</si>
  <si>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</si>
  <si>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</si>
  <si>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</si>
  <si>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</si>
  <si>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</si>
  <si>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</si>
  <si>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</si>
  <si>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</si>
  <si>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</si>
  <si>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</si>
  <si>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</si>
  <si>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</si>
  <si>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</si>
  <si>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</si>
  <si>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</si>
  <si>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</si>
  <si>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</si>
  <si>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</si>
  <si>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</si>
  <si>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</si>
  <si>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</si>
  <si>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</si>
  <si>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</si>
  <si>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</si>
  <si>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</si>
  <si>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</si>
  <si>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</si>
  <si>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</si>
  <si>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</si>
  <si>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</si>
  <si>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</si>
  <si>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</si>
  <si>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</si>
  <si>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</si>
  <si>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</si>
  <si>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</si>
  <si>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</si>
  <si>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</si>
  <si>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</si>
  <si>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</si>
  <si>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</si>
  <si>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</si>
  <si>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</si>
  <si>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</si>
  <si>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</si>
  <si>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</si>
  <si>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</si>
  <si>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</si>
  <si>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</si>
  <si>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</si>
  <si>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</si>
  <si>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</si>
  <si>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</si>
  <si>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</si>
  <si>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</si>
  <si>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</si>
  <si>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</si>
  <si>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</si>
  <si>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</si>
  <si>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</si>
  <si>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</si>
  <si>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</si>
  <si>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</si>
  <si>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</si>
  <si>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</si>
  <si>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</si>
  <si>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</si>
  <si>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</si>
  <si>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</si>
  <si>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</si>
  <si>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</si>
  <si>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</si>
  <si>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</si>
  <si>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</si>
  <si>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</si>
  <si>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</si>
  <si>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</si>
  <si>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</si>
  <si>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</si>
  <si>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</si>
  <si>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</si>
  <si>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</si>
  <si>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</si>
  <si>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</si>
  <si>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</si>
  <si>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</si>
  <si>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</si>
  <si>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</si>
  <si>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</si>
  <si>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</si>
  <si>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</si>
  <si>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</si>
  <si>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</si>
  <si>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</si>
  <si>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</si>
  <si>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</si>
  <si>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</si>
  <si>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</si>
  <si>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</si>
  <si>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</si>
  <si>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</si>
  <si>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</si>
  <si>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</si>
  <si>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</si>
  <si>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</si>
  <si>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</si>
  <si>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</si>
  <si>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</si>
  <si>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</si>
  <si>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</si>
  <si>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</si>
  <si>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</si>
  <si>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</si>
  <si>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</si>
  <si>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</si>
  <si>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</si>
  <si>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</si>
  <si>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</si>
  <si>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</si>
  <si>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</si>
  <si>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</si>
  <si>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</si>
  <si>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</si>
  <si>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</si>
  <si>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</si>
  <si>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</si>
  <si>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</si>
  <si>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</si>
  <si>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</si>
  <si>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</si>
  <si>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</si>
  <si>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</si>
  <si>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</si>
  <si>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</si>
  <si>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</si>
  <si>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</si>
  <si>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</si>
  <si>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</si>
  <si>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</si>
  <si>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</si>
  <si>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</si>
  <si>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</si>
  <si>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</si>
  <si>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</si>
  <si>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</si>
  <si>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</si>
  <si>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</si>
  <si>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</si>
  <si>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</si>
  <si>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</si>
  <si>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</si>
  <si>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</si>
  <si>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</si>
  <si>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</si>
  <si>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</si>
  <si>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</si>
  <si>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</si>
  <si>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</si>
  <si>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</si>
  <si>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</si>
  <si>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</si>
  <si>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</si>
  <si>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</si>
  <si>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</si>
  <si>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</si>
  <si>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</si>
  <si>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</si>
  <si>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</si>
  <si>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</si>
  <si>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</si>
  <si>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</si>
  <si>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</si>
  <si>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</si>
  <si>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</si>
  <si>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</si>
  <si>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</si>
  <si>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</si>
  <si>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</si>
  <si>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</si>
  <si>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</si>
  <si>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</si>
  <si>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</si>
  <si>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</si>
  <si>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</si>
  <si>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</si>
  <si>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</si>
  <si>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</si>
  <si>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</si>
  <si>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</si>
  <si>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</si>
  <si>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</si>
  <si>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</si>
  <si>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</si>
  <si>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</si>
  <si>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</si>
  <si>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</si>
  <si>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</si>
  <si>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</si>
  <si>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</si>
  <si>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</si>
  <si>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</si>
  <si>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</si>
  <si>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</si>
  <si>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</si>
  <si>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</si>
  <si>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</si>
  <si>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</si>
  <si>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</si>
  <si>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</si>
  <si>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</si>
  <si>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</si>
  <si>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</si>
  <si>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</si>
  <si>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</si>
  <si>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</si>
  <si>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</si>
  <si>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</si>
  <si>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</si>
  <si>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</si>
  <si>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</si>
  <si>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</si>
  <si>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</si>
  <si>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</si>
  <si>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</si>
  <si>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</si>
  <si>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</si>
  <si>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</si>
  <si>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</si>
  <si>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</si>
  <si>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</si>
  <si>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</si>
  <si>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</si>
  <si>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</si>
  <si>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</si>
  <si>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</si>
  <si>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</si>
  <si>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</si>
  <si>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</si>
  <si>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</si>
  <si>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</si>
  <si>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</si>
  <si>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</si>
  <si>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</si>
  <si>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</si>
  <si>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</si>
  <si>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</si>
  <si>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</si>
  <si>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</si>
  <si>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</si>
  <si>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</si>
  <si>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</si>
  <si>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</si>
  <si>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</si>
  <si>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</si>
  <si>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</si>
  <si>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</si>
  <si>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</si>
  <si>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</si>
  <si>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</si>
  <si>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</si>
  <si>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</si>
  <si>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</si>
  <si>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</si>
  <si>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</si>
  <si>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</si>
  <si>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</si>
  <si>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</si>
  <si>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</si>
  <si>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</si>
  <si>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</si>
  <si>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</si>
  <si>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</si>
  <si>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</si>
  <si>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</si>
  <si>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</si>
  <si>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</si>
  <si>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</si>
  <si>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</si>
  <si>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</si>
  <si>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</si>
  <si>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</si>
  <si>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</si>
  <si>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</si>
  <si>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</si>
  <si>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</si>
  <si>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</si>
  <si>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</si>
  <si>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</si>
  <si>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</si>
  <si>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</si>
  <si>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</si>
  <si>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</si>
  <si>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</si>
  <si>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</si>
  <si>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</si>
  <si>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</si>
  <si>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</si>
  <si>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</si>
  <si>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</si>
  <si>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</si>
  <si>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</si>
  <si>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</si>
  <si>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</si>
  <si>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</si>
  <si>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</si>
  <si>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</si>
  <si>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</si>
  <si>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</si>
  <si>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</si>
  <si>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</si>
  <si>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</si>
  <si>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</si>
  <si>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</si>
  <si>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</si>
  <si>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</si>
  <si>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</si>
  <si>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</si>
  <si>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</si>
  <si>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</si>
  <si>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</si>
  <si>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</si>
  <si>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</si>
  <si>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</si>
  <si>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</si>
  <si>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</si>
  <si>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</si>
  <si>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</si>
  <si>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</si>
  <si>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</si>
  <si>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</si>
  <si>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</si>
  <si>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</si>
  <si>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</si>
  <si>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</si>
  <si>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</si>
  <si>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</si>
  <si>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</si>
  <si>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</si>
  <si>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</si>
  <si>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</si>
  <si>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</si>
  <si>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</si>
  <si>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</si>
  <si>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</si>
  <si>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</si>
  <si>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</si>
  <si>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</si>
  <si>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</si>
  <si>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</si>
  <si>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</si>
  <si>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</si>
  <si>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</si>
  <si>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</si>
  <si>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</si>
  <si>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</si>
  <si>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</si>
  <si>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</si>
  <si>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</si>
  <si>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</si>
  <si>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</si>
  <si>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</si>
  <si>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</si>
  <si>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</si>
  <si>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</si>
  <si>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</si>
  <si>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</si>
  <si>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</si>
  <si>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</si>
  <si>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</si>
  <si>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</si>
  <si>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</si>
  <si>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</si>
  <si>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</si>
  <si>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</si>
  <si>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</si>
  <si>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</si>
  <si>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</si>
  <si>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</si>
  <si>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</si>
  <si>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</si>
  <si>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</si>
  <si>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</si>
  <si>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</si>
  <si>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</si>
  <si>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</si>
  <si>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</si>
  <si>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</si>
  <si>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</si>
  <si>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</si>
  <si>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</si>
  <si>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</si>
  <si>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</si>
  <si>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</si>
  <si>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</si>
  <si>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</si>
  <si>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</si>
  <si>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</si>
  <si>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</si>
  <si>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</si>
  <si>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</si>
  <si>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</si>
  <si>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</si>
  <si>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</si>
  <si>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</si>
  <si>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</si>
  <si>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</si>
  <si>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</si>
  <si>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</si>
  <si>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</si>
  <si>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</si>
  <si>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</si>
  <si>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</si>
  <si>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</si>
  <si>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</si>
  <si>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</si>
  <si>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</si>
  <si>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</si>
  <si>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</si>
  <si>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</si>
  <si>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</si>
  <si>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</si>
  <si>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</si>
  <si>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</si>
  <si>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</si>
  <si>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</si>
  <si>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</si>
  <si>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</si>
  <si>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</si>
  <si>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</si>
  <si>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</si>
  <si>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</si>
  <si>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</si>
  <si>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</si>
  <si>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</si>
  <si>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</si>
  <si>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</si>
  <si>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</si>
  <si>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</si>
  <si>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</si>
  <si>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</si>
  <si>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</si>
  <si>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</si>
  <si>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</si>
  <si>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</si>
  <si>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</si>
  <si>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</si>
  <si>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</si>
  <si>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</si>
  <si>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</si>
  <si>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</si>
  <si>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</si>
  <si>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</si>
  <si>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</si>
  <si>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</si>
  <si>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</si>
  <si>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</si>
  <si>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</si>
  <si>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</si>
  <si>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</si>
  <si>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</si>
  <si>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</si>
  <si>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</si>
  <si>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</si>
  <si>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</si>
  <si>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</si>
  <si>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</si>
  <si>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</si>
  <si>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</si>
  <si>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</si>
  <si>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</si>
  <si>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</si>
  <si>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</si>
  <si>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</si>
  <si>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</si>
  <si>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</si>
  <si>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</si>
  <si>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</si>
  <si>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</si>
  <si>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</si>
  <si>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</si>
  <si>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</si>
  <si>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</si>
  <si>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</si>
  <si>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</si>
  <si>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</si>
  <si>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</si>
  <si>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</si>
  <si>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</si>
  <si>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</si>
  <si>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</si>
  <si>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</si>
  <si>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</si>
  <si>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</si>
  <si>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</si>
  <si>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</si>
  <si>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</si>
  <si>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</si>
  <si>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</si>
  <si>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</si>
  <si>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</si>
  <si>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</si>
  <si>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</si>
  <si>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</si>
  <si>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</si>
  <si>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</si>
  <si>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</si>
  <si>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</si>
  <si>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</si>
  <si>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</si>
  <si>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</si>
  <si>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</si>
  <si>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</si>
  <si>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</si>
  <si>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</si>
  <si>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</si>
  <si>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</si>
  <si>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</si>
  <si>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</si>
  <si>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</si>
  <si>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</si>
  <si>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</si>
  <si>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</si>
  <si>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</si>
  <si>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</si>
  <si>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</si>
  <si>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</si>
  <si>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</si>
  <si>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</si>
  <si>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</si>
  <si>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</si>
  <si>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</si>
  <si>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</si>
  <si>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</si>
  <si>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</si>
  <si>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</si>
  <si>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</si>
  <si>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</si>
  <si>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</si>
  <si>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</si>
  <si>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</si>
  <si>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</si>
  <si>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</si>
  <si>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</si>
  <si>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</si>
  <si>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</si>
  <si>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</si>
  <si>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</si>
  <si>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</si>
  <si>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</si>
  <si>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</si>
  <si>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</si>
  <si>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</si>
  <si>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</si>
  <si>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</si>
  <si>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</si>
  <si>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</si>
  <si>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</si>
  <si>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</si>
  <si>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</si>
  <si>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</si>
  <si>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</si>
  <si>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</si>
  <si>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</si>
  <si>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</si>
  <si>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</si>
  <si>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</si>
  <si>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</si>
  <si>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</si>
  <si>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</si>
  <si>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</si>
  <si>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</si>
  <si>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</si>
  <si>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</si>
  <si>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</si>
  <si>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</si>
  <si>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</si>
  <si>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</si>
  <si>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</si>
  <si>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</si>
  <si>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</si>
  <si>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</si>
  <si>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</si>
  <si>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</si>
  <si>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</si>
  <si>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</si>
  <si>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</si>
  <si>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</si>
  <si>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</si>
  <si>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</si>
  <si>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</si>
  <si>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</si>
  <si>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</si>
  <si>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</si>
  <si>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</si>
  <si>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</si>
  <si>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</si>
  <si>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</si>
  <si>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</si>
  <si>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</si>
  <si>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</si>
  <si>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</si>
  <si>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</si>
  <si>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</si>
  <si>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</si>
  <si>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</si>
  <si>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</si>
  <si>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</si>
  <si>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</si>
  <si>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</si>
  <si>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</si>
  <si>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</si>
  <si>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</si>
  <si>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</si>
  <si>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</si>
  <si>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</si>
  <si>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</si>
  <si>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</si>
  <si>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</si>
  <si>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</si>
  <si>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</si>
  <si>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</si>
  <si>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</si>
  <si>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</si>
  <si>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</si>
  <si>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</si>
  <si>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</si>
  <si>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</si>
  <si>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</si>
  <si>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</si>
  <si>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</si>
  <si>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</si>
  <si>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</si>
  <si>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</si>
  <si>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</si>
  <si>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</si>
  <si>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</si>
  <si>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</si>
  <si>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</si>
  <si>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</si>
  <si>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</si>
  <si>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</si>
  <si>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</si>
  <si>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</si>
  <si>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</si>
  <si>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</si>
  <si>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</si>
  <si>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</si>
  <si>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</si>
  <si>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</si>
  <si>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</si>
  <si>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</si>
  <si>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</si>
  <si>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</si>
  <si>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</si>
  <si>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</si>
  <si>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</si>
  <si>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</si>
  <si>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</si>
  <si>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</si>
  <si>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</si>
  <si>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</si>
  <si>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</si>
  <si>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</si>
  <si>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</si>
  <si>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</si>
  <si>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</si>
  <si>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</si>
  <si>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</si>
  <si>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</si>
  <si>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</si>
  <si>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</si>
  <si>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</si>
  <si>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</si>
  <si>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</si>
  <si>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</si>
  <si>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</si>
  <si>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</si>
  <si>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</si>
  <si>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</si>
  <si>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</si>
  <si>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</si>
  <si>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</si>
  <si>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</si>
  <si>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</si>
  <si>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</si>
  <si>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</si>
  <si>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</si>
  <si>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</si>
  <si>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</si>
  <si>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</si>
  <si>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</si>
  <si>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</si>
  <si>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</si>
  <si>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</si>
  <si>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</si>
  <si>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</si>
  <si>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</si>
  <si>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</si>
  <si>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</si>
  <si>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</si>
  <si>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</si>
  <si>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</si>
  <si>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</si>
  <si>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</si>
  <si>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</si>
  <si>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</si>
  <si>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</si>
  <si>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</si>
  <si>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</si>
  <si>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</si>
  <si>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</si>
  <si>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</si>
  <si>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</si>
  <si>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</si>
  <si>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</si>
  <si>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</si>
  <si>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</si>
  <si>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</si>
  <si>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</si>
  <si>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</si>
  <si>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</si>
  <si>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</si>
  <si>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</si>
  <si>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</si>
  <si>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</si>
  <si>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</si>
  <si>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</si>
  <si>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</si>
  <si>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</si>
  <si>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</si>
  <si>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</si>
  <si>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</si>
  <si>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</si>
  <si>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</si>
  <si>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</si>
  <si>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</si>
  <si>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</si>
  <si>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</si>
  <si>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</si>
  <si>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</si>
  <si>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</si>
  <si>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</si>
  <si>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</si>
  <si>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</si>
  <si>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</si>
  <si>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</si>
  <si>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</si>
  <si>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</si>
  <si>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</si>
  <si>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</si>
  <si>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</si>
  <si>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</si>
  <si>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</si>
  <si>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</si>
  <si>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</si>
  <si>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</si>
  <si>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</si>
  <si>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</si>
  <si>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</si>
  <si>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</si>
  <si>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</si>
  <si>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</si>
  <si>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</si>
  <si>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</si>
  <si>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</si>
  <si>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</si>
  <si>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</si>
  <si>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</si>
  <si>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</si>
  <si>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</si>
  <si>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</si>
  <si>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</si>
  <si>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</si>
  <si>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</si>
  <si>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</si>
  <si>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</si>
  <si>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</si>
  <si>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</si>
  <si>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</si>
  <si>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</si>
  <si>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</si>
  <si>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</si>
  <si>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</si>
  <si>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</si>
  <si>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</si>
  <si>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</si>
  <si>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</si>
  <si>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</si>
  <si>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</si>
  <si>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</si>
  <si>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</si>
  <si>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</si>
  <si>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</si>
  <si>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</si>
  <si>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</si>
  <si>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</si>
  <si>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</si>
  <si>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</si>
  <si>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</si>
  <si>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</si>
  <si>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</si>
  <si>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</si>
  <si>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</si>
  <si>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</si>
  <si>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</si>
  <si>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</si>
  <si>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</si>
  <si>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</si>
  <si>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</si>
  <si>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</si>
  <si>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</si>
  <si>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</si>
  <si>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</si>
  <si>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</si>
  <si>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</si>
  <si>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</si>
  <si>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</si>
  <si>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</si>
  <si>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</si>
  <si>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</si>
  <si>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</si>
  <si>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</si>
  <si>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</si>
  <si>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</si>
  <si>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</si>
  <si>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</si>
  <si>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</si>
  <si>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</si>
  <si>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</si>
  <si>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</si>
  <si>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</si>
  <si>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</si>
  <si>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</si>
  <si>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</si>
  <si>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</si>
  <si>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</si>
  <si>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</si>
  <si>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</si>
  <si>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</si>
  <si>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</si>
  <si>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</si>
  <si>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</si>
  <si>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</si>
  <si>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</si>
  <si>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</si>
  <si>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</si>
  <si>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</si>
  <si>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</si>
  <si>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</si>
  <si>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</si>
  <si>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</si>
  <si>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</si>
  <si>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</si>
  <si>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</si>
  <si>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</si>
  <si>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</si>
  <si>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</si>
  <si>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</si>
  <si>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</si>
  <si>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</si>
  <si>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</si>
  <si>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</si>
  <si>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</si>
  <si>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</si>
  <si>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</si>
  <si>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</si>
  <si>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</si>
  <si>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</si>
  <si>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</si>
  <si>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</si>
  <si>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</si>
  <si>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</si>
  <si>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</si>
  <si>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</si>
  <si>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</si>
  <si>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</si>
  <si>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</si>
  <si>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</si>
  <si>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</si>
  <si>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</si>
  <si>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</si>
  <si>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</si>
  <si>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</si>
  <si>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</si>
  <si>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</si>
  <si>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</si>
  <si>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</si>
  <si>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</si>
  <si>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</si>
  <si>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</si>
  <si>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</si>
  <si>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</si>
  <si>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</si>
  <si>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</si>
  <si>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</si>
  <si>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</si>
  <si>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</si>
  <si>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</si>
  <si>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</si>
  <si>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</si>
  <si>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</si>
  <si>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</si>
  <si>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</si>
  <si>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</si>
  <si>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</si>
  <si>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</si>
  <si>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</si>
  <si>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</si>
  <si>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</si>
  <si>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</si>
  <si>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</si>
  <si>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</si>
  <si>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</si>
  <si>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</si>
  <si>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</si>
  <si>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</si>
  <si>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</si>
  <si>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</si>
  <si>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</si>
  <si>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</si>
  <si>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</si>
  <si>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</si>
  <si>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</si>
  <si>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</si>
  <si>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</si>
  <si>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</si>
  <si>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</si>
  <si>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</si>
  <si>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</si>
  <si>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</si>
  <si>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</si>
  <si>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</si>
  <si>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</si>
  <si>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</si>
  <si>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</si>
  <si>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</si>
  <si>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</si>
  <si>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</si>
  <si>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</si>
  <si>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</si>
  <si>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</si>
  <si>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</si>
  <si>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</si>
  <si>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</si>
  <si>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</si>
  <si>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</si>
  <si>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</si>
  <si>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</si>
  <si>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</si>
  <si>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</si>
  <si>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</si>
  <si>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</si>
  <si>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</si>
  <si>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</si>
  <si>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</si>
  <si>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</si>
  <si>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</si>
  <si>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</si>
  <si>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</si>
  <si>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</si>
  <si>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</si>
  <si>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</si>
  <si>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</si>
  <si>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</si>
  <si>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</si>
  <si>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</si>
  <si>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</si>
  <si>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</si>
  <si>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</si>
  <si>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</si>
  <si>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</si>
  <si>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</si>
  <si>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</si>
  <si>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</si>
  <si>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</si>
  <si>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</si>
  <si>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</si>
  <si>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</si>
  <si>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</si>
  <si>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</si>
  <si>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</si>
  <si>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</si>
  <si>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</si>
  <si>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</si>
  <si>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</si>
  <si>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</si>
  <si>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</si>
  <si>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</si>
  <si>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</si>
  <si>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</si>
  <si>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</si>
  <si>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</si>
  <si>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</si>
  <si>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</si>
  <si>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</si>
  <si>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</si>
  <si>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</si>
  <si>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</si>
  <si>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</si>
  <si>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</si>
  <si>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</si>
  <si>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</si>
  <si>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</si>
  <si>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</si>
  <si>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</si>
  <si>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</si>
  <si>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</si>
  <si>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</si>
  <si>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</si>
  <si>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</si>
  <si>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</si>
  <si>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</si>
  <si>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</si>
  <si>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</si>
  <si>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</si>
  <si>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</si>
  <si>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</si>
  <si>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</si>
  <si>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</si>
  <si>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</si>
  <si>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</si>
  <si>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</si>
  <si>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</si>
  <si>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</si>
  <si>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</si>
  <si>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</si>
  <si>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</si>
  <si>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</si>
  <si>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</si>
  <si>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</si>
  <si>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</si>
  <si>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</si>
  <si>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</si>
  <si>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</si>
  <si>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</si>
  <si>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</si>
  <si>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</si>
  <si>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</si>
  <si>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</si>
  <si>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</si>
  <si>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</si>
  <si>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</si>
  <si>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</si>
  <si>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</si>
  <si>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</si>
  <si>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</si>
  <si>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</si>
  <si>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</si>
  <si>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</si>
  <si>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</si>
  <si>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</si>
  <si>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</si>
  <si>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</si>
  <si>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</si>
  <si>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</si>
  <si>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</si>
  <si>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</si>
  <si>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</si>
  <si>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</si>
  <si>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</si>
  <si>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</si>
  <si>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</si>
  <si>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</si>
  <si>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</si>
  <si>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</si>
  <si>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</si>
  <si>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</si>
  <si>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</si>
  <si>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</si>
  <si>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</si>
  <si>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</si>
  <si>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</si>
  <si>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</si>
  <si>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</si>
  <si>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</si>
  <si>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</si>
  <si>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</si>
  <si>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</si>
  <si>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</si>
  <si>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</si>
  <si>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</si>
  <si>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</si>
  <si>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</si>
  <si>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</si>
  <si>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</si>
  <si>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</si>
  <si>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</si>
  <si>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</si>
  <si>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</si>
  <si>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</si>
  <si>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</si>
  <si>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</si>
  <si>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</si>
  <si>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</si>
  <si>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</si>
  <si>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</si>
  <si>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</si>
  <si>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</si>
  <si>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</si>
  <si>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</si>
  <si>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</si>
  <si>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</si>
  <si>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</si>
  <si>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</si>
  <si>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</si>
  <si>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</si>
  <si>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</si>
  <si>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</si>
  <si>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</si>
  <si>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</si>
  <si>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</si>
  <si>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</si>
  <si>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</si>
  <si>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</si>
  <si>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</si>
  <si>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</si>
  <si>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</si>
  <si>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</si>
  <si>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</si>
  <si>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</si>
  <si>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</si>
  <si>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</si>
  <si>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</si>
  <si>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</si>
  <si>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</si>
  <si>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</si>
  <si>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</si>
  <si>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</si>
  <si>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</si>
  <si>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</si>
  <si>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</si>
  <si>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</si>
  <si>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</si>
  <si>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</si>
  <si>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</si>
  <si>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</si>
  <si>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</si>
  <si>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</si>
  <si>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</si>
  <si>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</si>
  <si>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</si>
  <si>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</si>
  <si>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</si>
  <si>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</si>
  <si>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</si>
  <si>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</si>
  <si>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</si>
  <si>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</si>
  <si>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</si>
  <si>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</si>
  <si>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</si>
  <si>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</si>
  <si>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</si>
  <si>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</si>
  <si>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</si>
  <si>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</si>
  <si>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</si>
  <si>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</si>
  <si>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</si>
  <si>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</si>
  <si>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</si>
  <si>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</si>
  <si>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</si>
  <si>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</si>
  <si>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</si>
  <si>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</si>
  <si>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</si>
  <si>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</si>
  <si>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</si>
  <si>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</si>
  <si>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</si>
  <si>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</si>
  <si>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</si>
  <si>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</si>
  <si>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</si>
  <si>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</si>
  <si>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</si>
  <si>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</si>
  <si>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</si>
  <si>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</si>
  <si>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</si>
  <si>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</si>
  <si>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</si>
  <si>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</si>
  <si>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</si>
  <si>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</si>
  <si>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</si>
  <si>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</si>
  <si>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</si>
  <si>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</si>
  <si>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</si>
  <si>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</si>
  <si>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</si>
  <si>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</si>
  <si>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</si>
  <si>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</si>
  <si>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</si>
  <si>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</si>
  <si>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</si>
  <si>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</si>
  <si>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</si>
  <si>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</si>
  <si>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</si>
  <si>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</si>
  <si>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</si>
  <si>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</si>
  <si>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</si>
  <si>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</si>
  <si>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</si>
  <si>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</si>
  <si>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</si>
  <si>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</si>
  <si>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</si>
  <si>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</si>
  <si>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</si>
  <si>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</si>
  <si>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</si>
  <si>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</si>
  <si>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</si>
  <si>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</si>
  <si>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</si>
  <si>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</si>
  <si>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</si>
  <si>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</si>
  <si>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</si>
  <si>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</si>
  <si>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</si>
  <si>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</si>
  <si>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</si>
  <si>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</si>
  <si>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</si>
  <si>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</si>
  <si>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</si>
  <si>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</si>
  <si>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</si>
  <si>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</si>
  <si>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</si>
  <si>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</si>
  <si>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</si>
  <si>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</si>
  <si>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</si>
  <si>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</si>
  <si>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</si>
  <si>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</si>
  <si>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</si>
  <si>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</si>
  <si>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</si>
  <si>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</si>
  <si>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</si>
  <si>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</si>
  <si>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</si>
  <si>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</si>
  <si>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</si>
  <si>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</si>
  <si>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</si>
  <si>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</si>
  <si>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</si>
  <si>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</si>
  <si>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</si>
  <si>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</si>
  <si>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</si>
  <si>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</si>
  <si>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</si>
  <si>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</si>
  <si>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</si>
  <si>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</si>
  <si>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</si>
  <si>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</si>
  <si>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</si>
  <si>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</si>
  <si>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</si>
  <si>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</si>
  <si>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</si>
  <si>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</si>
  <si>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</si>
  <si>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</si>
  <si>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</si>
  <si>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</si>
  <si>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</si>
  <si>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</si>
  <si>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</si>
  <si>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</si>
  <si>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</si>
  <si>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</si>
  <si>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</si>
  <si>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</si>
  <si>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</si>
  <si>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</si>
  <si>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</si>
  <si>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</si>
  <si>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</si>
  <si>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</si>
  <si>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</si>
  <si>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</si>
  <si>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</si>
  <si>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</si>
  <si>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</si>
  <si>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</si>
  <si>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</si>
  <si>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</si>
  <si>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</si>
  <si>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</si>
  <si>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</si>
  <si>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</si>
  <si>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</si>
  <si>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</si>
  <si>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</si>
  <si>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</si>
  <si>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</si>
  <si>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</si>
  <si>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</si>
  <si>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</si>
  <si>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</si>
  <si>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</si>
  <si>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</si>
  <si>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</si>
  <si>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</si>
  <si>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</si>
  <si>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</si>
  <si>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</si>
  <si>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</si>
  <si>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</si>
  <si>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</si>
  <si>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</si>
  <si>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</si>
  <si>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</si>
  <si>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</si>
  <si>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</si>
  <si>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</si>
  <si>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</si>
  <si>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</si>
  <si>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</si>
  <si>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</si>
  <si>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</si>
  <si>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</si>
  <si>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</si>
  <si>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</si>
  <si>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</si>
  <si>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</si>
  <si>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</si>
  <si>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</si>
  <si>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</si>
  <si>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</si>
  <si>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</si>
  <si>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</si>
  <si>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</si>
  <si>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</si>
  <si>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</si>
  <si>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</si>
  <si>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</si>
  <si>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</si>
  <si>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</si>
  <si>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</si>
  <si>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</si>
  <si>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</si>
  <si>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</si>
  <si>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</si>
  <si>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</si>
  <si>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</si>
  <si>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</si>
  <si>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</si>
  <si>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</si>
  <si>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</si>
  <si>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</si>
  <si>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</si>
  <si>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</si>
  <si>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</si>
  <si>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</si>
  <si>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</si>
  <si>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</si>
  <si>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</si>
  <si>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</si>
  <si>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</si>
  <si>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</si>
  <si>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</si>
  <si>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</si>
  <si>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</si>
  <si>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</si>
  <si>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</si>
  <si>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</si>
  <si>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</si>
  <si>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</si>
  <si>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</si>
  <si>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</si>
  <si>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</si>
  <si>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</si>
  <si>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</si>
  <si>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</si>
  <si>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</si>
  <si>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</si>
  <si>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</si>
  <si>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</si>
  <si>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</si>
  <si>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</si>
  <si>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</si>
  <si>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</si>
  <si>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</si>
  <si>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</si>
  <si>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</si>
  <si>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</si>
  <si>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</si>
  <si>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</si>
  <si>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</si>
  <si>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</si>
  <si>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</si>
  <si>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</si>
  <si>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</si>
  <si>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</si>
  <si>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</si>
  <si>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</si>
  <si>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</si>
  <si>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</si>
  <si>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</si>
  <si>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</si>
  <si>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</si>
  <si>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</si>
  <si>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</si>
  <si>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</si>
  <si>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</si>
  <si>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</si>
  <si>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</si>
  <si>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</si>
  <si>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</si>
  <si>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</si>
  <si>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</si>
  <si>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</si>
  <si>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</si>
  <si>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</si>
  <si>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</si>
  <si>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</si>
  <si>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</si>
  <si>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</si>
  <si>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</si>
  <si>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</si>
  <si>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</si>
  <si>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</si>
  <si>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</si>
  <si>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</si>
  <si>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</si>
  <si>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</si>
  <si>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</si>
  <si>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</si>
  <si>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</si>
  <si>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</si>
  <si>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</si>
  <si>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</si>
  <si>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</si>
  <si>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</si>
  <si>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</si>
  <si>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</si>
  <si>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</si>
  <si>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</si>
  <si>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</si>
  <si>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</si>
  <si>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</si>
  <si>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</si>
  <si>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</si>
  <si>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</si>
  <si>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</si>
  <si>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</si>
  <si>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</si>
  <si>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</si>
  <si>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</si>
  <si>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</si>
  <si>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</si>
  <si>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</si>
  <si>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</si>
  <si>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</si>
  <si>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</si>
  <si>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</si>
  <si>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</si>
  <si>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</si>
  <si>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</si>
  <si>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</si>
  <si>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</si>
  <si>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</si>
  <si>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</si>
  <si>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</si>
  <si>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</si>
  <si>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</si>
  <si>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Year</t>
  </si>
  <si>
    <t>(All)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</si>
  <si>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</si>
  <si>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</si>
  <si>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</si>
  <si>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</si>
  <si>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</si>
  <si>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</si>
  <si>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</si>
  <si>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</si>
  <si>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</si>
  <si>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</si>
  <si>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</si>
  <si>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</si>
  <si>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</si>
  <si>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</si>
  <si>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</si>
  <si>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</si>
  <si>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</si>
  <si>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</si>
  <si>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</si>
  <si>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</si>
  <si>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</si>
  <si>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</si>
  <si>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</si>
  <si>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</si>
  <si>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</si>
  <si>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</si>
  <si>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</si>
  <si>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</si>
  <si>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</si>
  <si>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</si>
  <si>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</si>
  <si>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</si>
  <si>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</si>
  <si>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</si>
  <si>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</si>
  <si>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</si>
  <si>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</si>
  <si>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</si>
  <si>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</si>
  <si>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</si>
  <si>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</si>
  <si>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</si>
  <si>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</si>
  <si>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</si>
  <si>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</si>
  <si>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</si>
  <si>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</si>
  <si>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</si>
  <si>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</si>
  <si>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</si>
  <si>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</si>
  <si>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</si>
  <si>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</si>
  <si>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</si>
  <si>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</si>
  <si>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</si>
  <si>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</si>
  <si>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</si>
  <si>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</si>
  <si>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</si>
  <si>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</si>
  <si>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</si>
  <si>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</si>
  <si>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</si>
  <si>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</si>
  <si>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</si>
  <si>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</si>
  <si>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</si>
  <si>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Percentage Fund</t>
  </si>
  <si>
    <t>Avg Donation</t>
  </si>
  <si>
    <t>Successful</t>
  </si>
  <si>
    <t>Failed</t>
  </si>
  <si>
    <t>Mean Goal</t>
  </si>
  <si>
    <t>Median Goal</t>
  </si>
  <si>
    <t>St Dev of Goal</t>
  </si>
  <si>
    <t>1st Quartile of Goal</t>
  </si>
  <si>
    <t>3rd Quartile of Goal</t>
  </si>
  <si>
    <t>IQR of Goal</t>
  </si>
  <si>
    <t>Mean Pledged</t>
  </si>
  <si>
    <t>Median Pledged</t>
  </si>
  <si>
    <t>St Dev of Pledged</t>
  </si>
  <si>
    <t>Lower Quartile of Pledged</t>
  </si>
  <si>
    <t>Upper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</si>
  <si>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</si>
  <si>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</si>
  <si>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</si>
  <si>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</si>
  <si>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</si>
  <si>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</si>
  <si>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</si>
  <si>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</si>
  <si>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</si>
  <si>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</si>
  <si>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</si>
  <si>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</si>
  <si>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</si>
  <si>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</si>
  <si>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</si>
  <si>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</si>
  <si>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</si>
  <si>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</si>
  <si>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</si>
  <si>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</si>
  <si>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1000 to 4999</t>
  </si>
  <si>
    <t>Name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</si>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</sst>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.0_);_(&quot;$&quot;* \(#,##0.0\);_(&quot;$&quot;* &quot;-&quot;??_);_(@_)"/>
    <numFmt numFmtId="166" formatCode="_(&quot;$&quot;* #,##0_);_(&quot;$&quot;* \(#,##0\);_(&quot;$&quot;* &quot;-&quot;??_);_(@_)"/>
    <numFmt numFmtId="167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3" borderId="2" xfId="0" applyFont="1" applyFill="1" applyBorder="1" applyAlignment="1">
      <alignment wrapText="1"/>
    </xf>
    <xf numFmtId="0" fontId="0" fillId="0" borderId="2" xfId="0" applyFont="1" applyBorder="1" applyAlignment="1">
      <alignment wrapText="1"/>
    </xf>
    <xf numFmtId="0" fontId="3" fillId="2" borderId="2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4" fontId="3" fillId="2" borderId="2" xfId="0" applyNumberFormat="1" applyFont="1" applyFill="1" applyBorder="1" applyAlignment="1">
      <alignment horizontal="center" wrapText="1"/>
    </xf>
    <xf numFmtId="0" fontId="3" fillId="2" borderId="2" xfId="0" applyNumberFormat="1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14" fontId="0" fillId="3" borderId="2" xfId="0" applyNumberFormat="1" applyFont="1" applyFill="1" applyBorder="1" applyAlignment="1">
      <alignment wrapText="1"/>
    </xf>
    <xf numFmtId="0" fontId="0" fillId="3" borderId="2" xfId="0" applyNumberFormat="1" applyFont="1" applyFill="1" applyBorder="1" applyAlignment="1">
      <alignment wrapText="1"/>
    </xf>
    <xf numFmtId="14" fontId="0" fillId="0" borderId="2" xfId="0" applyNumberFormat="1" applyFont="1" applyBorder="1" applyAlignment="1">
      <alignment wrapText="1"/>
    </xf>
    <xf numFmtId="0" fontId="0" fillId="0" borderId="2" xfId="0" applyNumberFormat="1" applyFont="1" applyBorder="1" applyAlignment="1">
      <alignment wrapText="1"/>
    </xf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2" fontId="0" fillId="0" borderId="0" xfId="0" applyNumberFormat="1"/>
    <xf numFmtId="1" fontId="1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1" fontId="3" fillId="2" borderId="2" xfId="0" applyNumberFormat="1" applyFont="1" applyFill="1" applyBorder="1" applyAlignment="1">
      <alignment horizontal="right" wrapText="1"/>
    </xf>
    <xf numFmtId="49" fontId="0" fillId="3" borderId="2" xfId="0" applyNumberFormat="1" applyFont="1" applyFill="1" applyBorder="1" applyAlignment="1">
      <alignment wrapText="1"/>
    </xf>
    <xf numFmtId="1" fontId="0" fillId="3" borderId="2" xfId="0" applyNumberFormat="1" applyFont="1" applyFill="1" applyBorder="1" applyAlignment="1">
      <alignment horizontal="right" wrapText="1"/>
    </xf>
    <xf numFmtId="44" fontId="0" fillId="3" borderId="3" xfId="0" applyNumberFormat="1" applyFont="1" applyFill="1" applyBorder="1" applyAlignment="1">
      <alignment wrapText="1"/>
    </xf>
    <xf numFmtId="49" fontId="0" fillId="0" borderId="2" xfId="0" applyNumberFormat="1" applyFont="1" applyBorder="1" applyAlignment="1">
      <alignment wrapText="1"/>
    </xf>
    <xf numFmtId="1" fontId="0" fillId="0" borderId="2" xfId="0" applyNumberFormat="1" applyFont="1" applyBorder="1" applyAlignment="1">
      <alignment horizontal="right" wrapText="1"/>
    </xf>
    <xf numFmtId="44" fontId="0" fillId="0" borderId="3" xfId="0" applyNumberFormat="1" applyFont="1" applyBorder="1" applyAlignment="1">
      <alignment wrapText="1"/>
    </xf>
    <xf numFmtId="0" fontId="1" fillId="4" borderId="0" xfId="0" applyFont="1" applyFill="1" applyAlignment="1">
      <alignment horizontal="right"/>
    </xf>
    <xf numFmtId="0" fontId="1" fillId="4" borderId="0" xfId="0" applyFont="1" applyFill="1"/>
    <xf numFmtId="166" fontId="0" fillId="0" borderId="0" xfId="0" applyNumberFormat="1"/>
    <xf numFmtId="0" fontId="0" fillId="4" borderId="0" xfId="0" applyFill="1"/>
    <xf numFmtId="0" fontId="0" fillId="3" borderId="1" xfId="0" applyFont="1" applyFill="1" applyBorder="1" applyAlignment="1">
      <alignment horizontal="center" wrapText="1"/>
    </xf>
    <xf numFmtId="0" fontId="0" fillId="0" borderId="1" xfId="0" applyFont="1" applyBorder="1" applyAlignment="1">
      <alignment horizontal="center" wrapText="1"/>
    </xf>
    <xf numFmtId="167" fontId="3" fillId="2" borderId="2" xfId="1" applyNumberFormat="1" applyFont="1" applyFill="1" applyBorder="1" applyAlignment="1">
      <alignment horizontal="center" wrapText="1"/>
    </xf>
    <xf numFmtId="167" fontId="0" fillId="3" borderId="2" xfId="1" applyNumberFormat="1" applyFont="1" applyFill="1" applyBorder="1" applyAlignment="1">
      <alignment wrapText="1"/>
    </xf>
    <xf numFmtId="167" fontId="0" fillId="0" borderId="2" xfId="1" applyNumberFormat="1" applyFont="1" applyBorder="1" applyAlignment="1">
      <alignment wrapText="1"/>
    </xf>
    <xf numFmtId="167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0" applyNumberFormat="1" applyFont="1" applyAlignment="1">
      <alignment horizontal="center"/>
    </xf>
    <xf numFmtId="9" fontId="0" fillId="0" borderId="0" xfId="2" applyFont="1"/>
    <xf numFmtId="0" fontId="1" fillId="4" borderId="0" xfId="0" applyFont="1" applyFill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14">
    <dxf>
      <numFmt numFmtId="2" formatCode="0.00"/>
    </dxf>
    <dxf>
      <numFmt numFmtId="1" formatCode="0"/>
      <alignment horizontal="right" vertical="bottom" textRotation="0" wrapText="0" indent="0" justifyLastLine="0" shrinkToFit="0" readingOrder="0"/>
    </dxf>
    <dxf>
      <numFmt numFmtId="30" formatCode="@"/>
    </dxf>
    <dxf>
      <numFmt numFmtId="0" formatCode="General"/>
    </dxf>
    <dxf>
      <numFmt numFmtId="19" formatCode="m/d/yyyy"/>
    </dxf>
    <dxf>
      <numFmt numFmtId="2" formatCode="0.00"/>
    </dxf>
    <dxf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D76F76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D76F76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434018664333625"/>
          <c:y val="7.4857830271216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D-47AB-A929-7111DF7B4A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D-47AB-A929-7111DF7B4A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D-47AB-A929-7111DF7B4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52895"/>
        <c:axId val="795251647"/>
      </c:lineChart>
      <c:catAx>
        <c:axId val="79525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51647"/>
        <c:crosses val="autoZero"/>
        <c:auto val="1"/>
        <c:lblAlgn val="ctr"/>
        <c:lblOffset val="100"/>
        <c:noMultiLvlLbl val="0"/>
      </c:catAx>
      <c:valAx>
        <c:axId val="79525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5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4-4AF0-81AC-4F0623C43A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4-4AF0-81AC-4F0623C43A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4-4AF0-81AC-4F0623C4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092335"/>
        <c:axId val="795096495"/>
      </c:lineChart>
      <c:catAx>
        <c:axId val="79509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96495"/>
        <c:crosses val="autoZero"/>
        <c:auto val="1"/>
        <c:lblAlgn val="ctr"/>
        <c:lblOffset val="100"/>
        <c:noMultiLvlLbl val="0"/>
      </c:catAx>
      <c:valAx>
        <c:axId val="79509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9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Campaign Outcomes by Category</a:t>
            </a:r>
          </a:p>
        </c:rich>
      </c:tx>
      <c:layout>
        <c:manualLayout>
          <c:xMode val="edge"/>
          <c:yMode val="edge"/>
          <c:x val="0.24402194517351997"/>
          <c:y val="7.13856080489938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B-46EA-A4D9-B6F6AA30CE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B-46EA-A4D9-B6F6AA30CE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B-46EA-A4D9-B6F6AA30CE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B-46EA-A4D9-B6F6AA30C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288495"/>
        <c:axId val="801290991"/>
      </c:barChart>
      <c:catAx>
        <c:axId val="80128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90991"/>
        <c:crosses val="autoZero"/>
        <c:auto val="1"/>
        <c:lblAlgn val="ctr"/>
        <c:lblOffset val="100"/>
        <c:noMultiLvlLbl val="0"/>
      </c:catAx>
      <c:valAx>
        <c:axId val="80129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8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Theater Campaign Outcomes by Subcategory</a:t>
            </a:r>
          </a:p>
        </c:rich>
      </c:tx>
      <c:layout>
        <c:manualLayout>
          <c:xMode val="edge"/>
          <c:yMode val="edge"/>
          <c:x val="0.21630777923592884"/>
          <c:y val="8.52744969378827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2-4C0B-9737-9C0642D9BB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72-4C0B-9737-9C0642D9BB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72-4C0B-9737-9C0642D9BB8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72-4C0B-9737-9C0642D9B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788543"/>
        <c:axId val="657788639"/>
      </c:barChart>
      <c:catAx>
        <c:axId val="64278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88639"/>
        <c:crosses val="autoZero"/>
        <c:auto val="1"/>
        <c:lblAlgn val="ctr"/>
        <c:lblOffset val="100"/>
        <c:noMultiLvlLbl val="0"/>
      </c:catAx>
      <c:valAx>
        <c:axId val="65778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8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 Outcomes by Launch Month</a:t>
            </a:r>
          </a:p>
        </c:rich>
      </c:tx>
      <c:layout>
        <c:manualLayout>
          <c:xMode val="edge"/>
          <c:yMode val="edge"/>
          <c:x val="0.20222222222222222"/>
          <c:y val="7.13856080489938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1-4401-859D-43F823E8FC10}"/>
            </c:ext>
          </c:extLst>
        </c:ser>
        <c:ser>
          <c:idx val="1"/>
          <c:order val="1"/>
          <c:tx>
            <c:strRef>
              <c:f>'Outcomes by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1-4401-859D-43F823E8FC10}"/>
            </c:ext>
          </c:extLst>
        </c:ser>
        <c:ser>
          <c:idx val="2"/>
          <c:order val="2"/>
          <c:tx>
            <c:strRef>
              <c:f>'Outcomes by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B1-4401-859D-43F823E8FC10}"/>
            </c:ext>
          </c:extLst>
        </c:ser>
        <c:ser>
          <c:idx val="3"/>
          <c:order val="3"/>
          <c:tx>
            <c:strRef>
              <c:f>'Outcomes by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B1-4401-859D-43F823E8F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093999"/>
        <c:axId val="795102735"/>
      </c:lineChart>
      <c:catAx>
        <c:axId val="79509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02735"/>
        <c:crosses val="autoZero"/>
        <c:auto val="1"/>
        <c:lblAlgn val="ctr"/>
        <c:lblOffset val="100"/>
        <c:noMultiLvlLbl val="0"/>
      </c:catAx>
      <c:valAx>
        <c:axId val="7951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9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 Campaign Performance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Campaign Performance in Great Britain</a:t>
          </a:r>
        </a:p>
      </cx:txPr>
    </cx:title>
    <cx:plotArea>
      <cx:plotAreaRegion>
        <cx:series layoutId="boxWhisker" uniqueId="{38C61A59-F890-4C32-9089-D4655143D9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67305E-DB3F-4378-A521-6A953F13BA4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4762</xdr:rowOff>
    </xdr:from>
    <xdr:to>
      <xdr:col>14</xdr:col>
      <xdr:colOff>600075</xdr:colOff>
      <xdr:row>22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4A3B2-DD0C-E4B5-E70E-6F636B271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14</xdr:row>
      <xdr:rowOff>4762</xdr:rowOff>
    </xdr:from>
    <xdr:to>
      <xdr:col>5</xdr:col>
      <xdr:colOff>1295400</xdr:colOff>
      <xdr:row>33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90C7F-B540-7024-C5D8-9F4EED51A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598713</xdr:colOff>
      <xdr:row>2</xdr:row>
      <xdr:rowOff>24498</xdr:rowOff>
    </xdr:from>
    <xdr:to>
      <xdr:col>15</xdr:col>
      <xdr:colOff>589188</xdr:colOff>
      <xdr:row>21</xdr:row>
      <xdr:rowOff>62598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1D6EB-C9DF-B695-4457-BC0140237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176212</xdr:rowOff>
    </xdr:from>
    <xdr:to>
      <xdr:col>15</xdr:col>
      <xdr:colOff>600075</xdr:colOff>
      <xdr:row>22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E8741-6674-98B1-B50E-070EFFA84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185737</xdr:rowOff>
    </xdr:from>
    <xdr:to>
      <xdr:col>15</xdr:col>
      <xdr:colOff>571500</xdr:colOff>
      <xdr:row>21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8D3BCF-80D9-4E43-23A5-2C1C5C603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28</xdr:row>
      <xdr:rowOff>4762</xdr:rowOff>
    </xdr:from>
    <xdr:to>
      <xdr:col>6</xdr:col>
      <xdr:colOff>171450</xdr:colOff>
      <xdr:row>47</xdr:row>
      <xdr:rowOff>42862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C56A9D-27CD-7C31-74C2-FEF4E9E519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0" y="15244762"/>
              <a:ext cx="54864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uyang Wang" refreshedDate="44710.56896099537" createdVersion="8" refreshedVersion="8" minRefreshableVersion="3" recordCount="4114" xr:uid="{97FAA6A0-B09C-458B-B520-52C655A89659}">
  <cacheSource type="worksheet">
    <worksheetSource name="FundResul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x v="0"/>
    <b v="0"/>
    <n v="182"/>
    <b v="1"/>
    <s v="film &amp; video/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1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2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3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4"/>
    <x v="0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5"/>
    <x v="2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6"/>
    <x v="3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7"/>
    <x v="2"/>
    <b v="0"/>
    <n v="57"/>
    <b v="1"/>
    <s v="film &amp; video/television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8"/>
    <x v="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9"/>
    <x v="2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10"/>
    <x v="3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11"/>
    <x v="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12"/>
    <x v="3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13"/>
    <x v="2"/>
    <b v="0"/>
    <n v="51"/>
    <b v="1"/>
    <s v="film &amp; video/television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14"/>
    <x v="3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15"/>
    <x v="0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16"/>
    <x v="3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17"/>
    <x v="3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18"/>
    <x v="3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19"/>
    <x v="0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20"/>
    <x v="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21"/>
    <x v="3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22"/>
    <x v="3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23"/>
    <x v="0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24"/>
    <x v="0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25"/>
    <x v="0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26"/>
    <x v="3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27"/>
    <x v="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28"/>
    <x v="0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29"/>
    <x v="3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30"/>
    <x v="3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31"/>
    <x v="2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32"/>
    <x v="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33"/>
    <x v="0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34"/>
    <x v="3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35"/>
    <x v="0"/>
    <b v="0"/>
    <n v="28"/>
    <b v="1"/>
    <s v="film &amp; video/television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36"/>
    <x v="0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37"/>
    <x v="0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38"/>
    <x v="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39"/>
    <x v="3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40"/>
    <x v="3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41"/>
    <x v="3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42"/>
    <x v="3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43"/>
    <x v="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44"/>
    <x v="3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45"/>
    <x v="2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46"/>
    <x v="0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47"/>
    <x v="3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48"/>
    <x v="0"/>
    <b v="0"/>
    <n v="38"/>
    <b v="1"/>
    <s v="film &amp; video/television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49"/>
    <x v="0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50"/>
    <x v="3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51"/>
    <x v="0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52"/>
    <x v="3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53"/>
    <x v="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54"/>
    <x v="0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55"/>
    <x v="2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56"/>
    <x v="0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57"/>
    <x v="0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58"/>
    <x v="3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59"/>
    <x v="0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60"/>
    <x v="3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61"/>
    <x v="4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62"/>
    <x v="4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63"/>
    <x v="4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64"/>
    <x v="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65"/>
    <x v="3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66"/>
    <x v="2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67"/>
    <x v="5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68"/>
    <x v="3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69"/>
    <x v="6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70"/>
    <x v="6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71"/>
    <x v="5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72"/>
    <x v="5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73"/>
    <x v="6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74"/>
    <x v="0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75"/>
    <x v="4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76"/>
    <x v="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77"/>
    <x v="5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78"/>
    <x v="2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79"/>
    <x v="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80"/>
    <x v="4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81"/>
    <x v="5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82"/>
    <x v="6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83"/>
    <x v="0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84"/>
    <x v="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85"/>
    <x v="6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86"/>
    <x v="0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87"/>
    <x v="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88"/>
    <x v="3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89"/>
    <x v="4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90"/>
    <x v="6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91"/>
    <x v="6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92"/>
    <x v="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93"/>
    <x v="5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94"/>
    <x v="3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95"/>
    <x v="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96"/>
    <x v="7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97"/>
    <x v="6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98"/>
    <x v="5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99"/>
    <x v="4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100"/>
    <x v="5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101"/>
    <x v="5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102"/>
    <x v="7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103"/>
    <x v="3"/>
    <b v="0"/>
    <n v="49"/>
    <b v="1"/>
    <s v="film &amp; video/shorts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104"/>
    <x v="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105"/>
    <x v="2"/>
    <b v="0"/>
    <n v="60"/>
    <b v="1"/>
    <s v="film &amp; video/shorts"/>
    <x v="0"/>
    <x v="1"/>
  </r>
  <r>
    <n v="106"/>
    <s v="LOST WEEKEND"/>
    <s v="A Boy. A Girl. A Car. A Serial Killer."/>
    <x v="10"/>
    <n v="5025"/>
    <x v="0"/>
    <x v="0"/>
    <s v="USD"/>
    <n v="1333391901"/>
    <n v="1332182301"/>
    <x v="106"/>
    <x v="5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107"/>
    <x v="6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108"/>
    <x v="4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109"/>
    <x v="6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110"/>
    <x v="4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111"/>
    <x v="0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112"/>
    <x v="3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113"/>
    <x v="6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114"/>
    <x v="6"/>
    <b v="0"/>
    <n v="35"/>
    <b v="1"/>
    <s v="film &amp; video/shorts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x v="115"/>
    <x v="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116"/>
    <x v="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117"/>
    <x v="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118"/>
    <x v="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119"/>
    <x v="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120"/>
    <x v="2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121"/>
    <x v="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122"/>
    <x v="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123"/>
    <x v="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124"/>
    <x v="0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125"/>
    <x v="2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126"/>
    <x v="0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127"/>
    <x v="0"/>
    <b v="0"/>
    <n v="4"/>
    <b v="0"/>
    <s v="film &amp; video/science fiction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128"/>
    <x v="2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129"/>
    <x v="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130"/>
    <x v="3"/>
    <b v="0"/>
    <n v="0"/>
    <b v="0"/>
    <s v="film &amp; video/science fiction"/>
    <x v="0"/>
    <x v="2"/>
  </r>
  <r>
    <n v="131"/>
    <s v="I (Canceled)"/>
    <s v="I"/>
    <x v="38"/>
    <n v="0"/>
    <x v="1"/>
    <x v="0"/>
    <s v="USD"/>
    <n v="1467763200"/>
    <n v="1466453161"/>
    <x v="131"/>
    <x v="2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132"/>
    <x v="3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133"/>
    <x v="2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134"/>
    <x v="0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135"/>
    <x v="3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136"/>
    <x v="0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137"/>
    <x v="0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138"/>
    <x v="0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139"/>
    <x v="0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140"/>
    <x v="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141"/>
    <x v="0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142"/>
    <x v="3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143"/>
    <x v="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144"/>
    <x v="0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145"/>
    <x v="0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146"/>
    <x v="2"/>
    <b v="0"/>
    <n v="3"/>
    <b v="0"/>
    <s v="film &amp; video/science fiction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147"/>
    <x v="3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148"/>
    <x v="2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149"/>
    <x v="3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150"/>
    <x v="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151"/>
    <x v="0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152"/>
    <x v="3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153"/>
    <x v="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154"/>
    <x v="0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155"/>
    <x v="0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156"/>
    <x v="3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157"/>
    <x v="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158"/>
    <x v="3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159"/>
    <x v="2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160"/>
    <x v="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161"/>
    <x v="3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162"/>
    <x v="3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163"/>
    <x v="0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164"/>
    <x v="3"/>
    <b v="0"/>
    <n v="7"/>
    <b v="0"/>
    <s v="film &amp; video/drama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x v="165"/>
    <x v="0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166"/>
    <x v="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167"/>
    <x v="0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168"/>
    <x v="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169"/>
    <x v="3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170"/>
    <x v="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171"/>
    <x v="2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172"/>
    <x v="0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173"/>
    <x v="0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174"/>
    <x v="0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175"/>
    <x v="3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176"/>
    <x v="0"/>
    <b v="0"/>
    <n v="0"/>
    <b v="0"/>
    <s v="film &amp; video/drama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177"/>
    <x v="0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178"/>
    <x v="0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179"/>
    <x v="2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180"/>
    <x v="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181"/>
    <x v="0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182"/>
    <x v="2"/>
    <b v="0"/>
    <n v="0"/>
    <b v="0"/>
    <s v="film &amp; video/drama"/>
    <x v="0"/>
    <x v="3"/>
  </r>
  <r>
    <n v="183"/>
    <s v="Three Little Words"/>
    <s v="Don't kill me until I meet my Dad"/>
    <x v="78"/>
    <n v="4482"/>
    <x v="2"/>
    <x v="1"/>
    <s v="GBP"/>
    <n v="1417033610"/>
    <n v="1414438010"/>
    <x v="183"/>
    <x v="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184"/>
    <x v="3"/>
    <b v="0"/>
    <n v="2"/>
    <b v="0"/>
    <s v="film &amp; video/drama"/>
    <x v="0"/>
    <x v="3"/>
  </r>
  <r>
    <n v="185"/>
    <s v="BLANK Short Movie"/>
    <s v="Love has no boundaries!"/>
    <x v="79"/>
    <n v="2200"/>
    <x v="2"/>
    <x v="10"/>
    <s v="NOK"/>
    <n v="1471557139"/>
    <n v="1468965139"/>
    <x v="185"/>
    <x v="2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186"/>
    <x v="1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187"/>
    <x v="0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188"/>
    <x v="3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189"/>
    <x v="2"/>
    <b v="0"/>
    <n v="5"/>
    <b v="0"/>
    <s v="film &amp; video/drama"/>
    <x v="0"/>
    <x v="3"/>
  </r>
  <r>
    <n v="190"/>
    <s v="REGIONRAT, the movie"/>
    <s v="Because hope can be a 4 letter word"/>
    <x v="14"/>
    <n v="50"/>
    <x v="2"/>
    <x v="0"/>
    <s v="USD"/>
    <n v="1466091446"/>
    <n v="1465227446"/>
    <x v="190"/>
    <x v="2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191"/>
    <x v="0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192"/>
    <x v="3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193"/>
    <x v="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194"/>
    <x v="2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195"/>
    <x v="0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196"/>
    <x v="0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197"/>
    <x v="1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198"/>
    <x v="3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199"/>
    <x v="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200"/>
    <x v="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201"/>
    <x v="0"/>
    <b v="0"/>
    <n v="7"/>
    <b v="0"/>
    <s v="film &amp; video/drama"/>
    <x v="0"/>
    <x v="3"/>
  </r>
  <r>
    <n v="202"/>
    <s v="Modern Gangsters"/>
    <s v="new web series created by jonney terry"/>
    <x v="12"/>
    <n v="0"/>
    <x v="2"/>
    <x v="0"/>
    <s v="USD"/>
    <n v="1444337940"/>
    <n v="1441750564"/>
    <x v="202"/>
    <x v="0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203"/>
    <x v="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204"/>
    <x v="2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205"/>
    <x v="0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206"/>
    <x v="2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207"/>
    <x v="3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208"/>
    <x v="3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209"/>
    <x v="0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210"/>
    <x v="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211"/>
    <x v="0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212"/>
    <x v="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213"/>
    <x v="0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214"/>
    <x v="0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215"/>
    <x v="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216"/>
    <x v="0"/>
    <b v="0"/>
    <n v="84"/>
    <b v="0"/>
    <s v="film &amp; video/drama"/>
    <x v="0"/>
    <x v="3"/>
  </r>
  <r>
    <n v="217"/>
    <s v="Bitch"/>
    <s v="A roadmovie by paw"/>
    <x v="57"/>
    <n v="11943"/>
    <x v="2"/>
    <x v="11"/>
    <s v="SEK"/>
    <n v="1419780149"/>
    <n v="1417101749"/>
    <x v="217"/>
    <x v="3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218"/>
    <x v="0"/>
    <b v="0"/>
    <n v="1"/>
    <b v="0"/>
    <s v="film &amp; video/drama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219"/>
    <x v="2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220"/>
    <x v="0"/>
    <b v="0"/>
    <n v="3"/>
    <b v="0"/>
    <s v="film &amp; video/drama"/>
    <x v="0"/>
    <x v="3"/>
  </r>
  <r>
    <n v="221"/>
    <s v="Archetypes"/>
    <s v="Film about Schizophrenia with Surreal Twists!"/>
    <x v="63"/>
    <n v="0"/>
    <x v="2"/>
    <x v="0"/>
    <s v="USD"/>
    <n v="1427569564"/>
    <n v="1422389164"/>
    <x v="221"/>
    <x v="0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222"/>
    <x v="0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223"/>
    <x v="2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224"/>
    <x v="0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225"/>
    <x v="2"/>
    <b v="0"/>
    <n v="0"/>
    <b v="0"/>
    <s v="film &amp; video/drama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226"/>
    <x v="0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227"/>
    <x v="0"/>
    <b v="0"/>
    <n v="0"/>
    <b v="0"/>
    <s v="film &amp; video/drama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228"/>
    <x v="0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229"/>
    <x v="2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230"/>
    <x v="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231"/>
    <x v="0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232"/>
    <x v="0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233"/>
    <x v="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234"/>
    <x v="0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235"/>
    <x v="0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236"/>
    <x v="0"/>
    <b v="0"/>
    <n v="0"/>
    <b v="0"/>
    <s v="film &amp; video/drama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x v="237"/>
    <x v="2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238"/>
    <x v="2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239"/>
    <x v="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240"/>
    <x v="4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241"/>
    <x v="3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242"/>
    <x v="6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243"/>
    <x v="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244"/>
    <x v="7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245"/>
    <x v="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246"/>
    <x v="7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247"/>
    <x v="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248"/>
    <x v="6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249"/>
    <x v="7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250"/>
    <x v="4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251"/>
    <x v="5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252"/>
    <x v="7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253"/>
    <x v="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254"/>
    <x v="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255"/>
    <x v="6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256"/>
    <x v="4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257"/>
    <x v="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258"/>
    <x v="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259"/>
    <x v="0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260"/>
    <x v="7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261"/>
    <x v="5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262"/>
    <x v="6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263"/>
    <x v="5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264"/>
    <x v="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265"/>
    <x v="7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266"/>
    <x v="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267"/>
    <x v="3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268"/>
    <x v="6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269"/>
    <x v="1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270"/>
    <x v="6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271"/>
    <x v="4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272"/>
    <x v="7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273"/>
    <x v="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274"/>
    <x v="5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275"/>
    <x v="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276"/>
    <x v="5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277"/>
    <x v="0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278"/>
    <x v="5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279"/>
    <x v="1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280"/>
    <x v="3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281"/>
    <x v="8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282"/>
    <x v="7"/>
    <b v="1"/>
    <n v="179"/>
    <b v="1"/>
    <s v="film &amp; video/documentary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x v="283"/>
    <x v="6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284"/>
    <x v="6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285"/>
    <x v="4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286"/>
    <x v="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287"/>
    <x v="5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288"/>
    <x v="5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289"/>
    <x v="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290"/>
    <x v="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291"/>
    <x v="4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292"/>
    <x v="6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293"/>
    <x v="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294"/>
    <x v="7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295"/>
    <x v="4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296"/>
    <x v="5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297"/>
    <x v="0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298"/>
    <x v="3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299"/>
    <x v="7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300"/>
    <x v="6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301"/>
    <x v="4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302"/>
    <x v="5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303"/>
    <x v="5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304"/>
    <x v="5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305"/>
    <x v="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306"/>
    <x v="4"/>
    <b v="1"/>
    <n v="80"/>
    <b v="1"/>
    <s v="film &amp; video/documentary"/>
    <x v="0"/>
    <x v="4"/>
  </r>
  <r>
    <n v="307"/>
    <s v="Grammar Revolution"/>
    <s v="Why is grammar important?"/>
    <x v="29"/>
    <n v="24490"/>
    <x v="0"/>
    <x v="0"/>
    <s v="USD"/>
    <n v="1360276801"/>
    <n v="1357684801"/>
    <x v="307"/>
    <x v="4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308"/>
    <x v="6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309"/>
    <x v="5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310"/>
    <x v="6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311"/>
    <x v="6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312"/>
    <x v="4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313"/>
    <x v="7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314"/>
    <x v="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315"/>
    <x v="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316"/>
    <x v="3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317"/>
    <x v="4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318"/>
    <x v="4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319"/>
    <x v="8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320"/>
    <x v="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321"/>
    <x v="2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322"/>
    <x v="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323"/>
    <x v="2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324"/>
    <x v="0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325"/>
    <x v="2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326"/>
    <x v="1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327"/>
    <x v="0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328"/>
    <x v="0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329"/>
    <x v="0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330"/>
    <x v="4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331"/>
    <x v="2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332"/>
    <x v="0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333"/>
    <x v="2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334"/>
    <x v="0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335"/>
    <x v="0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336"/>
    <x v="0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337"/>
    <x v="0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338"/>
    <x v="2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339"/>
    <x v="0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340"/>
    <x v="1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341"/>
    <x v="3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342"/>
    <x v="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343"/>
    <x v="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344"/>
    <x v="0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345"/>
    <x v="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346"/>
    <x v="0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347"/>
    <x v="0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348"/>
    <x v="0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349"/>
    <x v="1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350"/>
    <x v="2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351"/>
    <x v="2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352"/>
    <x v="3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353"/>
    <x v="0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354"/>
    <x v="2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355"/>
    <x v="3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356"/>
    <x v="2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357"/>
    <x v="0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358"/>
    <x v="2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359"/>
    <x v="3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360"/>
    <x v="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361"/>
    <x v="3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362"/>
    <x v="3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363"/>
    <x v="7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364"/>
    <x v="3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365"/>
    <x v="3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366"/>
    <x v="5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367"/>
    <x v="4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368"/>
    <x v="0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369"/>
    <x v="6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370"/>
    <x v="2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371"/>
    <x v="5"/>
    <b v="0"/>
    <n v="1062"/>
    <b v="1"/>
    <s v="film &amp; video/documentary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372"/>
    <x v="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373"/>
    <x v="5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374"/>
    <x v="6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375"/>
    <x v="3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376"/>
    <x v="2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377"/>
    <x v="0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378"/>
    <x v="2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379"/>
    <x v="5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380"/>
    <x v="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381"/>
    <x v="5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382"/>
    <x v="5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383"/>
    <x v="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384"/>
    <x v="3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385"/>
    <x v="3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386"/>
    <x v="0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387"/>
    <x v="0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388"/>
    <x v="2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389"/>
    <x v="3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390"/>
    <x v="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391"/>
    <x v="6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392"/>
    <x v="6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393"/>
    <x v="4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394"/>
    <x v="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395"/>
    <x v="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396"/>
    <x v="5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397"/>
    <x v="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398"/>
    <x v="0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399"/>
    <x v="2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400"/>
    <x v="3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401"/>
    <x v="6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402"/>
    <x v="0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403"/>
    <x v="6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404"/>
    <x v="3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405"/>
    <x v="3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406"/>
    <x v="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407"/>
    <x v="6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408"/>
    <x v="4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409"/>
    <x v="2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410"/>
    <x v="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411"/>
    <x v="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412"/>
    <x v="5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413"/>
    <x v="5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414"/>
    <x v="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415"/>
    <x v="3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416"/>
    <x v="3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417"/>
    <x v="4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418"/>
    <x v="0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419"/>
    <x v="4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420"/>
    <x v="3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421"/>
    <x v="0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422"/>
    <x v="3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423"/>
    <x v="4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424"/>
    <x v="5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425"/>
    <x v="0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426"/>
    <x v="2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427"/>
    <x v="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428"/>
    <x v="3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429"/>
    <x v="8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430"/>
    <x v="4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431"/>
    <x v="2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432"/>
    <x v="0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433"/>
    <x v="0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434"/>
    <x v="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435"/>
    <x v="4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436"/>
    <x v="4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437"/>
    <x v="2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438"/>
    <x v="0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439"/>
    <x v="3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440"/>
    <x v="2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441"/>
    <x v="4"/>
    <b v="0"/>
    <n v="0"/>
    <b v="0"/>
    <s v="film &amp; video/animation"/>
    <x v="0"/>
    <x v="5"/>
  </r>
  <r>
    <n v="442"/>
    <s v="The Paranormal Idiot"/>
    <s v="Doomsday is here"/>
    <x v="73"/>
    <n v="6691"/>
    <x v="2"/>
    <x v="0"/>
    <s v="USD"/>
    <n v="1424380783"/>
    <n v="1421788783"/>
    <x v="442"/>
    <x v="0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443"/>
    <x v="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444"/>
    <x v="6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445"/>
    <x v="0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446"/>
    <x v="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447"/>
    <x v="4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448"/>
    <x v="3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449"/>
    <x v="4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450"/>
    <x v="3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451"/>
    <x v="4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452"/>
    <x v="0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453"/>
    <x v="0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454"/>
    <x v="3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455"/>
    <x v="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456"/>
    <x v="4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457"/>
    <x v="3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458"/>
    <x v="4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459"/>
    <x v="6"/>
    <b v="0"/>
    <n v="1"/>
    <b v="0"/>
    <s v="film &amp; video/animation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x v="460"/>
    <x v="3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461"/>
    <x v="4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462"/>
    <x v="6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463"/>
    <x v="6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464"/>
    <x v="2"/>
    <b v="0"/>
    <n v="1"/>
    <b v="0"/>
    <s v="film &amp; video/animation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465"/>
    <x v="3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466"/>
    <x v="5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467"/>
    <x v="5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468"/>
    <x v="5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469"/>
    <x v="3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470"/>
    <x v="4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471"/>
    <x v="3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472"/>
    <x v="3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473"/>
    <x v="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474"/>
    <x v="1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475"/>
    <x v="0"/>
    <b v="0"/>
    <n v="0"/>
    <b v="0"/>
    <s v="film &amp; video/animation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x v="476"/>
    <x v="3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477"/>
    <x v="5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478"/>
    <x v="0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479"/>
    <x v="3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480"/>
    <x v="4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481"/>
    <x v="5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482"/>
    <x v="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483"/>
    <x v="5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484"/>
    <x v="0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485"/>
    <x v="4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486"/>
    <x v="3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487"/>
    <x v="2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488"/>
    <x v="2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489"/>
    <x v="6"/>
    <b v="0"/>
    <n v="3"/>
    <b v="0"/>
    <s v="film &amp; video/animation"/>
    <x v="0"/>
    <x v="5"/>
  </r>
  <r>
    <n v="490"/>
    <s v="PROJECT IS CANCELLED"/>
    <s v="Cancelled"/>
    <x v="28"/>
    <n v="0"/>
    <x v="2"/>
    <x v="0"/>
    <s v="USD"/>
    <n v="1345677285"/>
    <n v="1343085285"/>
    <x v="490"/>
    <x v="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491"/>
    <x v="0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492"/>
    <x v="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493"/>
    <x v="0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494"/>
    <x v="3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495"/>
    <x v="0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496"/>
    <x v="4"/>
    <b v="0"/>
    <n v="1"/>
    <b v="0"/>
    <s v="film &amp; video/animation"/>
    <x v="0"/>
    <x v="5"/>
  </r>
  <r>
    <n v="497"/>
    <s v="Galaxy Probe Kids"/>
    <s v="live-action/animated series pilot."/>
    <x v="140"/>
    <n v="30"/>
    <x v="2"/>
    <x v="0"/>
    <s v="USD"/>
    <n v="1419483600"/>
    <n v="1414889665"/>
    <x v="497"/>
    <x v="3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498"/>
    <x v="6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499"/>
    <x v="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500"/>
    <x v="7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501"/>
    <x v="6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502"/>
    <x v="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503"/>
    <x v="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504"/>
    <x v="5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505"/>
    <x v="0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506"/>
    <x v="4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507"/>
    <x v="5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508"/>
    <x v="5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509"/>
    <x v="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510"/>
    <x v="2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511"/>
    <x v="4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512"/>
    <x v="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513"/>
    <x v="2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514"/>
    <x v="3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515"/>
    <x v="0"/>
    <b v="0"/>
    <n v="34"/>
    <b v="0"/>
    <s v="film &amp; video/animation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x v="516"/>
    <x v="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517"/>
    <x v="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518"/>
    <x v="0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519"/>
    <x v="5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520"/>
    <x v="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521"/>
    <x v="2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522"/>
    <x v="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523"/>
    <x v="0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524"/>
    <x v="2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525"/>
    <x v="3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526"/>
    <x v="0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527"/>
    <x v="1"/>
    <b v="0"/>
    <n v="158"/>
    <b v="1"/>
    <s v="theater/plays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x v="528"/>
    <x v="0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529"/>
    <x v="2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530"/>
    <x v="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531"/>
    <x v="2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532"/>
    <x v="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533"/>
    <x v="2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534"/>
    <x v="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535"/>
    <x v="2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536"/>
    <x v="0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537"/>
    <x v="0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538"/>
    <x v="2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539"/>
    <x v="2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540"/>
    <x v="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541"/>
    <x v="0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542"/>
    <x v="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543"/>
    <x v="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544"/>
    <x v="2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545"/>
    <x v="0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546"/>
    <x v="0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547"/>
    <x v="2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548"/>
    <x v="0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549"/>
    <x v="0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550"/>
    <x v="1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551"/>
    <x v="0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552"/>
    <x v="0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553"/>
    <x v="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554"/>
    <x v="3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555"/>
    <x v="2"/>
    <b v="0"/>
    <n v="0"/>
    <b v="0"/>
    <s v="technology/web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x v="556"/>
    <x v="0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557"/>
    <x v="2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558"/>
    <x v="0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559"/>
    <x v="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560"/>
    <x v="3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561"/>
    <x v="0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562"/>
    <x v="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563"/>
    <x v="0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564"/>
    <x v="2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565"/>
    <x v="0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566"/>
    <x v="2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567"/>
    <x v="3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568"/>
    <x v="0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569"/>
    <x v="0"/>
    <b v="0"/>
    <n v="1"/>
    <b v="0"/>
    <s v="technology/web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570"/>
    <x v="2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571"/>
    <x v="0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572"/>
    <x v="0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573"/>
    <x v="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574"/>
    <x v="2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575"/>
    <x v="0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576"/>
    <x v="0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577"/>
    <x v="2"/>
    <b v="0"/>
    <n v="1"/>
    <b v="0"/>
    <s v="technology/web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578"/>
    <x v="0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579"/>
    <x v="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580"/>
    <x v="2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581"/>
    <x v="0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582"/>
    <x v="0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583"/>
    <x v="0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584"/>
    <x v="0"/>
    <b v="0"/>
    <n v="2"/>
    <b v="0"/>
    <s v="technology/web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585"/>
    <x v="0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586"/>
    <x v="0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587"/>
    <x v="0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588"/>
    <x v="2"/>
    <b v="0"/>
    <n v="2"/>
    <b v="0"/>
    <s v="technology/web"/>
    <x v="2"/>
    <x v="7"/>
  </r>
  <r>
    <n v="589"/>
    <s v="Get Neighborly"/>
    <s v="Services closer than you think..."/>
    <x v="51"/>
    <n v="1"/>
    <x v="2"/>
    <x v="0"/>
    <s v="USD"/>
    <n v="1436366699"/>
    <n v="1435070699"/>
    <x v="589"/>
    <x v="0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590"/>
    <x v="2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591"/>
    <x v="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592"/>
    <x v="3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593"/>
    <x v="0"/>
    <b v="0"/>
    <n v="7"/>
    <b v="0"/>
    <s v="technology/web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594"/>
    <x v="2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595"/>
    <x v="0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596"/>
    <x v="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597"/>
    <x v="2"/>
    <b v="0"/>
    <n v="2"/>
    <b v="0"/>
    <s v="technology/web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598"/>
    <x v="3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599"/>
    <x v="0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600"/>
    <x v="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601"/>
    <x v="3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602"/>
    <x v="0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603"/>
    <x v="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604"/>
    <x v="3"/>
    <b v="0"/>
    <n v="0"/>
    <b v="0"/>
    <s v="technology/web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605"/>
    <x v="0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606"/>
    <x v="0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607"/>
    <x v="0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608"/>
    <x v="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609"/>
    <x v="0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610"/>
    <x v="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611"/>
    <x v="0"/>
    <b v="0"/>
    <n v="0"/>
    <b v="0"/>
    <s v="technology/web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612"/>
    <x v="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613"/>
    <x v="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614"/>
    <x v="2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615"/>
    <x v="0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616"/>
    <x v="1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617"/>
    <x v="0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618"/>
    <x v="0"/>
    <b v="0"/>
    <n v="0"/>
    <b v="0"/>
    <s v="technology/web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619"/>
    <x v="3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620"/>
    <x v="3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621"/>
    <x v="2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622"/>
    <x v="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623"/>
    <x v="0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624"/>
    <x v="0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625"/>
    <x v="1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626"/>
    <x v="0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627"/>
    <x v="2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628"/>
    <x v="3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629"/>
    <x v="2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630"/>
    <x v="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631"/>
    <x v="2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632"/>
    <x v="0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633"/>
    <x v="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634"/>
    <x v="0"/>
    <b v="0"/>
    <n v="1"/>
    <b v="0"/>
    <s v="technology/web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635"/>
    <x v="0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636"/>
    <x v="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637"/>
    <x v="1"/>
    <b v="0"/>
    <n v="0"/>
    <b v="0"/>
    <s v="technology/web"/>
    <x v="2"/>
    <x v="7"/>
  </r>
  <r>
    <n v="638"/>
    <s v="W (Canceled)"/>
    <s v="O0"/>
    <x v="61"/>
    <n v="18"/>
    <x v="1"/>
    <x v="12"/>
    <s v="EUR"/>
    <n v="1490447662"/>
    <n v="1485267262"/>
    <x v="638"/>
    <x v="1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639"/>
    <x v="3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640"/>
    <x v="2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641"/>
    <x v="0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642"/>
    <x v="0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643"/>
    <x v="0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644"/>
    <x v="3"/>
    <b v="0"/>
    <n v="1021"/>
    <b v="1"/>
    <s v="technology/wearables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645"/>
    <x v="2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646"/>
    <x v="3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647"/>
    <x v="2"/>
    <b v="0"/>
    <n v="17"/>
    <b v="1"/>
    <s v="technology/wearables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x v="648"/>
    <x v="3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649"/>
    <x v="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650"/>
    <x v="3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651"/>
    <x v="3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652"/>
    <x v="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653"/>
    <x v="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654"/>
    <x v="0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655"/>
    <x v="0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656"/>
    <x v="2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657"/>
    <x v="0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658"/>
    <x v="0"/>
    <b v="0"/>
    <n v="276"/>
    <b v="1"/>
    <s v="technology/wearables"/>
    <x v="2"/>
    <x v="8"/>
  </r>
  <r>
    <n v="659"/>
    <s v="Lulu Watch Designs - Apple Watch"/>
    <s v="Sync up your lifestyle"/>
    <x v="9"/>
    <n v="3017"/>
    <x v="0"/>
    <x v="0"/>
    <s v="USD"/>
    <n v="1440339295"/>
    <n v="1437747295"/>
    <x v="659"/>
    <x v="0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660"/>
    <x v="3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661"/>
    <x v="2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662"/>
    <x v="3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663"/>
    <x v="0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664"/>
    <x v="0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665"/>
    <x v="2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666"/>
    <x v="3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667"/>
    <x v="2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668"/>
    <x v="0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669"/>
    <x v="2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670"/>
    <x v="2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671"/>
    <x v="3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672"/>
    <x v="3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673"/>
    <x v="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674"/>
    <x v="3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675"/>
    <x v="3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676"/>
    <x v="0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677"/>
    <x v="2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678"/>
    <x v="2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679"/>
    <x v="2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680"/>
    <x v="3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681"/>
    <x v="2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682"/>
    <x v="1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683"/>
    <x v="2"/>
    <b v="0"/>
    <n v="3"/>
    <b v="0"/>
    <s v="technology/wearables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684"/>
    <x v="3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685"/>
    <x v="3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686"/>
    <x v="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687"/>
    <x v="2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688"/>
    <x v="0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689"/>
    <x v="2"/>
    <b v="0"/>
    <n v="336"/>
    <b v="0"/>
    <s v="technology/wearables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690"/>
    <x v="2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691"/>
    <x v="0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692"/>
    <x v="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693"/>
    <x v="0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694"/>
    <x v="1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695"/>
    <x v="3"/>
    <b v="0"/>
    <n v="7"/>
    <b v="0"/>
    <s v="technology/wearables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x v="696"/>
    <x v="3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697"/>
    <x v="2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698"/>
    <x v="3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699"/>
    <x v="4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700"/>
    <x v="2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701"/>
    <x v="3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702"/>
    <x v="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703"/>
    <x v="2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704"/>
    <x v="2"/>
    <b v="0"/>
    <n v="4"/>
    <b v="0"/>
    <s v="technology/wearables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x v="705"/>
    <x v="2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706"/>
    <x v="2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707"/>
    <x v="2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708"/>
    <x v="3"/>
    <b v="0"/>
    <n v="369"/>
    <b v="0"/>
    <s v="technology/wearables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709"/>
    <x v="3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710"/>
    <x v="3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711"/>
    <x v="2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712"/>
    <x v="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713"/>
    <x v="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714"/>
    <x v="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715"/>
    <x v="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716"/>
    <x v="3"/>
    <b v="0"/>
    <n v="16"/>
    <b v="0"/>
    <s v="technology/wearables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x v="717"/>
    <x v="3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718"/>
    <x v="1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719"/>
    <x v="2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720"/>
    <x v="5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721"/>
    <x v="3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722"/>
    <x v="5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723"/>
    <x v="0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724"/>
    <x v="6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725"/>
    <x v="0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726"/>
    <x v="4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727"/>
    <x v="5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728"/>
    <x v="6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729"/>
    <x v="5"/>
    <b v="0"/>
    <n v="120"/>
    <b v="1"/>
    <s v="publishing/nonfiction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730"/>
    <x v="6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731"/>
    <x v="6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732"/>
    <x v="4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733"/>
    <x v="4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734"/>
    <x v="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735"/>
    <x v="3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736"/>
    <x v="4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737"/>
    <x v="3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738"/>
    <x v="3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739"/>
    <x v="3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740"/>
    <x v="0"/>
    <b v="0"/>
    <n v="19"/>
    <b v="1"/>
    <s v="publishing/nonfiction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741"/>
    <x v="4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742"/>
    <x v="3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743"/>
    <x v="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744"/>
    <x v="5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745"/>
    <x v="4"/>
    <b v="0"/>
    <n v="74"/>
    <b v="1"/>
    <s v="publishing/nonfiction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746"/>
    <x v="5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747"/>
    <x v="3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748"/>
    <x v="3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749"/>
    <x v="2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750"/>
    <x v="4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751"/>
    <x v="6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752"/>
    <x v="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753"/>
    <x v="0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754"/>
    <x v="5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755"/>
    <x v="4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756"/>
    <x v="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757"/>
    <x v="5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758"/>
    <x v="7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759"/>
    <x v="3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760"/>
    <x v="2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761"/>
    <x v="3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762"/>
    <x v="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763"/>
    <x v="4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764"/>
    <x v="0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765"/>
    <x v="3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766"/>
    <x v="0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767"/>
    <x v="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768"/>
    <x v="4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769"/>
    <x v="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770"/>
    <x v="4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771"/>
    <x v="0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772"/>
    <x v="8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773"/>
    <x v="0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774"/>
    <x v="3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775"/>
    <x v="6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776"/>
    <x v="0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777"/>
    <x v="4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778"/>
    <x v="3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779"/>
    <x v="7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780"/>
    <x v="6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781"/>
    <x v="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782"/>
    <x v="5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783"/>
    <x v="5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784"/>
    <x v="3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785"/>
    <x v="4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786"/>
    <x v="5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787"/>
    <x v="4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788"/>
    <x v="5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789"/>
    <x v="4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790"/>
    <x v="4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791"/>
    <x v="4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792"/>
    <x v="4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793"/>
    <x v="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794"/>
    <x v="6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795"/>
    <x v="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796"/>
    <x v="4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797"/>
    <x v="5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798"/>
    <x v="3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799"/>
    <x v="5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800"/>
    <x v="3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801"/>
    <x v="6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802"/>
    <x v="5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803"/>
    <x v="6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804"/>
    <x v="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805"/>
    <x v="6"/>
    <b v="0"/>
    <n v="54"/>
    <b v="1"/>
    <s v="music/rock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x v="806"/>
    <x v="6"/>
    <b v="0"/>
    <n v="71"/>
    <b v="1"/>
    <s v="music/rock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807"/>
    <x v="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808"/>
    <x v="3"/>
    <b v="0"/>
    <n v="43"/>
    <b v="1"/>
    <s v="music/rock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809"/>
    <x v="4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810"/>
    <x v="5"/>
    <b v="0"/>
    <n v="27"/>
    <b v="1"/>
    <s v="music/rock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811"/>
    <x v="4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812"/>
    <x v="4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813"/>
    <x v="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814"/>
    <x v="6"/>
    <b v="0"/>
    <n v="28"/>
    <b v="1"/>
    <s v="music/rock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815"/>
    <x v="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816"/>
    <x v="4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817"/>
    <x v="5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818"/>
    <x v="5"/>
    <b v="0"/>
    <n v="19"/>
    <b v="1"/>
    <s v="music/rock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x v="819"/>
    <x v="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820"/>
    <x v="3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821"/>
    <x v="0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822"/>
    <x v="5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823"/>
    <x v="0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824"/>
    <x v="7"/>
    <b v="0"/>
    <n v="54"/>
    <b v="1"/>
    <s v="music/rock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825"/>
    <x v="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826"/>
    <x v="5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827"/>
    <x v="5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828"/>
    <x v="5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829"/>
    <x v="2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830"/>
    <x v="4"/>
    <b v="0"/>
    <n v="32"/>
    <b v="1"/>
    <s v="music/rock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831"/>
    <x v="5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832"/>
    <x v="6"/>
    <b v="0"/>
    <n v="154"/>
    <b v="1"/>
    <s v="music/rock"/>
    <x v="4"/>
    <x v="11"/>
  </r>
  <r>
    <n v="833"/>
    <s v="Ragman Rolls"/>
    <s v="This is an American rock album."/>
    <x v="12"/>
    <n v="6100"/>
    <x v="0"/>
    <x v="0"/>
    <s v="USD"/>
    <n v="1397941475"/>
    <n v="1395349475"/>
    <x v="833"/>
    <x v="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834"/>
    <x v="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835"/>
    <x v="5"/>
    <b v="0"/>
    <n v="40"/>
    <b v="1"/>
    <s v="music/rock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836"/>
    <x v="4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837"/>
    <x v="3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838"/>
    <x v="6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839"/>
    <x v="5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840"/>
    <x v="2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841"/>
    <x v="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842"/>
    <x v="4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843"/>
    <x v="2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844"/>
    <x v="3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845"/>
    <x v="2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846"/>
    <x v="3"/>
    <b v="0"/>
    <n v="47"/>
    <b v="1"/>
    <s v="music/metal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x v="847"/>
    <x v="0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848"/>
    <x v="0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849"/>
    <x v="0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850"/>
    <x v="2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851"/>
    <x v="2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852"/>
    <x v="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853"/>
    <x v="0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854"/>
    <x v="2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855"/>
    <x v="2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856"/>
    <x v="2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857"/>
    <x v="0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858"/>
    <x v="0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859"/>
    <x v="0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860"/>
    <x v="4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861"/>
    <x v="2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862"/>
    <x v="4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863"/>
    <x v="5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864"/>
    <x v="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865"/>
    <x v="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866"/>
    <x v="0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867"/>
    <x v="8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868"/>
    <x v="4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869"/>
    <x v="4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870"/>
    <x v="4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871"/>
    <x v="4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872"/>
    <x v="6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873"/>
    <x v="5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874"/>
    <x v="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875"/>
    <x v="0"/>
    <b v="0"/>
    <n v="0"/>
    <b v="0"/>
    <s v="music/jazz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x v="876"/>
    <x v="4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877"/>
    <x v="4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878"/>
    <x v="7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879"/>
    <x v="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880"/>
    <x v="5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881"/>
    <x v="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882"/>
    <x v="6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883"/>
    <x v="2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884"/>
    <x v="5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885"/>
    <x v="2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886"/>
    <x v="2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887"/>
    <x v="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888"/>
    <x v="6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889"/>
    <x v="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890"/>
    <x v="4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891"/>
    <x v="3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892"/>
    <x v="7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893"/>
    <x v="0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894"/>
    <x v="2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895"/>
    <x v="7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896"/>
    <x v="0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897"/>
    <x v="5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898"/>
    <x v="6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899"/>
    <x v="6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900"/>
    <x v="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901"/>
    <x v="7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902"/>
    <x v="3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903"/>
    <x v="5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904"/>
    <x v="0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905"/>
    <x v="7"/>
    <b v="0"/>
    <n v="6"/>
    <b v="0"/>
    <s v="music/jazz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906"/>
    <x v="3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907"/>
    <x v="6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908"/>
    <x v="7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909"/>
    <x v="5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910"/>
    <x v="1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911"/>
    <x v="3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912"/>
    <x v="5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913"/>
    <x v="5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914"/>
    <x v="5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915"/>
    <x v="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916"/>
    <x v="7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917"/>
    <x v="3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918"/>
    <x v="3"/>
    <b v="0"/>
    <n v="10"/>
    <b v="0"/>
    <s v="music/jazz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x v="919"/>
    <x v="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920"/>
    <x v="4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921"/>
    <x v="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922"/>
    <x v="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923"/>
    <x v="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924"/>
    <x v="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925"/>
    <x v="4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926"/>
    <x v="7"/>
    <b v="0"/>
    <n v="0"/>
    <b v="0"/>
    <s v="music/jazz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927"/>
    <x v="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928"/>
    <x v="5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929"/>
    <x v="5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930"/>
    <x v="7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931"/>
    <x v="3"/>
    <b v="0"/>
    <n v="7"/>
    <b v="0"/>
    <s v="music/jazz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932"/>
    <x v="4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933"/>
    <x v="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934"/>
    <x v="3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935"/>
    <x v="0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936"/>
    <x v="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937"/>
    <x v="4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938"/>
    <x v="5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939"/>
    <x v="4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940"/>
    <x v="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941"/>
    <x v="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942"/>
    <x v="2"/>
    <b v="0"/>
    <n v="16"/>
    <b v="0"/>
    <s v="technology/wearables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943"/>
    <x v="2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944"/>
    <x v="2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945"/>
    <x v="2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946"/>
    <x v="2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947"/>
    <x v="2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948"/>
    <x v="2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949"/>
    <x v="0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950"/>
    <x v="0"/>
    <b v="0"/>
    <n v="24"/>
    <b v="0"/>
    <s v="technology/wearables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x v="951"/>
    <x v="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952"/>
    <x v="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953"/>
    <x v="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954"/>
    <x v="0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955"/>
    <x v="2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956"/>
    <x v="0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957"/>
    <x v="2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958"/>
    <x v="0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959"/>
    <x v="3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960"/>
    <x v="1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961"/>
    <x v="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962"/>
    <x v="2"/>
    <b v="0"/>
    <n v="37"/>
    <b v="0"/>
    <s v="technology/wearables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963"/>
    <x v="2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964"/>
    <x v="0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965"/>
    <x v="2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966"/>
    <x v="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967"/>
    <x v="2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968"/>
    <x v="3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969"/>
    <x v="1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970"/>
    <x v="2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971"/>
    <x v="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972"/>
    <x v="3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973"/>
    <x v="0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974"/>
    <x v="2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975"/>
    <x v="2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976"/>
    <x v="0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977"/>
    <x v="2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978"/>
    <x v="2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979"/>
    <x v="2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980"/>
    <x v="3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981"/>
    <x v="3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982"/>
    <x v="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983"/>
    <x v="2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984"/>
    <x v="0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985"/>
    <x v="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986"/>
    <x v="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987"/>
    <x v="3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988"/>
    <x v="2"/>
    <b v="0"/>
    <n v="0"/>
    <b v="0"/>
    <s v="technology/wearables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x v="989"/>
    <x v="2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990"/>
    <x v="3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991"/>
    <x v="2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992"/>
    <x v="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993"/>
    <x v="2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994"/>
    <x v="3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995"/>
    <x v="3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996"/>
    <x v="3"/>
    <b v="0"/>
    <n v="5"/>
    <b v="0"/>
    <s v="technology/wearables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997"/>
    <x v="3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998"/>
    <x v="0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999"/>
    <x v="3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1000"/>
    <x v="1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1001"/>
    <x v="2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1002"/>
    <x v="0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1003"/>
    <x v="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1004"/>
    <x v="2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1005"/>
    <x v="0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1006"/>
    <x v="3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1007"/>
    <x v="2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1008"/>
    <x v="2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1009"/>
    <x v="2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1010"/>
    <x v="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1011"/>
    <x v="3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1012"/>
    <x v="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1013"/>
    <x v="0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1014"/>
    <x v="3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1015"/>
    <x v="0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1016"/>
    <x v="2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1017"/>
    <x v="0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1018"/>
    <x v="2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1019"/>
    <x v="0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1020"/>
    <x v="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021"/>
    <x v="0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022"/>
    <x v="0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1023"/>
    <x v="0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024"/>
    <x v="2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025"/>
    <x v="0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026"/>
    <x v="2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027"/>
    <x v="3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028"/>
    <x v="1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1029"/>
    <x v="0"/>
    <b v="0"/>
    <n v="141"/>
    <b v="1"/>
    <s v="music/electronic music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1030"/>
    <x v="2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1031"/>
    <x v="0"/>
    <b v="0"/>
    <n v="99"/>
    <b v="1"/>
    <s v="music/electronic music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1032"/>
    <x v="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1033"/>
    <x v="2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1034"/>
    <x v="2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1035"/>
    <x v="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1036"/>
    <x v="5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1037"/>
    <x v="0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1038"/>
    <x v="2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1039"/>
    <x v="2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1040"/>
    <x v="2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1041"/>
    <x v="3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1042"/>
    <x v="3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1043"/>
    <x v="0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1044"/>
    <x v="0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1045"/>
    <x v="3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1046"/>
    <x v="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1047"/>
    <x v="3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1048"/>
    <x v="2"/>
    <b v="0"/>
    <n v="4"/>
    <b v="0"/>
    <s v="journalism/audio"/>
    <x v="5"/>
    <x v="16"/>
  </r>
  <r>
    <n v="1049"/>
    <s v="J1 (Canceled)"/>
    <s v="------"/>
    <x v="14"/>
    <n v="0"/>
    <x v="1"/>
    <x v="0"/>
    <s v="USD"/>
    <n v="1455272445"/>
    <n v="1452680445"/>
    <x v="1049"/>
    <x v="2"/>
    <b v="0"/>
    <n v="0"/>
    <b v="0"/>
    <s v="journalism/audio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1050"/>
    <x v="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1051"/>
    <x v="3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1052"/>
    <x v="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1053"/>
    <x v="1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1054"/>
    <x v="3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1055"/>
    <x v="2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1056"/>
    <x v="0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1057"/>
    <x v="2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1058"/>
    <x v="0"/>
    <b v="0"/>
    <n v="0"/>
    <b v="0"/>
    <s v="journalism/audio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x v="1059"/>
    <x v="0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1060"/>
    <x v="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1061"/>
    <x v="2"/>
    <b v="0"/>
    <n v="0"/>
    <b v="0"/>
    <s v="journalism/audio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x v="1062"/>
    <x v="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1063"/>
    <x v="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1064"/>
    <x v="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1065"/>
    <x v="3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1066"/>
    <x v="4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1067"/>
    <x v="4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1068"/>
    <x v="2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1069"/>
    <x v="4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1070"/>
    <x v="5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1071"/>
    <x v="0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1072"/>
    <x v="3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1073"/>
    <x v="6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1074"/>
    <x v="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1075"/>
    <x v="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1076"/>
    <x v="3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1077"/>
    <x v="0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1078"/>
    <x v="6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1079"/>
    <x v="2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1080"/>
    <x v="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1081"/>
    <x v="3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1082"/>
    <x v="5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1083"/>
    <x v="3"/>
    <b v="0"/>
    <n v="1"/>
    <b v="0"/>
    <s v="games/video games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x v="1084"/>
    <x v="3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1085"/>
    <x v="2"/>
    <b v="0"/>
    <n v="9"/>
    <b v="0"/>
    <s v="games/video games"/>
    <x v="6"/>
    <x v="17"/>
  </r>
  <r>
    <n v="1086"/>
    <s v="Cyber Universe Online"/>
    <s v="Humanity's future in the Galaxy"/>
    <x v="102"/>
    <n v="15"/>
    <x v="2"/>
    <x v="0"/>
    <s v="USD"/>
    <n v="1408913291"/>
    <n v="1406321291"/>
    <x v="1086"/>
    <x v="3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1087"/>
    <x v="3"/>
    <b v="0"/>
    <n v="0"/>
    <b v="0"/>
    <s v="games/video games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1088"/>
    <x v="3"/>
    <b v="0"/>
    <n v="147"/>
    <b v="0"/>
    <s v="games/video games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1089"/>
    <x v="0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1090"/>
    <x v="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1091"/>
    <x v="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1092"/>
    <x v="5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1093"/>
    <x v="2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1094"/>
    <x v="6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1095"/>
    <x v="4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1096"/>
    <x v="3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1097"/>
    <x v="3"/>
    <b v="0"/>
    <n v="7"/>
    <b v="0"/>
    <s v="games/video games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1098"/>
    <x v="3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1099"/>
    <x v="0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1100"/>
    <x v="2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1101"/>
    <x v="2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1102"/>
    <x v="4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1103"/>
    <x v="2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1104"/>
    <x v="3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1105"/>
    <x v="3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1106"/>
    <x v="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1107"/>
    <x v="3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1108"/>
    <x v="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1109"/>
    <x v="2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1110"/>
    <x v="5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1111"/>
    <x v="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1112"/>
    <x v="3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1113"/>
    <x v="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1114"/>
    <x v="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1115"/>
    <x v="2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1116"/>
    <x v="5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1117"/>
    <x v="0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1118"/>
    <x v="3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1119"/>
    <x v="3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1120"/>
    <x v="6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1121"/>
    <x v="2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1122"/>
    <x v="4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1123"/>
    <x v="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1124"/>
    <x v="0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1125"/>
    <x v="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1126"/>
    <x v="2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1127"/>
    <x v="3"/>
    <b v="0"/>
    <n v="23"/>
    <b v="0"/>
    <s v="games/mobile games"/>
    <x v="6"/>
    <x v="18"/>
  </r>
  <r>
    <n v="1128"/>
    <s v="Flying Turds"/>
    <s v="#havingfunFTW"/>
    <x v="28"/>
    <n v="1"/>
    <x v="2"/>
    <x v="1"/>
    <s v="GBP"/>
    <n v="1407425717"/>
    <n v="1404833717"/>
    <x v="1128"/>
    <x v="3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1129"/>
    <x v="2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1130"/>
    <x v="3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1131"/>
    <x v="0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1132"/>
    <x v="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1133"/>
    <x v="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1134"/>
    <x v="3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1135"/>
    <x v="2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1136"/>
    <x v="0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1137"/>
    <x v="2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1138"/>
    <x v="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1139"/>
    <x v="3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1140"/>
    <x v="0"/>
    <b v="0"/>
    <n v="0"/>
    <b v="0"/>
    <s v="games/mobile games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x v="1141"/>
    <x v="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1142"/>
    <x v="0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1143"/>
    <x v="0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1144"/>
    <x v="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1145"/>
    <x v="3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1146"/>
    <x v="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1147"/>
    <x v="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1148"/>
    <x v="2"/>
    <b v="0"/>
    <n v="3"/>
    <b v="0"/>
    <s v="food/food trucks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1149"/>
    <x v="2"/>
    <b v="0"/>
    <n v="2"/>
    <b v="0"/>
    <s v="food/food trucks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1150"/>
    <x v="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1151"/>
    <x v="0"/>
    <b v="0"/>
    <n v="0"/>
    <b v="0"/>
    <s v="food/food trucks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x v="1152"/>
    <x v="0"/>
    <b v="0"/>
    <n v="15"/>
    <b v="0"/>
    <s v="food/food trucks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1153"/>
    <x v="0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1154"/>
    <x v="0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1155"/>
    <x v="3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1156"/>
    <x v="0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1157"/>
    <x v="3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1158"/>
    <x v="3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1159"/>
    <x v="0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1160"/>
    <x v="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1161"/>
    <x v="0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1162"/>
    <x v="3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1163"/>
    <x v="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1164"/>
    <x v="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1165"/>
    <x v="3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1166"/>
    <x v="0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1167"/>
    <x v="3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1168"/>
    <x v="2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1169"/>
    <x v="0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1170"/>
    <x v="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1171"/>
    <x v="3"/>
    <b v="0"/>
    <n v="1"/>
    <b v="0"/>
    <s v="food/food trucks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1172"/>
    <x v="3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1173"/>
    <x v="0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1174"/>
    <x v="2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1175"/>
    <x v="0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1176"/>
    <x v="1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1177"/>
    <x v="3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1178"/>
    <x v="3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1179"/>
    <x v="0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1180"/>
    <x v="3"/>
    <b v="0"/>
    <n v="85"/>
    <b v="0"/>
    <s v="food/food trucks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x v="1181"/>
    <x v="0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1182"/>
    <x v="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1183"/>
    <x v="2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1184"/>
    <x v="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1185"/>
    <x v="0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1186"/>
    <x v="0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1187"/>
    <x v="0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1188"/>
    <x v="2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1189"/>
    <x v="2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1190"/>
    <x v="3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1191"/>
    <x v="2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1192"/>
    <x v="1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1193"/>
    <x v="2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1194"/>
    <x v="0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1195"/>
    <x v="0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1196"/>
    <x v="0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1197"/>
    <x v="2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1198"/>
    <x v="0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1199"/>
    <x v="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1200"/>
    <x v="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1201"/>
    <x v="2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1202"/>
    <x v="0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1203"/>
    <x v="0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1204"/>
    <x v="0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1205"/>
    <x v="0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1206"/>
    <x v="1"/>
    <b v="0"/>
    <n v="32"/>
    <b v="1"/>
    <s v="photography/photobooks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x v="1207"/>
    <x v="2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1208"/>
    <x v="2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1209"/>
    <x v="1"/>
    <b v="0"/>
    <n v="46"/>
    <b v="1"/>
    <s v="photography/photobooks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1210"/>
    <x v="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1211"/>
    <x v="2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1212"/>
    <x v="0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1213"/>
    <x v="2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1214"/>
    <x v="0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1215"/>
    <x v="3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1216"/>
    <x v="0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1217"/>
    <x v="2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1218"/>
    <x v="0"/>
    <b v="0"/>
    <n v="89"/>
    <b v="1"/>
    <s v="photography/photobooks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1219"/>
    <x v="2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1220"/>
    <x v="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1221"/>
    <x v="2"/>
    <b v="0"/>
    <n v="103"/>
    <b v="1"/>
    <s v="photography/photobooks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1222"/>
    <x v="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1223"/>
    <x v="2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1224"/>
    <x v="3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1225"/>
    <x v="4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1226"/>
    <x v="3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1227"/>
    <x v="3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1228"/>
    <x v="6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1229"/>
    <x v="5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1230"/>
    <x v="6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1231"/>
    <x v="0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1232"/>
    <x v="4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1233"/>
    <x v="5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1234"/>
    <x v="0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1235"/>
    <x v="4"/>
    <b v="0"/>
    <n v="6"/>
    <b v="0"/>
    <s v="music/world music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1236"/>
    <x v="5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1237"/>
    <x v="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1238"/>
    <x v="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1239"/>
    <x v="6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1240"/>
    <x v="4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1241"/>
    <x v="3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1242"/>
    <x v="6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1243"/>
    <x v="6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244"/>
    <x v="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245"/>
    <x v="3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246"/>
    <x v="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247"/>
    <x v="4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248"/>
    <x v="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249"/>
    <x v="5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250"/>
    <x v="3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251"/>
    <x v="6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252"/>
    <x v="4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253"/>
    <x v="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254"/>
    <x v="7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255"/>
    <x v="4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256"/>
    <x v="5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257"/>
    <x v="6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258"/>
    <x v="4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259"/>
    <x v="3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260"/>
    <x v="3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261"/>
    <x v="4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262"/>
    <x v="3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263"/>
    <x v="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264"/>
    <x v="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265"/>
    <x v="7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266"/>
    <x v="4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267"/>
    <x v="4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268"/>
    <x v="4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269"/>
    <x v="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270"/>
    <x v="5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271"/>
    <x v="4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272"/>
    <x v="7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273"/>
    <x v="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274"/>
    <x v="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275"/>
    <x v="4"/>
    <b v="1"/>
    <n v="389"/>
    <b v="1"/>
    <s v="music/rock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276"/>
    <x v="8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277"/>
    <x v="5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278"/>
    <x v="3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279"/>
    <x v="3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280"/>
    <x v="7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281"/>
    <x v="4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282"/>
    <x v="4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283"/>
    <x v="4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1284"/>
    <x v="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1285"/>
    <x v="0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1286"/>
    <x v="0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1287"/>
    <x v="0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1288"/>
    <x v="2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1289"/>
    <x v="2"/>
    <b v="0"/>
    <n v="52"/>
    <b v="1"/>
    <s v="theater/plays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1290"/>
    <x v="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1291"/>
    <x v="0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1292"/>
    <x v="0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1293"/>
    <x v="0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1294"/>
    <x v="0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1295"/>
    <x v="0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1296"/>
    <x v="2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1297"/>
    <x v="2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1298"/>
    <x v="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1299"/>
    <x v="0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1300"/>
    <x v="2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1301"/>
    <x v="0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1302"/>
    <x v="2"/>
    <b v="0"/>
    <n v="50"/>
    <b v="1"/>
    <s v="theater/plays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x v="1303"/>
    <x v="2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1304"/>
    <x v="1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1305"/>
    <x v="2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1306"/>
    <x v="3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1307"/>
    <x v="2"/>
    <b v="0"/>
    <n v="45"/>
    <b v="0"/>
    <s v="technology/wearables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1308"/>
    <x v="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1309"/>
    <x v="0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1310"/>
    <x v="2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1311"/>
    <x v="2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1312"/>
    <x v="0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1313"/>
    <x v="2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1314"/>
    <x v="2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1315"/>
    <x v="0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1316"/>
    <x v="2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1317"/>
    <x v="2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1318"/>
    <x v="3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1319"/>
    <x v="3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1320"/>
    <x v="2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1321"/>
    <x v="2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1322"/>
    <x v="0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1323"/>
    <x v="2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1324"/>
    <x v="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1325"/>
    <x v="2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1326"/>
    <x v="3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1327"/>
    <x v="0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1328"/>
    <x v="2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1329"/>
    <x v="3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1330"/>
    <x v="2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1331"/>
    <x v="2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1332"/>
    <x v="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1333"/>
    <x v="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1334"/>
    <x v="2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1335"/>
    <x v="0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1336"/>
    <x v="3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1337"/>
    <x v="1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1338"/>
    <x v="0"/>
    <b v="0"/>
    <n v="15"/>
    <b v="0"/>
    <s v="technology/wearables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1339"/>
    <x v="3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1340"/>
    <x v="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1341"/>
    <x v="2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1342"/>
    <x v="0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1343"/>
    <x v="2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1344"/>
    <x v="2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1345"/>
    <x v="3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1346"/>
    <x v="4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1347"/>
    <x v="0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1348"/>
    <x v="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1349"/>
    <x v="0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1350"/>
    <x v="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1351"/>
    <x v="2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1352"/>
    <x v="0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1353"/>
    <x v="4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1354"/>
    <x v="2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1355"/>
    <x v="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1356"/>
    <x v="4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1357"/>
    <x v="4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1358"/>
    <x v="6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1359"/>
    <x v="6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1360"/>
    <x v="5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1361"/>
    <x v="3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1362"/>
    <x v="4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1363"/>
    <x v="2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1364"/>
    <x v="3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1365"/>
    <x v="0"/>
    <b v="0"/>
    <n v="92"/>
    <b v="1"/>
    <s v="music/rock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x v="1366"/>
    <x v="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1367"/>
    <x v="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1368"/>
    <x v="0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1369"/>
    <x v="3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1370"/>
    <x v="4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1371"/>
    <x v="0"/>
    <b v="0"/>
    <n v="70"/>
    <b v="1"/>
    <s v="music/rock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1372"/>
    <x v="5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1373"/>
    <x v="2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1374"/>
    <x v="2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1375"/>
    <x v="2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1376"/>
    <x v="2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1377"/>
    <x v="1"/>
    <b v="0"/>
    <n v="31"/>
    <b v="1"/>
    <s v="music/rock"/>
    <x v="4"/>
    <x v="11"/>
  </r>
  <r>
    <n v="1378"/>
    <s v="SIX BY SEVEN"/>
    <s v="A psychedelic post rock masterpiece!"/>
    <x v="13"/>
    <n v="4067"/>
    <x v="0"/>
    <x v="1"/>
    <s v="GBP"/>
    <n v="1470075210"/>
    <n v="1468779210"/>
    <x v="1378"/>
    <x v="2"/>
    <b v="0"/>
    <n v="133"/>
    <b v="1"/>
    <s v="music/rock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1379"/>
    <x v="0"/>
    <b v="0"/>
    <n v="151"/>
    <b v="1"/>
    <s v="music/rock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1380"/>
    <x v="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1381"/>
    <x v="2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1382"/>
    <x v="4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1383"/>
    <x v="2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1384"/>
    <x v="0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1385"/>
    <x v="2"/>
    <b v="0"/>
    <n v="134"/>
    <b v="1"/>
    <s v="music/rock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1386"/>
    <x v="0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1387"/>
    <x v="0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1388"/>
    <x v="2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1389"/>
    <x v="2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1390"/>
    <x v="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1391"/>
    <x v="0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1392"/>
    <x v="2"/>
    <b v="0"/>
    <n v="104"/>
    <b v="1"/>
    <s v="music/rock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x v="1393"/>
    <x v="2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1394"/>
    <x v="1"/>
    <b v="0"/>
    <n v="17"/>
    <b v="1"/>
    <s v="music/rock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x v="1395"/>
    <x v="2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1396"/>
    <x v="0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1397"/>
    <x v="2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1398"/>
    <x v="2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1399"/>
    <x v="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1400"/>
    <x v="2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1401"/>
    <x v="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1402"/>
    <x v="0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1403"/>
    <x v="4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404"/>
    <x v="0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405"/>
    <x v="3"/>
    <b v="1"/>
    <n v="17"/>
    <b v="0"/>
    <s v="publishing/translations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x v="1406"/>
    <x v="0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1407"/>
    <x v="3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1408"/>
    <x v="0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1409"/>
    <x v="3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1410"/>
    <x v="2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1411"/>
    <x v="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1412"/>
    <x v="3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1413"/>
    <x v="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1414"/>
    <x v="2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1415"/>
    <x v="0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1416"/>
    <x v="0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1417"/>
    <x v="0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1418"/>
    <x v="2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1419"/>
    <x v="2"/>
    <b v="0"/>
    <n v="10"/>
    <b v="0"/>
    <s v="publishing/translations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1420"/>
    <x v="2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1421"/>
    <x v="0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1422"/>
    <x v="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1423"/>
    <x v="0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1424"/>
    <x v="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1425"/>
    <x v="0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1426"/>
    <x v="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1427"/>
    <x v="2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1428"/>
    <x v="2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1429"/>
    <x v="0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1430"/>
    <x v="3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1431"/>
    <x v="0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1432"/>
    <x v="0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1433"/>
    <x v="2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1434"/>
    <x v="0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1435"/>
    <x v="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1436"/>
    <x v="2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1437"/>
    <x v="3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1438"/>
    <x v="2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1439"/>
    <x v="0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1440"/>
    <x v="2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1441"/>
    <x v="0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1442"/>
    <x v="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1443"/>
    <x v="2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1444"/>
    <x v="0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1445"/>
    <x v="0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1446"/>
    <x v="2"/>
    <b v="0"/>
    <n v="0"/>
    <b v="0"/>
    <s v="publishing/translations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1447"/>
    <x v="2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1448"/>
    <x v="0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1449"/>
    <x v="0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1450"/>
    <x v="2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1451"/>
    <x v="3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1452"/>
    <x v="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1453"/>
    <x v="1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1454"/>
    <x v="2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1455"/>
    <x v="3"/>
    <b v="0"/>
    <n v="7"/>
    <b v="0"/>
    <s v="publishing/translations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1456"/>
    <x v="2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1457"/>
    <x v="0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1458"/>
    <x v="3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1459"/>
    <x v="0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1460"/>
    <x v="3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461"/>
    <x v="3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462"/>
    <x v="4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463"/>
    <x v="4"/>
    <b v="1"/>
    <n v="25"/>
    <b v="1"/>
    <s v="publishing/radio &amp; podcasts"/>
    <x v="3"/>
    <x v="23"/>
  </r>
  <r>
    <n v="1464"/>
    <s v="Science Studio"/>
    <s v="The Best Science Media on the Web"/>
    <x v="10"/>
    <n v="8160"/>
    <x v="0"/>
    <x v="0"/>
    <s v="USD"/>
    <n v="1361029958"/>
    <n v="1358437958"/>
    <x v="1464"/>
    <x v="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465"/>
    <x v="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466"/>
    <x v="0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467"/>
    <x v="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468"/>
    <x v="6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469"/>
    <x v="4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470"/>
    <x v="5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471"/>
    <x v="0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472"/>
    <x v="4"/>
    <b v="1"/>
    <n v="336"/>
    <b v="1"/>
    <s v="publishing/radio &amp; podcasts"/>
    <x v="3"/>
    <x v="23"/>
  </r>
  <r>
    <n v="1473"/>
    <s v="ONE LOVES ONLY FORM"/>
    <s v="Public Radio Project"/>
    <x v="15"/>
    <n v="1807.74"/>
    <x v="0"/>
    <x v="0"/>
    <s v="USD"/>
    <n v="1330644639"/>
    <n v="1328052639"/>
    <x v="1473"/>
    <x v="5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474"/>
    <x v="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475"/>
    <x v="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476"/>
    <x v="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477"/>
    <x v="6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478"/>
    <x v="4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479"/>
    <x v="3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480"/>
    <x v="4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1481"/>
    <x v="4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1482"/>
    <x v="5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1483"/>
    <x v="2"/>
    <b v="0"/>
    <n v="2"/>
    <b v="0"/>
    <s v="publishing/fiction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x v="1484"/>
    <x v="5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1485"/>
    <x v="0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1486"/>
    <x v="0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1487"/>
    <x v="2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1488"/>
    <x v="4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1489"/>
    <x v="5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1490"/>
    <x v="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1491"/>
    <x v="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1492"/>
    <x v="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1493"/>
    <x v="4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1494"/>
    <x v="0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1495"/>
    <x v="6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1496"/>
    <x v="3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1497"/>
    <x v="4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1498"/>
    <x v="3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1499"/>
    <x v="2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1500"/>
    <x v="4"/>
    <b v="0"/>
    <n v="15"/>
    <b v="0"/>
    <s v="publishing/fiction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501"/>
    <x v="0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502"/>
    <x v="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503"/>
    <x v="2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504"/>
    <x v="3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505"/>
    <x v="2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506"/>
    <x v="3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507"/>
    <x v="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508"/>
    <x v="3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509"/>
    <x v="1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510"/>
    <x v="3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511"/>
    <x v="0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512"/>
    <x v="1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513"/>
    <x v="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514"/>
    <x v="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515"/>
    <x v="2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516"/>
    <x v="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517"/>
    <x v="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518"/>
    <x v="3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519"/>
    <x v="3"/>
    <b v="1"/>
    <n v="145"/>
    <b v="1"/>
    <s v="photography/photobooks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520"/>
    <x v="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521"/>
    <x v="2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522"/>
    <x v="3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523"/>
    <x v="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524"/>
    <x v="1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525"/>
    <x v="2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526"/>
    <x v="0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527"/>
    <x v="1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528"/>
    <x v="1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529"/>
    <x v="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530"/>
    <x v="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531"/>
    <x v="3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532"/>
    <x v="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533"/>
    <x v="2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534"/>
    <x v="0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535"/>
    <x v="2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536"/>
    <x v="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537"/>
    <x v="2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538"/>
    <x v="3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1539"/>
    <x v="2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540"/>
    <x v="3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1541"/>
    <x v="3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1542"/>
    <x v="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1543"/>
    <x v="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1544"/>
    <x v="0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1545"/>
    <x v="0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1546"/>
    <x v="3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1547"/>
    <x v="1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1548"/>
    <x v="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1549"/>
    <x v="0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1550"/>
    <x v="2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1551"/>
    <x v="0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1552"/>
    <x v="3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1553"/>
    <x v="0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1554"/>
    <x v="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1555"/>
    <x v="0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1556"/>
    <x v="2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1557"/>
    <x v="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1558"/>
    <x v="0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1559"/>
    <x v="0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1560"/>
    <x v="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1561"/>
    <x v="4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1562"/>
    <x v="8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1563"/>
    <x v="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1564"/>
    <x v="0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1565"/>
    <x v="6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1566"/>
    <x v="2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1567"/>
    <x v="3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1568"/>
    <x v="3"/>
    <b v="0"/>
    <n v="22"/>
    <b v="0"/>
    <s v="publishing/art books"/>
    <x v="3"/>
    <x v="25"/>
  </r>
  <r>
    <n v="1569"/>
    <s v="to be removed (Canceled)"/>
    <s v="to be removed"/>
    <x v="11"/>
    <n v="0"/>
    <x v="1"/>
    <x v="0"/>
    <s v="USD"/>
    <n v="1369498714"/>
    <n v="1366906714"/>
    <x v="1569"/>
    <x v="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1570"/>
    <x v="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1571"/>
    <x v="0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1572"/>
    <x v="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1573"/>
    <x v="1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1574"/>
    <x v="0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1575"/>
    <x v="3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1576"/>
    <x v="0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1577"/>
    <x v="5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1578"/>
    <x v="7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1579"/>
    <x v="4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1580"/>
    <x v="5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1581"/>
    <x v="0"/>
    <b v="0"/>
    <n v="1"/>
    <b v="0"/>
    <s v="photography/places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1582"/>
    <x v="0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1583"/>
    <x v="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1584"/>
    <x v="3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1585"/>
    <x v="2"/>
    <b v="0"/>
    <n v="12"/>
    <b v="0"/>
    <s v="photography/places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x v="1586"/>
    <x v="0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1587"/>
    <x v="3"/>
    <b v="0"/>
    <n v="1"/>
    <b v="0"/>
    <s v="photography/places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1588"/>
    <x v="0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1589"/>
    <x v="0"/>
    <b v="0"/>
    <n v="0"/>
    <b v="0"/>
    <s v="photography/places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x v="1590"/>
    <x v="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1591"/>
    <x v="2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1592"/>
    <x v="0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1593"/>
    <x v="0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1594"/>
    <x v="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1595"/>
    <x v="3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1596"/>
    <x v="3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1597"/>
    <x v="2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1598"/>
    <x v="0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1599"/>
    <x v="2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1600"/>
    <x v="3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1601"/>
    <x v="6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1602"/>
    <x v="6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1603"/>
    <x v="6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1604"/>
    <x v="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1605"/>
    <x v="6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1606"/>
    <x v="7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1607"/>
    <x v="5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1608"/>
    <x v="4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1609"/>
    <x v="6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1610"/>
    <x v="5"/>
    <b v="0"/>
    <n v="112"/>
    <b v="1"/>
    <s v="music/rock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1611"/>
    <x v="4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1612"/>
    <x v="5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1613"/>
    <x v="5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1614"/>
    <x v="3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1615"/>
    <x v="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1616"/>
    <x v="5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1617"/>
    <x v="4"/>
    <b v="0"/>
    <n v="158"/>
    <b v="1"/>
    <s v="music/rock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1618"/>
    <x v="4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1619"/>
    <x v="3"/>
    <b v="0"/>
    <n v="23"/>
    <b v="1"/>
    <s v="music/rock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1620"/>
    <x v="4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1621"/>
    <x v="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1622"/>
    <x v="3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1623"/>
    <x v="4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1624"/>
    <x v="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1625"/>
    <x v="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1626"/>
    <x v="4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1627"/>
    <x v="5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1628"/>
    <x v="3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1629"/>
    <x v="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1630"/>
    <x v="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1631"/>
    <x v="5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1632"/>
    <x v="6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1633"/>
    <x v="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1634"/>
    <x v="6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1635"/>
    <x v="2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1636"/>
    <x v="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1637"/>
    <x v="8"/>
    <b v="0"/>
    <n v="15"/>
    <b v="1"/>
    <s v="music/rock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1638"/>
    <x v="4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1639"/>
    <x v="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1640"/>
    <x v="7"/>
    <b v="0"/>
    <n v="17"/>
    <b v="1"/>
    <s v="music/rock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1641"/>
    <x v="3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1642"/>
    <x v="6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1643"/>
    <x v="5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1644"/>
    <x v="5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1645"/>
    <x v="4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1646"/>
    <x v="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1647"/>
    <x v="5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1648"/>
    <x v="6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1649"/>
    <x v="3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1650"/>
    <x v="4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1651"/>
    <x v="6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1652"/>
    <x v="4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1653"/>
    <x v="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1654"/>
    <x v="5"/>
    <b v="0"/>
    <n v="34"/>
    <b v="1"/>
    <s v="music/pop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1655"/>
    <x v="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1656"/>
    <x v="5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1657"/>
    <x v="5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1658"/>
    <x v="5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1659"/>
    <x v="4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1660"/>
    <x v="2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1661"/>
    <x v="0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1662"/>
    <x v="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1663"/>
    <x v="0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1664"/>
    <x v="5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1665"/>
    <x v="6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1666"/>
    <x v="4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1667"/>
    <x v="3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1668"/>
    <x v="6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1669"/>
    <x v="2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1670"/>
    <x v="7"/>
    <b v="0"/>
    <n v="23"/>
    <b v="1"/>
    <s v="music/pop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1671"/>
    <x v="2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1672"/>
    <x v="5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1673"/>
    <x v="0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1674"/>
    <x v="2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1675"/>
    <x v="6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1676"/>
    <x v="5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1677"/>
    <x v="2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1678"/>
    <x v="3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1679"/>
    <x v="6"/>
    <b v="0"/>
    <n v="56"/>
    <b v="1"/>
    <s v="music/pop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1680"/>
    <x v="3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1681"/>
    <x v="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1682"/>
    <x v="1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1683"/>
    <x v="1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1684"/>
    <x v="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1685"/>
    <x v="1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1686"/>
    <x v="1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1687"/>
    <x v="1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1688"/>
    <x v="1"/>
    <b v="0"/>
    <n v="7"/>
    <b v="0"/>
    <s v="music/faith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x v="1689"/>
    <x v="1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1690"/>
    <x v="1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1691"/>
    <x v="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1692"/>
    <x v="1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1693"/>
    <x v="1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1694"/>
    <x v="1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1695"/>
    <x v="1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1696"/>
    <x v="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1697"/>
    <x v="1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1698"/>
    <x v="1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1699"/>
    <x v="1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1700"/>
    <x v="1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1701"/>
    <x v="3"/>
    <b v="0"/>
    <n v="2"/>
    <b v="0"/>
    <s v="music/faith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1702"/>
    <x v="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1703"/>
    <x v="0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1704"/>
    <x v="0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1705"/>
    <x v="0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1706"/>
    <x v="0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1707"/>
    <x v="2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1708"/>
    <x v="2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1709"/>
    <x v="3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1710"/>
    <x v="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1711"/>
    <x v="3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1712"/>
    <x v="0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1713"/>
    <x v="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1714"/>
    <x v="0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1715"/>
    <x v="0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1716"/>
    <x v="2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1717"/>
    <x v="2"/>
    <b v="0"/>
    <n v="41"/>
    <b v="0"/>
    <s v="music/faith"/>
    <x v="4"/>
    <x v="28"/>
  </r>
  <r>
    <n v="1718"/>
    <s v="The Prodigal Son"/>
    <s v="A melody for the galaxy."/>
    <x v="19"/>
    <n v="75"/>
    <x v="2"/>
    <x v="0"/>
    <s v="USD"/>
    <n v="1463201940"/>
    <n v="1459435149"/>
    <x v="1718"/>
    <x v="2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1719"/>
    <x v="3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1720"/>
    <x v="3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1721"/>
    <x v="0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1722"/>
    <x v="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1723"/>
    <x v="0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1724"/>
    <x v="3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1725"/>
    <x v="3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1726"/>
    <x v="3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1727"/>
    <x v="0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1728"/>
    <x v="0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1729"/>
    <x v="2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1730"/>
    <x v="0"/>
    <b v="0"/>
    <n v="0"/>
    <b v="0"/>
    <s v="music/faith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1731"/>
    <x v="0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1732"/>
    <x v="0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1733"/>
    <x v="2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1734"/>
    <x v="0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1735"/>
    <x v="2"/>
    <b v="0"/>
    <n v="2"/>
    <b v="0"/>
    <s v="music/faith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1736"/>
    <x v="0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1737"/>
    <x v="0"/>
    <b v="0"/>
    <n v="15"/>
    <b v="0"/>
    <s v="music/faith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1738"/>
    <x v="3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1739"/>
    <x v="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1740"/>
    <x v="0"/>
    <b v="0"/>
    <n v="0"/>
    <b v="0"/>
    <s v="music/faith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1741"/>
    <x v="0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1742"/>
    <x v="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1743"/>
    <x v="2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1744"/>
    <x v="0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1745"/>
    <x v="2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1746"/>
    <x v="2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1747"/>
    <x v="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1748"/>
    <x v="0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1749"/>
    <x v="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1750"/>
    <x v="2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1751"/>
    <x v="0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1752"/>
    <x v="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1753"/>
    <x v="2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1754"/>
    <x v="0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1755"/>
    <x v="0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1756"/>
    <x v="2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1757"/>
    <x v="2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1758"/>
    <x v="2"/>
    <b v="0"/>
    <n v="27"/>
    <b v="1"/>
    <s v="photography/photobooks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x v="1759"/>
    <x v="0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1760"/>
    <x v="2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1761"/>
    <x v="0"/>
    <b v="0"/>
    <n v="3"/>
    <b v="1"/>
    <s v="photography/photobooks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1762"/>
    <x v="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1763"/>
    <x v="2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764"/>
    <x v="3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765"/>
    <x v="3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766"/>
    <x v="3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767"/>
    <x v="3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768"/>
    <x v="3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769"/>
    <x v="3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770"/>
    <x v="3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771"/>
    <x v="3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772"/>
    <x v="3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773"/>
    <x v="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774"/>
    <x v="3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775"/>
    <x v="3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776"/>
    <x v="3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777"/>
    <x v="0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778"/>
    <x v="0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779"/>
    <x v="2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780"/>
    <x v="2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781"/>
    <x v="2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782"/>
    <x v="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783"/>
    <x v="0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784"/>
    <x v="3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785"/>
    <x v="3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786"/>
    <x v="3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787"/>
    <x v="0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788"/>
    <x v="3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789"/>
    <x v="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790"/>
    <x v="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791"/>
    <x v="3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792"/>
    <x v="0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793"/>
    <x v="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794"/>
    <x v="0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795"/>
    <x v="2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796"/>
    <x v="2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797"/>
    <x v="2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798"/>
    <x v="0"/>
    <b v="1"/>
    <n v="37"/>
    <b v="0"/>
    <s v="photography/photobooks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799"/>
    <x v="3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800"/>
    <x v="2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801"/>
    <x v="0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802"/>
    <x v="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803"/>
    <x v="0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804"/>
    <x v="0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805"/>
    <x v="0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806"/>
    <x v="3"/>
    <b v="1"/>
    <n v="8"/>
    <b v="0"/>
    <s v="photography/photobooks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807"/>
    <x v="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808"/>
    <x v="1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809"/>
    <x v="0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1810"/>
    <x v="3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1811"/>
    <x v="3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1812"/>
    <x v="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1813"/>
    <x v="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1814"/>
    <x v="0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1815"/>
    <x v="0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1816"/>
    <x v="2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1817"/>
    <x v="2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1818"/>
    <x v="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1819"/>
    <x v="3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1820"/>
    <x v="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1821"/>
    <x v="5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1822"/>
    <x v="4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1823"/>
    <x v="5"/>
    <b v="0"/>
    <n v="33"/>
    <b v="1"/>
    <s v="music/rock"/>
    <x v="4"/>
    <x v="11"/>
  </r>
  <r>
    <n v="1824"/>
    <s v="Tin Man's Broken Wisdom Fund"/>
    <s v="cd fund raiser"/>
    <x v="9"/>
    <n v="3002"/>
    <x v="0"/>
    <x v="0"/>
    <s v="USD"/>
    <n v="1389146880"/>
    <n v="1387403967"/>
    <x v="1824"/>
    <x v="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1825"/>
    <x v="4"/>
    <b v="0"/>
    <n v="50"/>
    <b v="1"/>
    <s v="music/rock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1826"/>
    <x v="3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1827"/>
    <x v="6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1828"/>
    <x v="3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1829"/>
    <x v="7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1830"/>
    <x v="3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1831"/>
    <x v="5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1832"/>
    <x v="6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1833"/>
    <x v="4"/>
    <b v="0"/>
    <n v="25"/>
    <b v="1"/>
    <s v="music/rock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1834"/>
    <x v="3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1835"/>
    <x v="2"/>
    <b v="0"/>
    <n v="11"/>
    <b v="1"/>
    <s v="music/rock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x v="1836"/>
    <x v="4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1837"/>
    <x v="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1838"/>
    <x v="6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1839"/>
    <x v="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1840"/>
    <x v="4"/>
    <b v="0"/>
    <n v="13"/>
    <b v="1"/>
    <s v="music/rock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1841"/>
    <x v="3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1842"/>
    <x v="0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1843"/>
    <x v="6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1844"/>
    <x v="6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1845"/>
    <x v="2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1846"/>
    <x v="5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1847"/>
    <x v="0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1848"/>
    <x v="6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1849"/>
    <x v="5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1850"/>
    <x v="3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1851"/>
    <x v="3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1852"/>
    <x v="0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1853"/>
    <x v="5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1854"/>
    <x v="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1855"/>
    <x v="4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1856"/>
    <x v="3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1857"/>
    <x v="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1858"/>
    <x v="6"/>
    <b v="0"/>
    <n v="149"/>
    <b v="1"/>
    <s v="music/rock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1859"/>
    <x v="6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1860"/>
    <x v="3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1861"/>
    <x v="3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1862"/>
    <x v="1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1863"/>
    <x v="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1864"/>
    <x v="3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1865"/>
    <x v="2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1866"/>
    <x v="1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1867"/>
    <x v="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1868"/>
    <x v="0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1869"/>
    <x v="2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1870"/>
    <x v="2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1871"/>
    <x v="3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1872"/>
    <x v="0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1873"/>
    <x v="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1874"/>
    <x v="2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1875"/>
    <x v="2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1876"/>
    <x v="3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1877"/>
    <x v="0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1878"/>
    <x v="3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1879"/>
    <x v="2"/>
    <b v="0"/>
    <n v="2"/>
    <b v="0"/>
    <s v="games/mobile games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1880"/>
    <x v="2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1881"/>
    <x v="0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1882"/>
    <x v="5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1883"/>
    <x v="5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1884"/>
    <x v="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1885"/>
    <x v="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1886"/>
    <x v="3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1887"/>
    <x v="0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1888"/>
    <x v="7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1889"/>
    <x v="4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1890"/>
    <x v="5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1891"/>
    <x v="7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1892"/>
    <x v="6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1893"/>
    <x v="6"/>
    <b v="0"/>
    <n v="45"/>
    <b v="1"/>
    <s v="music/indie rock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1894"/>
    <x v="5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1895"/>
    <x v="0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1896"/>
    <x v="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1897"/>
    <x v="3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1898"/>
    <x v="0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1899"/>
    <x v="0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1900"/>
    <x v="5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1901"/>
    <x v="0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1902"/>
    <x v="0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1903"/>
    <x v="2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1904"/>
    <x v="0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1905"/>
    <x v="3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1906"/>
    <x v="2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1907"/>
    <x v="3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1908"/>
    <x v="2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1909"/>
    <x v="3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1910"/>
    <x v="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1911"/>
    <x v="3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1912"/>
    <x v="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1913"/>
    <x v="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1914"/>
    <x v="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1915"/>
    <x v="3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1916"/>
    <x v="2"/>
    <b v="0"/>
    <n v="6"/>
    <b v="0"/>
    <s v="technology/gadgets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1917"/>
    <x v="1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1918"/>
    <x v="3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1919"/>
    <x v="0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1920"/>
    <x v="0"/>
    <b v="0"/>
    <n v="105"/>
    <b v="0"/>
    <s v="technology/gadgets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1921"/>
    <x v="5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1922"/>
    <x v="4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1923"/>
    <x v="6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1924"/>
    <x v="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1925"/>
    <x v="4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1926"/>
    <x v="7"/>
    <b v="0"/>
    <n v="107"/>
    <b v="1"/>
    <s v="music/indie rock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x v="1927"/>
    <x v="5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1928"/>
    <x v="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1929"/>
    <x v="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1930"/>
    <x v="4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1931"/>
    <x v="5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1932"/>
    <x v="5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1933"/>
    <x v="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1934"/>
    <x v="6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1935"/>
    <x v="3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1936"/>
    <x v="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1937"/>
    <x v="5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1938"/>
    <x v="4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1939"/>
    <x v="4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1940"/>
    <x v="6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941"/>
    <x v="3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942"/>
    <x v="6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943"/>
    <x v="2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944"/>
    <x v="3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945"/>
    <x v="0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946"/>
    <x v="3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947"/>
    <x v="8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948"/>
    <x v="2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949"/>
    <x v="3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950"/>
    <x v="6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951"/>
    <x v="2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952"/>
    <x v="4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953"/>
    <x v="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954"/>
    <x v="2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955"/>
    <x v="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956"/>
    <x v="0"/>
    <b v="1"/>
    <n v="365"/>
    <b v="1"/>
    <s v="technology/hardware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957"/>
    <x v="5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958"/>
    <x v="4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959"/>
    <x v="3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960"/>
    <x v="3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961"/>
    <x v="5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962"/>
    <x v="3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963"/>
    <x v="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964"/>
    <x v="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965"/>
    <x v="6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966"/>
    <x v="3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967"/>
    <x v="3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968"/>
    <x v="2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969"/>
    <x v="2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970"/>
    <x v="4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971"/>
    <x v="4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972"/>
    <x v="5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973"/>
    <x v="2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974"/>
    <x v="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975"/>
    <x v="4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976"/>
    <x v="4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977"/>
    <x v="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978"/>
    <x v="5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979"/>
    <x v="0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980"/>
    <x v="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1981"/>
    <x v="3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1982"/>
    <x v="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1983"/>
    <x v="2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1984"/>
    <x v="3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1985"/>
    <x v="2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1986"/>
    <x v="2"/>
    <b v="0"/>
    <n v="1"/>
    <b v="0"/>
    <s v="photography/people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1987"/>
    <x v="0"/>
    <b v="0"/>
    <n v="28"/>
    <b v="0"/>
    <s v="photography/people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x v="1988"/>
    <x v="0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1989"/>
    <x v="2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1990"/>
    <x v="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1991"/>
    <x v="0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1992"/>
    <x v="0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1993"/>
    <x v="0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1994"/>
    <x v="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1995"/>
    <x v="0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1996"/>
    <x v="3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1997"/>
    <x v="3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1998"/>
    <x v="3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1999"/>
    <x v="3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2000"/>
    <x v="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2001"/>
    <x v="0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2002"/>
    <x v="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2003"/>
    <x v="7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2004"/>
    <x v="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2005"/>
    <x v="4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2006"/>
    <x v="3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2007"/>
    <x v="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2008"/>
    <x v="6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2009"/>
    <x v="2"/>
    <b v="1"/>
    <n v="398"/>
    <b v="1"/>
    <s v="technology/hardware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2010"/>
    <x v="2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2011"/>
    <x v="0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2012"/>
    <x v="0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2013"/>
    <x v="2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2014"/>
    <x v="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2015"/>
    <x v="6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2016"/>
    <x v="4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2017"/>
    <x v="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2018"/>
    <x v="0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2019"/>
    <x v="2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2020"/>
    <x v="3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2021"/>
    <x v="3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2022"/>
    <x v="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2023"/>
    <x v="0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2024"/>
    <x v="5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2025"/>
    <x v="0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2026"/>
    <x v="3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2027"/>
    <x v="0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2028"/>
    <x v="7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2029"/>
    <x v="3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2030"/>
    <x v="5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2031"/>
    <x v="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2032"/>
    <x v="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2033"/>
    <x v="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2034"/>
    <x v="0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2035"/>
    <x v="0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2036"/>
    <x v="3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2037"/>
    <x v="4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2038"/>
    <x v="4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2039"/>
    <x v="2"/>
    <b v="1"/>
    <n v="379"/>
    <b v="1"/>
    <s v="technology/hardware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2040"/>
    <x v="4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2041"/>
    <x v="2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2042"/>
    <x v="0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2043"/>
    <x v="2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2044"/>
    <x v="0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2045"/>
    <x v="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2046"/>
    <x v="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2047"/>
    <x v="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2048"/>
    <x v="4"/>
    <b v="0"/>
    <n v="1373"/>
    <b v="1"/>
    <s v="technology/hardware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2049"/>
    <x v="4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2050"/>
    <x v="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2051"/>
    <x v="4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2052"/>
    <x v="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2053"/>
    <x v="0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2054"/>
    <x v="3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2055"/>
    <x v="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2056"/>
    <x v="4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2057"/>
    <x v="2"/>
    <b v="0"/>
    <n v="666"/>
    <b v="1"/>
    <s v="technology/hardware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2058"/>
    <x v="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2059"/>
    <x v="0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2060"/>
    <x v="3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2061"/>
    <x v="2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2062"/>
    <x v="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2063"/>
    <x v="2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2064"/>
    <x v="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2065"/>
    <x v="4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2066"/>
    <x v="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2067"/>
    <x v="0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2068"/>
    <x v="2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2069"/>
    <x v="0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2070"/>
    <x v="2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2071"/>
    <x v="2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2072"/>
    <x v="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2073"/>
    <x v="0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2074"/>
    <x v="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2075"/>
    <x v="4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2076"/>
    <x v="3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2077"/>
    <x v="0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2078"/>
    <x v="2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2079"/>
    <x v="0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2080"/>
    <x v="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2081"/>
    <x v="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2082"/>
    <x v="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2083"/>
    <x v="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2084"/>
    <x v="3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2085"/>
    <x v="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2086"/>
    <x v="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2087"/>
    <x v="6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2088"/>
    <x v="7"/>
    <b v="0"/>
    <n v="75"/>
    <b v="1"/>
    <s v="music/indie rock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2089"/>
    <x v="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2090"/>
    <x v="4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2091"/>
    <x v="6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2092"/>
    <x v="6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2093"/>
    <x v="5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2094"/>
    <x v="5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2095"/>
    <x v="6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2096"/>
    <x v="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2097"/>
    <x v="6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2098"/>
    <x v="5"/>
    <b v="0"/>
    <n v="32"/>
    <b v="1"/>
    <s v="music/indie rock"/>
    <x v="4"/>
    <x v="14"/>
  </r>
  <r>
    <n v="2099"/>
    <s v="Roosevelt Died."/>
    <s v="Our tour van died, we need help!"/>
    <x v="9"/>
    <n v="3971"/>
    <x v="0"/>
    <x v="0"/>
    <s v="USD"/>
    <n v="1435808400"/>
    <n v="1434650084"/>
    <x v="2099"/>
    <x v="0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2100"/>
    <x v="5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2101"/>
    <x v="6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2102"/>
    <x v="6"/>
    <b v="0"/>
    <n v="38"/>
    <b v="1"/>
    <s v="music/indie rock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2103"/>
    <x v="5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2104"/>
    <x v="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2105"/>
    <x v="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2106"/>
    <x v="5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2107"/>
    <x v="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2108"/>
    <x v="5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2109"/>
    <x v="0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2110"/>
    <x v="3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2111"/>
    <x v="6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2112"/>
    <x v="4"/>
    <b v="0"/>
    <n v="11"/>
    <b v="1"/>
    <s v="music/indie rock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2113"/>
    <x v="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2114"/>
    <x v="7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2115"/>
    <x v="6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2116"/>
    <x v="5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2117"/>
    <x v="0"/>
    <b v="0"/>
    <n v="35"/>
    <b v="1"/>
    <s v="music/indie rock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2118"/>
    <x v="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2119"/>
    <x v="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2120"/>
    <x v="4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2121"/>
    <x v="2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2122"/>
    <x v="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2123"/>
    <x v="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2124"/>
    <x v="7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2125"/>
    <x v="0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2126"/>
    <x v="3"/>
    <b v="0"/>
    <n v="2"/>
    <b v="0"/>
    <s v="games/video games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2127"/>
    <x v="0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2128"/>
    <x v="3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2129"/>
    <x v="2"/>
    <b v="0"/>
    <n v="12"/>
    <b v="0"/>
    <s v="games/video games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2130"/>
    <x v="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2131"/>
    <x v="0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2132"/>
    <x v="3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2133"/>
    <x v="6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2134"/>
    <x v="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2135"/>
    <x v="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2136"/>
    <x v="4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2137"/>
    <x v="3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2138"/>
    <x v="4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2139"/>
    <x v="2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2140"/>
    <x v="5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2141"/>
    <x v="3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2142"/>
    <x v="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2143"/>
    <x v="7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2144"/>
    <x v="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2145"/>
    <x v="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2146"/>
    <x v="2"/>
    <b v="0"/>
    <n v="1"/>
    <b v="0"/>
    <s v="games/video games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x v="2147"/>
    <x v="3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2148"/>
    <x v="0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2149"/>
    <x v="7"/>
    <b v="0"/>
    <n v="0"/>
    <b v="0"/>
    <s v="games/video games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x v="2150"/>
    <x v="2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2151"/>
    <x v="2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2152"/>
    <x v="3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2153"/>
    <x v="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2154"/>
    <x v="3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2155"/>
    <x v="2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2156"/>
    <x v="4"/>
    <b v="0"/>
    <n v="83"/>
    <b v="0"/>
    <s v="games/video games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x v="2157"/>
    <x v="2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2158"/>
    <x v="5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2159"/>
    <x v="6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2160"/>
    <x v="5"/>
    <b v="0"/>
    <n v="16"/>
    <b v="0"/>
    <s v="games/video games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2161"/>
    <x v="0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2162"/>
    <x v="3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2163"/>
    <x v="0"/>
    <b v="0"/>
    <n v="44"/>
    <b v="1"/>
    <s v="music/rock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2164"/>
    <x v="2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2165"/>
    <x v="2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2166"/>
    <x v="3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2167"/>
    <x v="5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2168"/>
    <x v="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2169"/>
    <x v="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2170"/>
    <x v="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2171"/>
    <x v="0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2172"/>
    <x v="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2173"/>
    <x v="4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2174"/>
    <x v="2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2175"/>
    <x v="2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2176"/>
    <x v="0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2177"/>
    <x v="2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2178"/>
    <x v="2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2179"/>
    <x v="0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2180"/>
    <x v="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2181"/>
    <x v="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2182"/>
    <x v="3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2183"/>
    <x v="1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2184"/>
    <x v="2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2185"/>
    <x v="4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2186"/>
    <x v="2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2187"/>
    <x v="0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2188"/>
    <x v="2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2189"/>
    <x v="2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2190"/>
    <x v="2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2191"/>
    <x v="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2192"/>
    <x v="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2193"/>
    <x v="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2194"/>
    <x v="2"/>
    <b v="0"/>
    <n v="878"/>
    <b v="1"/>
    <s v="games/tabletop games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2195"/>
    <x v="0"/>
    <b v="0"/>
    <n v="115"/>
    <b v="1"/>
    <s v="games/tabletop games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2196"/>
    <x v="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2197"/>
    <x v="0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2198"/>
    <x v="0"/>
    <b v="0"/>
    <n v="651"/>
    <b v="1"/>
    <s v="games/tabletop games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2199"/>
    <x v="0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2200"/>
    <x v="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2201"/>
    <x v="4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2202"/>
    <x v="5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2203"/>
    <x v="0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2204"/>
    <x v="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2205"/>
    <x v="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2206"/>
    <x v="5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2207"/>
    <x v="4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2208"/>
    <x v="5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2209"/>
    <x v="3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2210"/>
    <x v="5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2211"/>
    <x v="3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2212"/>
    <x v="4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2213"/>
    <x v="0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2214"/>
    <x v="3"/>
    <b v="0"/>
    <n v="24"/>
    <b v="1"/>
    <s v="music/electronic music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2215"/>
    <x v="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2216"/>
    <x v="0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2217"/>
    <x v="0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2218"/>
    <x v="5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2219"/>
    <x v="0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2220"/>
    <x v="4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2221"/>
    <x v="2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2222"/>
    <x v="6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2223"/>
    <x v="0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2224"/>
    <x v="2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2225"/>
    <x v="3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2226"/>
    <x v="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2227"/>
    <x v="4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2228"/>
    <x v="0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2229"/>
    <x v="4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2230"/>
    <x v="3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2231"/>
    <x v="4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2232"/>
    <x v="3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2233"/>
    <x v="0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2234"/>
    <x v="2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2235"/>
    <x v="0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2236"/>
    <x v="2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2237"/>
    <x v="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2238"/>
    <x v="1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2239"/>
    <x v="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2240"/>
    <x v="2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2241"/>
    <x v="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2242"/>
    <x v="4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2243"/>
    <x v="1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2244"/>
    <x v="2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2245"/>
    <x v="3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2246"/>
    <x v="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2247"/>
    <x v="0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2248"/>
    <x v="2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2249"/>
    <x v="4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2250"/>
    <x v="2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2251"/>
    <x v="3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2252"/>
    <x v="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2253"/>
    <x v="0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2254"/>
    <x v="1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2255"/>
    <x v="2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2256"/>
    <x v="2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2257"/>
    <x v="2"/>
    <b v="0"/>
    <n v="169"/>
    <b v="1"/>
    <s v="games/tabletop games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2258"/>
    <x v="0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2259"/>
    <x v="2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2260"/>
    <x v="3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2261"/>
    <x v="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2262"/>
    <x v="3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2263"/>
    <x v="0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2264"/>
    <x v="2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2265"/>
    <x v="2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2266"/>
    <x v="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2267"/>
    <x v="3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2268"/>
    <x v="1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2269"/>
    <x v="1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2270"/>
    <x v="2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2271"/>
    <x v="2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2272"/>
    <x v="0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2273"/>
    <x v="1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2274"/>
    <x v="3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2275"/>
    <x v="3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2276"/>
    <x v="4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2277"/>
    <x v="5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2278"/>
    <x v="0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2279"/>
    <x v="0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2280"/>
    <x v="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2281"/>
    <x v="6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2282"/>
    <x v="0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2283"/>
    <x v="5"/>
    <b v="0"/>
    <n v="48"/>
    <b v="1"/>
    <s v="music/rock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2284"/>
    <x v="6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2285"/>
    <x v="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2286"/>
    <x v="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2287"/>
    <x v="3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2288"/>
    <x v="5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2289"/>
    <x v="4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2290"/>
    <x v="8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2291"/>
    <x v="5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2292"/>
    <x v="5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2293"/>
    <x v="5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2294"/>
    <x v="5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2295"/>
    <x v="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2296"/>
    <x v="5"/>
    <b v="0"/>
    <n v="145"/>
    <b v="1"/>
    <s v="music/rock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2297"/>
    <x v="5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2298"/>
    <x v="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2299"/>
    <x v="6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2300"/>
    <x v="5"/>
    <b v="0"/>
    <n v="7"/>
    <b v="1"/>
    <s v="music/rock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2301"/>
    <x v="4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2302"/>
    <x v="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2303"/>
    <x v="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2304"/>
    <x v="7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2305"/>
    <x v="3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2306"/>
    <x v="5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2307"/>
    <x v="5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2308"/>
    <x v="3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2309"/>
    <x v="4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2310"/>
    <x v="4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2311"/>
    <x v="3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2312"/>
    <x v="3"/>
    <b v="1"/>
    <n v="79"/>
    <b v="1"/>
    <s v="music/indie rock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2313"/>
    <x v="5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2314"/>
    <x v="5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2315"/>
    <x v="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2316"/>
    <x v="8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2317"/>
    <x v="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2318"/>
    <x v="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2319"/>
    <x v="4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2320"/>
    <x v="3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2321"/>
    <x v="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2322"/>
    <x v="1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2323"/>
    <x v="1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2324"/>
    <x v="1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2325"/>
    <x v="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2326"/>
    <x v="1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2327"/>
    <x v="3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2328"/>
    <x v="0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2329"/>
    <x v="3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2330"/>
    <x v="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2331"/>
    <x v="3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2332"/>
    <x v="0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2333"/>
    <x v="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2334"/>
    <x v="3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2335"/>
    <x v="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2336"/>
    <x v="3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2337"/>
    <x v="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2338"/>
    <x v="3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2339"/>
    <x v="2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2340"/>
    <x v="2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2341"/>
    <x v="0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2342"/>
    <x v="3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2343"/>
    <x v="0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2344"/>
    <x v="2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2345"/>
    <x v="0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2346"/>
    <x v="2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2347"/>
    <x v="2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2348"/>
    <x v="0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2349"/>
    <x v="0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2350"/>
    <x v="2"/>
    <b v="0"/>
    <n v="0"/>
    <b v="0"/>
    <s v="technology/web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2351"/>
    <x v="0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2352"/>
    <x v="0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2353"/>
    <x v="0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2354"/>
    <x v="3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2355"/>
    <x v="0"/>
    <b v="0"/>
    <n v="2"/>
    <b v="0"/>
    <s v="technology/web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2356"/>
    <x v="0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2357"/>
    <x v="0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2358"/>
    <x v="3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2359"/>
    <x v="0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2360"/>
    <x v="2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2361"/>
    <x v="2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2362"/>
    <x v="3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2363"/>
    <x v="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2364"/>
    <x v="0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2365"/>
    <x v="0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2366"/>
    <x v="0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2367"/>
    <x v="2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2368"/>
    <x v="0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2369"/>
    <x v="2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2370"/>
    <x v="3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2371"/>
    <x v="0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2372"/>
    <x v="0"/>
    <b v="0"/>
    <n v="6"/>
    <b v="0"/>
    <s v="technology/web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2373"/>
    <x v="0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2374"/>
    <x v="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2375"/>
    <x v="2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2376"/>
    <x v="0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2377"/>
    <x v="2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2378"/>
    <x v="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2379"/>
    <x v="0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2380"/>
    <x v="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2381"/>
    <x v="0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2382"/>
    <x v="0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2383"/>
    <x v="0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2384"/>
    <x v="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2385"/>
    <x v="0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2386"/>
    <x v="3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2387"/>
    <x v="2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2388"/>
    <x v="3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2389"/>
    <x v="0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2390"/>
    <x v="3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2391"/>
    <x v="0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2392"/>
    <x v="0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2393"/>
    <x v="0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2394"/>
    <x v="0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2395"/>
    <x v="2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2396"/>
    <x v="0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2397"/>
    <x v="3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2398"/>
    <x v="0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2399"/>
    <x v="3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2400"/>
    <x v="2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2401"/>
    <x v="2"/>
    <b v="0"/>
    <n v="9"/>
    <b v="0"/>
    <s v="food/food trucks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x v="2402"/>
    <x v="0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2403"/>
    <x v="2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2404"/>
    <x v="0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2405"/>
    <x v="2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2406"/>
    <x v="3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2407"/>
    <x v="0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2408"/>
    <x v="3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2409"/>
    <x v="0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2410"/>
    <x v="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2411"/>
    <x v="0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2412"/>
    <x v="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2413"/>
    <x v="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2414"/>
    <x v="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2415"/>
    <x v="2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2416"/>
    <x v="0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2417"/>
    <x v="3"/>
    <b v="0"/>
    <n v="0"/>
    <b v="0"/>
    <s v="food/food trucks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x v="2418"/>
    <x v="0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2419"/>
    <x v="3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2420"/>
    <x v="3"/>
    <b v="0"/>
    <n v="36"/>
    <b v="0"/>
    <s v="food/food trucks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x v="2421"/>
    <x v="0"/>
    <b v="0"/>
    <n v="1"/>
    <b v="0"/>
    <s v="food/food trucks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2422"/>
    <x v="0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2423"/>
    <x v="3"/>
    <b v="0"/>
    <n v="1"/>
    <b v="0"/>
    <s v="food/food trucks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2424"/>
    <x v="3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2425"/>
    <x v="2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2426"/>
    <x v="0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2427"/>
    <x v="2"/>
    <b v="0"/>
    <n v="1"/>
    <b v="0"/>
    <s v="food/food trucks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2428"/>
    <x v="0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2429"/>
    <x v="2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2430"/>
    <x v="2"/>
    <b v="0"/>
    <n v="2"/>
    <b v="0"/>
    <s v="food/food trucks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2431"/>
    <x v="2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2432"/>
    <x v="0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2433"/>
    <x v="2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2434"/>
    <x v="0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2435"/>
    <x v="0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2436"/>
    <x v="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2437"/>
    <x v="0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2438"/>
    <x v="0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2439"/>
    <x v="0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2440"/>
    <x v="2"/>
    <b v="0"/>
    <n v="2"/>
    <b v="0"/>
    <s v="food/food trucks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2441"/>
    <x v="0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2442"/>
    <x v="0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2443"/>
    <x v="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2444"/>
    <x v="2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2445"/>
    <x v="0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2446"/>
    <x v="2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2447"/>
    <x v="2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2448"/>
    <x v="2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2449"/>
    <x v="3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2450"/>
    <x v="3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2451"/>
    <x v="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2452"/>
    <x v="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2453"/>
    <x v="1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2454"/>
    <x v="1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2455"/>
    <x v="2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2456"/>
    <x v="1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2457"/>
    <x v="2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2458"/>
    <x v="2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2459"/>
    <x v="2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2460"/>
    <x v="2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2461"/>
    <x v="6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2462"/>
    <x v="5"/>
    <b v="0"/>
    <n v="115"/>
    <b v="1"/>
    <s v="music/indie rock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2463"/>
    <x v="4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2464"/>
    <x v="0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2465"/>
    <x v="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2466"/>
    <x v="4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2467"/>
    <x v="5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2468"/>
    <x v="5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2469"/>
    <x v="6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2470"/>
    <x v="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2471"/>
    <x v="6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2472"/>
    <x v="7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2473"/>
    <x v="5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2474"/>
    <x v="7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2475"/>
    <x v="7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2476"/>
    <x v="3"/>
    <b v="0"/>
    <n v="55"/>
    <b v="1"/>
    <s v="music/indie rock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2477"/>
    <x v="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2478"/>
    <x v="5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2479"/>
    <x v="5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2480"/>
    <x v="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2481"/>
    <x v="5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2482"/>
    <x v="6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2483"/>
    <x v="5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2484"/>
    <x v="6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2485"/>
    <x v="6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2486"/>
    <x v="5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2487"/>
    <x v="5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2488"/>
    <x v="6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2489"/>
    <x v="4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2490"/>
    <x v="5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2491"/>
    <x v="7"/>
    <b v="0"/>
    <n v="10"/>
    <b v="1"/>
    <s v="music/indie rock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2492"/>
    <x v="5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2493"/>
    <x v="4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2494"/>
    <x v="5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2495"/>
    <x v="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2496"/>
    <x v="4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2497"/>
    <x v="6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2498"/>
    <x v="0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2499"/>
    <x v="5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2500"/>
    <x v="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2501"/>
    <x v="0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2502"/>
    <x v="3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2503"/>
    <x v="2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2504"/>
    <x v="3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2505"/>
    <x v="0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2506"/>
    <x v="0"/>
    <b v="0"/>
    <n v="2"/>
    <b v="0"/>
    <s v="food/restaurants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x v="2507"/>
    <x v="0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2508"/>
    <x v="3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2509"/>
    <x v="0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2510"/>
    <x v="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2511"/>
    <x v="2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2512"/>
    <x v="3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2513"/>
    <x v="2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2514"/>
    <x v="3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2515"/>
    <x v="0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2516"/>
    <x v="3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2517"/>
    <x v="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2518"/>
    <x v="3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2519"/>
    <x v="3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2520"/>
    <x v="2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2521"/>
    <x v="0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2522"/>
    <x v="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2523"/>
    <x v="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2524"/>
    <x v="3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2525"/>
    <x v="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2526"/>
    <x v="3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2527"/>
    <x v="4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2528"/>
    <x v="0"/>
    <b v="0"/>
    <n v="81"/>
    <b v="1"/>
    <s v="music/classical music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x v="2529"/>
    <x v="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2530"/>
    <x v="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2531"/>
    <x v="0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2532"/>
    <x v="5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2533"/>
    <x v="4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2534"/>
    <x v="8"/>
    <b v="0"/>
    <n v="14"/>
    <b v="1"/>
    <s v="music/classical music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x v="2535"/>
    <x v="3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2536"/>
    <x v="4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2537"/>
    <x v="6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2538"/>
    <x v="4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2539"/>
    <x v="3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2540"/>
    <x v="6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2541"/>
    <x v="4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2542"/>
    <x v="4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2543"/>
    <x v="7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2544"/>
    <x v="5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2545"/>
    <x v="0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2546"/>
    <x v="4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2547"/>
    <x v="5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2548"/>
    <x v="2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2549"/>
    <x v="4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2550"/>
    <x v="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2551"/>
    <x v="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2552"/>
    <x v="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2553"/>
    <x v="5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2554"/>
    <x v="0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2555"/>
    <x v="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2556"/>
    <x v="5"/>
    <b v="0"/>
    <n v="34"/>
    <b v="1"/>
    <s v="music/classical music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2557"/>
    <x v="3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2558"/>
    <x v="0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2559"/>
    <x v="6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2560"/>
    <x v="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2561"/>
    <x v="0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2562"/>
    <x v="2"/>
    <b v="0"/>
    <n v="3"/>
    <b v="0"/>
    <s v="food/food trucks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2563"/>
    <x v="0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2564"/>
    <x v="3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2565"/>
    <x v="2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2566"/>
    <x v="3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2567"/>
    <x v="0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2568"/>
    <x v="2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2569"/>
    <x v="0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2570"/>
    <x v="1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2571"/>
    <x v="2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2572"/>
    <x v="0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2573"/>
    <x v="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2574"/>
    <x v="2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2575"/>
    <x v="3"/>
    <b v="0"/>
    <n v="0"/>
    <b v="0"/>
    <s v="food/food trucks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2576"/>
    <x v="0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2577"/>
    <x v="3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2578"/>
    <x v="0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2579"/>
    <x v="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2580"/>
    <x v="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2581"/>
    <x v="0"/>
    <b v="0"/>
    <n v="11"/>
    <b v="0"/>
    <s v="food/food trucks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x v="2582"/>
    <x v="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2583"/>
    <x v="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2584"/>
    <x v="0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2585"/>
    <x v="3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2586"/>
    <x v="0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2587"/>
    <x v="0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2588"/>
    <x v="0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2589"/>
    <x v="2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2590"/>
    <x v="2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2591"/>
    <x v="2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2592"/>
    <x v="3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2593"/>
    <x v="0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2594"/>
    <x v="3"/>
    <b v="0"/>
    <n v="1"/>
    <b v="0"/>
    <s v="food/food trucks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2595"/>
    <x v="1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2596"/>
    <x v="3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2597"/>
    <x v="2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2598"/>
    <x v="0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2599"/>
    <x v="3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2600"/>
    <x v="2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2601"/>
    <x v="5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2602"/>
    <x v="3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2603"/>
    <x v="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2604"/>
    <x v="5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2605"/>
    <x v="2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2606"/>
    <x v="3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2607"/>
    <x v="0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2608"/>
    <x v="1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2609"/>
    <x v="5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2610"/>
    <x v="2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2611"/>
    <x v="2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2612"/>
    <x v="3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2613"/>
    <x v="5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2614"/>
    <x v="3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2615"/>
    <x v="2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2616"/>
    <x v="0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2617"/>
    <x v="3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2618"/>
    <x v="0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2619"/>
    <x v="0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2620"/>
    <x v="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2621"/>
    <x v="0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2622"/>
    <x v="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2623"/>
    <x v="2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2624"/>
    <x v="5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2625"/>
    <x v="2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2626"/>
    <x v="0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2627"/>
    <x v="0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2628"/>
    <x v="3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2629"/>
    <x v="0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2630"/>
    <x v="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2631"/>
    <x v="0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2632"/>
    <x v="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2633"/>
    <x v="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2634"/>
    <x v="2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2635"/>
    <x v="0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2636"/>
    <x v="2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2637"/>
    <x v="2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2638"/>
    <x v="3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2639"/>
    <x v="0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2640"/>
    <x v="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2641"/>
    <x v="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2642"/>
    <x v="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2643"/>
    <x v="2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2644"/>
    <x v="1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2645"/>
    <x v="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2646"/>
    <x v="0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2647"/>
    <x v="0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2648"/>
    <x v="2"/>
    <b v="0"/>
    <n v="6"/>
    <b v="0"/>
    <s v="technology/space exploration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2649"/>
    <x v="0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2650"/>
    <x v="2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2651"/>
    <x v="0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2652"/>
    <x v="3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2653"/>
    <x v="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2654"/>
    <x v="0"/>
    <b v="0"/>
    <n v="6"/>
    <b v="0"/>
    <s v="technology/space exploration"/>
    <x v="2"/>
    <x v="36"/>
  </r>
  <r>
    <n v="2655"/>
    <s v="Balloons (Canceled)"/>
    <s v="Thank you for your support!"/>
    <x v="36"/>
    <n v="3155"/>
    <x v="1"/>
    <x v="0"/>
    <s v="USD"/>
    <n v="1455048000"/>
    <n v="1452631647"/>
    <x v="2655"/>
    <x v="2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2656"/>
    <x v="1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2657"/>
    <x v="2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2658"/>
    <x v="2"/>
    <b v="0"/>
    <n v="4"/>
    <b v="0"/>
    <s v="technology/space exploration"/>
    <x v="2"/>
    <x v="36"/>
  </r>
  <r>
    <n v="2659"/>
    <s v="test (Canceled)"/>
    <s v="test"/>
    <x v="197"/>
    <n v="1333"/>
    <x v="1"/>
    <x v="0"/>
    <s v="USD"/>
    <n v="1429321210"/>
    <n v="1426729210"/>
    <x v="2659"/>
    <x v="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2660"/>
    <x v="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2661"/>
    <x v="4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2662"/>
    <x v="0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2663"/>
    <x v="0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2664"/>
    <x v="0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2665"/>
    <x v="0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2666"/>
    <x v="0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2667"/>
    <x v="2"/>
    <b v="0"/>
    <n v="18"/>
    <b v="1"/>
    <s v="technology/makerspaces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2668"/>
    <x v="0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2669"/>
    <x v="0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2670"/>
    <x v="3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2671"/>
    <x v="3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2672"/>
    <x v="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2673"/>
    <x v="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2674"/>
    <x v="2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2675"/>
    <x v="3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2676"/>
    <x v="2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2677"/>
    <x v="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2678"/>
    <x v="0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2679"/>
    <x v="0"/>
    <b v="0"/>
    <n v="3"/>
    <b v="0"/>
    <s v="technology/makerspaces"/>
    <x v="2"/>
    <x v="37"/>
  </r>
  <r>
    <n v="2680"/>
    <s v="iHeart Pillow"/>
    <s v="iHeartPillow, Connecting loved ones"/>
    <x v="261"/>
    <n v="276"/>
    <x v="2"/>
    <x v="3"/>
    <s v="EUR"/>
    <n v="1459915491"/>
    <n v="1457327091"/>
    <x v="2680"/>
    <x v="2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2681"/>
    <x v="3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2682"/>
    <x v="3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2683"/>
    <x v="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2684"/>
    <x v="3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2685"/>
    <x v="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2686"/>
    <x v="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2687"/>
    <x v="0"/>
    <b v="0"/>
    <n v="0"/>
    <b v="0"/>
    <s v="food/food trucks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x v="2688"/>
    <x v="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2689"/>
    <x v="2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2690"/>
    <x v="0"/>
    <b v="0"/>
    <n v="118"/>
    <b v="0"/>
    <s v="food/food trucks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2691"/>
    <x v="0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2692"/>
    <x v="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2693"/>
    <x v="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2694"/>
    <x v="3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2695"/>
    <x v="0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2696"/>
    <x v="3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2697"/>
    <x v="0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2698"/>
    <x v="3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2699"/>
    <x v="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2700"/>
    <x v="3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2701"/>
    <x v="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2702"/>
    <x v="1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2703"/>
    <x v="1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2704"/>
    <x v="1"/>
    <b v="0"/>
    <n v="7"/>
    <b v="0"/>
    <s v="theater/spaces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2705"/>
    <x v="1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2706"/>
    <x v="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2707"/>
    <x v="4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2708"/>
    <x v="2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2709"/>
    <x v="2"/>
    <b v="1"/>
    <n v="308"/>
    <b v="1"/>
    <s v="theater/spaces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2710"/>
    <x v="3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2711"/>
    <x v="3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2712"/>
    <x v="4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2713"/>
    <x v="0"/>
    <b v="1"/>
    <n v="1420"/>
    <b v="1"/>
    <s v="theater/spaces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2714"/>
    <x v="2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2715"/>
    <x v="2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2716"/>
    <x v="0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2717"/>
    <x v="3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2718"/>
    <x v="2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2719"/>
    <x v="2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2720"/>
    <x v="2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2721"/>
    <x v="4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2722"/>
    <x v="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2723"/>
    <x v="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2724"/>
    <x v="0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2725"/>
    <x v="1"/>
    <b v="0"/>
    <n v="113"/>
    <b v="1"/>
    <s v="technology/hardware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x v="2726"/>
    <x v="2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2727"/>
    <x v="0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2728"/>
    <x v="0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2729"/>
    <x v="0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2730"/>
    <x v="4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2731"/>
    <x v="3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2732"/>
    <x v="4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2733"/>
    <x v="0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2734"/>
    <x v="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2735"/>
    <x v="4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2736"/>
    <x v="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2737"/>
    <x v="4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2738"/>
    <x v="2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2739"/>
    <x v="3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2740"/>
    <x v="0"/>
    <b v="0"/>
    <n v="17"/>
    <b v="1"/>
    <s v="technology/hardware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2741"/>
    <x v="3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2742"/>
    <x v="5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2743"/>
    <x v="2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2744"/>
    <x v="5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2745"/>
    <x v="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2746"/>
    <x v="3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2747"/>
    <x v="5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2748"/>
    <x v="2"/>
    <b v="0"/>
    <n v="4"/>
    <b v="0"/>
    <s v="publishing/children's books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2749"/>
    <x v="0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2750"/>
    <x v="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2751"/>
    <x v="3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2752"/>
    <x v="6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2753"/>
    <x v="5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2754"/>
    <x v="3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2755"/>
    <x v="0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2756"/>
    <x v="4"/>
    <b v="0"/>
    <n v="33"/>
    <b v="0"/>
    <s v="publishing/children's books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x v="2757"/>
    <x v="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2758"/>
    <x v="2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2759"/>
    <x v="2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2760"/>
    <x v="4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2761"/>
    <x v="5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2762"/>
    <x v="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2763"/>
    <x v="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2764"/>
    <x v="5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2765"/>
    <x v="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2766"/>
    <x v="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2767"/>
    <x v="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2768"/>
    <x v="5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2769"/>
    <x v="3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2770"/>
    <x v="3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2771"/>
    <x v="5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2772"/>
    <x v="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2773"/>
    <x v="2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2774"/>
    <x v="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2775"/>
    <x v="6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2776"/>
    <x v="0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2777"/>
    <x v="0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2778"/>
    <x v="3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2779"/>
    <x v="0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2780"/>
    <x v="1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2781"/>
    <x v="0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2782"/>
    <x v="0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2783"/>
    <x v="0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2784"/>
    <x v="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2785"/>
    <x v="2"/>
    <b v="0"/>
    <n v="142"/>
    <b v="1"/>
    <s v="theater/plays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2786"/>
    <x v="3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2787"/>
    <x v="3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2788"/>
    <x v="2"/>
    <b v="0"/>
    <n v="20"/>
    <b v="1"/>
    <s v="theater/plays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2789"/>
    <x v="0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2790"/>
    <x v="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2791"/>
    <x v="2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2792"/>
    <x v="0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2793"/>
    <x v="0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2794"/>
    <x v="2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2795"/>
    <x v="3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2796"/>
    <x v="3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2797"/>
    <x v="3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2798"/>
    <x v="0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2799"/>
    <x v="2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2800"/>
    <x v="3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2801"/>
    <x v="3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2802"/>
    <x v="0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2803"/>
    <x v="0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2804"/>
    <x v="3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2805"/>
    <x v="0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2806"/>
    <x v="0"/>
    <b v="0"/>
    <n v="76"/>
    <b v="1"/>
    <s v="theater/plays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x v="2807"/>
    <x v="0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2808"/>
    <x v="0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2809"/>
    <x v="2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2810"/>
    <x v="3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2811"/>
    <x v="0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2812"/>
    <x v="0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2813"/>
    <x v="2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2814"/>
    <x v="0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2815"/>
    <x v="2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2816"/>
    <x v="0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2817"/>
    <x v="0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2818"/>
    <x v="0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2819"/>
    <x v="0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2820"/>
    <x v="2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2821"/>
    <x v="3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2822"/>
    <x v="0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2823"/>
    <x v="0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2824"/>
    <x v="0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2825"/>
    <x v="0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2826"/>
    <x v="0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2827"/>
    <x v="2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2828"/>
    <x v="0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2829"/>
    <x v="2"/>
    <b v="0"/>
    <n v="76"/>
    <b v="1"/>
    <s v="theater/plays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2830"/>
    <x v="3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2831"/>
    <x v="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2832"/>
    <x v="3"/>
    <b v="0"/>
    <n v="95"/>
    <b v="1"/>
    <s v="theater/plays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x v="2833"/>
    <x v="0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2834"/>
    <x v="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2835"/>
    <x v="0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2836"/>
    <x v="1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2837"/>
    <x v="0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2838"/>
    <x v="3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2839"/>
    <x v="3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2840"/>
    <x v="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2841"/>
    <x v="0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2842"/>
    <x v="3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2843"/>
    <x v="2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2844"/>
    <x v="2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2845"/>
    <x v="0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2846"/>
    <x v="0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2847"/>
    <x v="2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2848"/>
    <x v="0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2849"/>
    <x v="2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2850"/>
    <x v="3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2851"/>
    <x v="2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2852"/>
    <x v="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2853"/>
    <x v="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2854"/>
    <x v="0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2855"/>
    <x v="2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2856"/>
    <x v="0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2857"/>
    <x v="2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2858"/>
    <x v="3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2859"/>
    <x v="0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2860"/>
    <x v="2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2861"/>
    <x v="0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2862"/>
    <x v="3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2863"/>
    <x v="3"/>
    <b v="0"/>
    <n v="1"/>
    <b v="0"/>
    <s v="theater/plays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x v="2864"/>
    <x v="0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2865"/>
    <x v="3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2866"/>
    <x v="2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2867"/>
    <x v="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2868"/>
    <x v="2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2869"/>
    <x v="2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2870"/>
    <x v="3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2871"/>
    <x v="3"/>
    <b v="0"/>
    <n v="13"/>
    <b v="0"/>
    <s v="theater/plays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2872"/>
    <x v="0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2873"/>
    <x v="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2874"/>
    <x v="2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2875"/>
    <x v="2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2876"/>
    <x v="0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2877"/>
    <x v="2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2878"/>
    <x v="0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2879"/>
    <x v="0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2880"/>
    <x v="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2881"/>
    <x v="3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2882"/>
    <x v="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2883"/>
    <x v="2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2884"/>
    <x v="3"/>
    <b v="0"/>
    <n v="4"/>
    <b v="0"/>
    <s v="theater/plays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2885"/>
    <x v="0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2886"/>
    <x v="0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2887"/>
    <x v="3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2888"/>
    <x v="3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2889"/>
    <x v="3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2890"/>
    <x v="3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2891"/>
    <x v="2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2892"/>
    <x v="3"/>
    <b v="0"/>
    <n v="17"/>
    <b v="0"/>
    <s v="theater/plays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x v="2893"/>
    <x v="3"/>
    <b v="0"/>
    <n v="2"/>
    <b v="0"/>
    <s v="theater/plays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2894"/>
    <x v="0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2895"/>
    <x v="3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2896"/>
    <x v="2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2897"/>
    <x v="0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2898"/>
    <x v="0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2899"/>
    <x v="2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2900"/>
    <x v="3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2901"/>
    <x v="3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2902"/>
    <x v="0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2903"/>
    <x v="0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2904"/>
    <x v="3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2905"/>
    <x v="2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2906"/>
    <x v="0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2907"/>
    <x v="2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2908"/>
    <x v="2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2909"/>
    <x v="3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2910"/>
    <x v="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2911"/>
    <x v="0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2912"/>
    <x v="0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2913"/>
    <x v="3"/>
    <b v="0"/>
    <n v="2"/>
    <b v="0"/>
    <s v="theater/plays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2914"/>
    <x v="0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2915"/>
    <x v="2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2916"/>
    <x v="3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2917"/>
    <x v="0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2918"/>
    <x v="0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2919"/>
    <x v="3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2920"/>
    <x v="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2921"/>
    <x v="3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2922"/>
    <x v="0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2923"/>
    <x v="0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2924"/>
    <x v="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2925"/>
    <x v="3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2926"/>
    <x v="0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2927"/>
    <x v="3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2928"/>
    <x v="2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2929"/>
    <x v="3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2930"/>
    <x v="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2931"/>
    <x v="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2932"/>
    <x v="0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2933"/>
    <x v="2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2934"/>
    <x v="3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2935"/>
    <x v="2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2936"/>
    <x v="3"/>
    <b v="0"/>
    <n v="34"/>
    <b v="1"/>
    <s v="theater/musical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2937"/>
    <x v="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2938"/>
    <x v="3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2939"/>
    <x v="3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2940"/>
    <x v="3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2941"/>
    <x v="0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2942"/>
    <x v="0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2943"/>
    <x v="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2944"/>
    <x v="0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2945"/>
    <x v="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2946"/>
    <x v="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2947"/>
    <x v="2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2948"/>
    <x v="0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2949"/>
    <x v="0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2950"/>
    <x v="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2951"/>
    <x v="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2952"/>
    <x v="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2953"/>
    <x v="0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2954"/>
    <x v="1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2955"/>
    <x v="0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2956"/>
    <x v="2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2957"/>
    <x v="0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2958"/>
    <x v="2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2959"/>
    <x v="2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2960"/>
    <x v="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2961"/>
    <x v="0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2962"/>
    <x v="0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2963"/>
    <x v="0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2964"/>
    <x v="3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2965"/>
    <x v="0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2966"/>
    <x v="0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2967"/>
    <x v="0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2968"/>
    <x v="2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2969"/>
    <x v="0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2970"/>
    <x v="3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2971"/>
    <x v="3"/>
    <b v="0"/>
    <n v="43"/>
    <b v="1"/>
    <s v="theater/plays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2972"/>
    <x v="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2973"/>
    <x v="0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2974"/>
    <x v="3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2975"/>
    <x v="3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2976"/>
    <x v="2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2977"/>
    <x v="0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2978"/>
    <x v="3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2979"/>
    <x v="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2980"/>
    <x v="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2981"/>
    <x v="0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2982"/>
    <x v="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2983"/>
    <x v="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2984"/>
    <x v="2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2985"/>
    <x v="2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2986"/>
    <x v="2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2987"/>
    <x v="2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2988"/>
    <x v="2"/>
    <b v="0"/>
    <n v="28"/>
    <b v="1"/>
    <s v="theater/spaces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x v="2989"/>
    <x v="0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2990"/>
    <x v="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2991"/>
    <x v="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2992"/>
    <x v="2"/>
    <b v="0"/>
    <n v="64"/>
    <b v="1"/>
    <s v="theater/spaces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x v="2993"/>
    <x v="2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2994"/>
    <x v="3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2995"/>
    <x v="2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2996"/>
    <x v="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2997"/>
    <x v="1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2998"/>
    <x v="3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2999"/>
    <x v="1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3000"/>
    <x v="1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3001"/>
    <x v="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3002"/>
    <x v="5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3003"/>
    <x v="2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3004"/>
    <x v="3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3005"/>
    <x v="3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3006"/>
    <x v="3"/>
    <b v="0"/>
    <n v="97"/>
    <b v="1"/>
    <s v="theater/spaces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x v="3007"/>
    <x v="0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3008"/>
    <x v="0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3009"/>
    <x v="3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3010"/>
    <x v="3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3011"/>
    <x v="0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3012"/>
    <x v="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3013"/>
    <x v="0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3014"/>
    <x v="3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3015"/>
    <x v="3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3016"/>
    <x v="3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3017"/>
    <x v="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3018"/>
    <x v="0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3019"/>
    <x v="3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3020"/>
    <x v="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3021"/>
    <x v="2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3022"/>
    <x v="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3023"/>
    <x v="0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3024"/>
    <x v="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3025"/>
    <x v="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3026"/>
    <x v="1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3027"/>
    <x v="0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3028"/>
    <x v="2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3029"/>
    <x v="3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3030"/>
    <x v="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3031"/>
    <x v="2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3032"/>
    <x v="0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3033"/>
    <x v="2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3034"/>
    <x v="2"/>
    <b v="0"/>
    <n v="1260"/>
    <b v="1"/>
    <s v="theater/spaces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3035"/>
    <x v="4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3036"/>
    <x v="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3037"/>
    <x v="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3038"/>
    <x v="2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3039"/>
    <x v="4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3040"/>
    <x v="0"/>
    <b v="0"/>
    <n v="42"/>
    <b v="1"/>
    <s v="theater/spaces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3041"/>
    <x v="0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3042"/>
    <x v="0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3043"/>
    <x v="0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3044"/>
    <x v="2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3045"/>
    <x v="3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3046"/>
    <x v="3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3047"/>
    <x v="2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3048"/>
    <x v="3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3049"/>
    <x v="0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3050"/>
    <x v="2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3051"/>
    <x v="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3052"/>
    <x v="0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3053"/>
    <x v="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3054"/>
    <x v="0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3055"/>
    <x v="3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3056"/>
    <x v="3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3057"/>
    <x v="2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3058"/>
    <x v="2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3059"/>
    <x v="3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3060"/>
    <x v="0"/>
    <b v="0"/>
    <n v="6"/>
    <b v="0"/>
    <s v="theater/spaces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x v="3061"/>
    <x v="3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3062"/>
    <x v="0"/>
    <b v="0"/>
    <n v="67"/>
    <b v="0"/>
    <s v="theater/spaces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3063"/>
    <x v="2"/>
    <b v="0"/>
    <n v="23"/>
    <b v="0"/>
    <s v="theater/spaces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3064"/>
    <x v="0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3065"/>
    <x v="3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3066"/>
    <x v="2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3067"/>
    <x v="0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3068"/>
    <x v="0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3069"/>
    <x v="3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3070"/>
    <x v="2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3071"/>
    <x v="0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3072"/>
    <x v="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3073"/>
    <x v="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3074"/>
    <x v="2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3075"/>
    <x v="2"/>
    <b v="0"/>
    <n v="20"/>
    <b v="0"/>
    <s v="theater/spaces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x v="3076"/>
    <x v="0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3077"/>
    <x v="1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3078"/>
    <x v="0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3079"/>
    <x v="0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3080"/>
    <x v="3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3081"/>
    <x v="0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3082"/>
    <x v="0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3083"/>
    <x v="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3084"/>
    <x v="0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3085"/>
    <x v="0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3086"/>
    <x v="0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3087"/>
    <x v="2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3088"/>
    <x v="3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3089"/>
    <x v="2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3090"/>
    <x v="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3091"/>
    <x v="2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3092"/>
    <x v="0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3093"/>
    <x v="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3094"/>
    <x v="0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3095"/>
    <x v="2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3096"/>
    <x v="0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3097"/>
    <x v="2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3098"/>
    <x v="0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3099"/>
    <x v="2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3100"/>
    <x v="3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3101"/>
    <x v="0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3102"/>
    <x v="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3103"/>
    <x v="0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3104"/>
    <x v="0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3105"/>
    <x v="3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3106"/>
    <x v="0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3107"/>
    <x v="0"/>
    <b v="0"/>
    <n v="29"/>
    <b v="0"/>
    <s v="theater/spaces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3108"/>
    <x v="0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3109"/>
    <x v="3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3110"/>
    <x v="1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3111"/>
    <x v="3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3112"/>
    <x v="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3113"/>
    <x v="0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3114"/>
    <x v="3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3115"/>
    <x v="2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3116"/>
    <x v="0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3117"/>
    <x v="2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3118"/>
    <x v="2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3119"/>
    <x v="0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3120"/>
    <x v="2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3121"/>
    <x v="3"/>
    <b v="0"/>
    <n v="1"/>
    <b v="0"/>
    <s v="theater/spaces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x v="3122"/>
    <x v="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3123"/>
    <x v="2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3124"/>
    <x v="3"/>
    <b v="0"/>
    <n v="4"/>
    <b v="0"/>
    <s v="theater/spaces"/>
    <x v="1"/>
    <x v="38"/>
  </r>
  <r>
    <n v="3125"/>
    <s v="N/A (Canceled)"/>
    <s v="N/A"/>
    <x v="86"/>
    <n v="0"/>
    <x v="1"/>
    <x v="0"/>
    <s v="USD"/>
    <n v="1452142672"/>
    <n v="1449550672"/>
    <x v="3125"/>
    <x v="0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3126"/>
    <x v="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3127"/>
    <x v="0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3128"/>
    <x v="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3129"/>
    <x v="1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3130"/>
    <x v="1"/>
    <b v="0"/>
    <n v="4"/>
    <b v="0"/>
    <s v="theater/plays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3131"/>
    <x v="1"/>
    <b v="0"/>
    <n v="12"/>
    <b v="0"/>
    <s v="theater/plays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3132"/>
    <x v="1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3133"/>
    <x v="1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3134"/>
    <x v="1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3135"/>
    <x v="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3136"/>
    <x v="1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3137"/>
    <x v="1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3138"/>
    <x v="1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3139"/>
    <x v="1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3140"/>
    <x v="1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3141"/>
    <x v="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3142"/>
    <x v="1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3143"/>
    <x v="1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3144"/>
    <x v="1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3145"/>
    <x v="1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3146"/>
    <x v="1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3147"/>
    <x v="3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3148"/>
    <x v="3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3149"/>
    <x v="5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3150"/>
    <x v="7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3151"/>
    <x v="3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3152"/>
    <x v="4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3153"/>
    <x v="6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3154"/>
    <x v="5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3155"/>
    <x v="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3156"/>
    <x v="5"/>
    <b v="1"/>
    <n v="89"/>
    <b v="1"/>
    <s v="theater/plays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x v="3157"/>
    <x v="3"/>
    <b v="1"/>
    <n v="41"/>
    <b v="1"/>
    <s v="theater/plays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x v="3158"/>
    <x v="4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3159"/>
    <x v="6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3160"/>
    <x v="3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3161"/>
    <x v="3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3162"/>
    <x v="3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3163"/>
    <x v="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3164"/>
    <x v="3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3165"/>
    <x v="6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3166"/>
    <x v="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3167"/>
    <x v="3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3168"/>
    <x v="3"/>
    <b v="1"/>
    <n v="61"/>
    <b v="1"/>
    <s v="theater/plays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3169"/>
    <x v="4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3170"/>
    <x v="3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3171"/>
    <x v="2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3172"/>
    <x v="5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3173"/>
    <x v="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3174"/>
    <x v="3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3175"/>
    <x v="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3176"/>
    <x v="4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3177"/>
    <x v="3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3178"/>
    <x v="3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3179"/>
    <x v="4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3180"/>
    <x v="3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3181"/>
    <x v="3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3182"/>
    <x v="6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3183"/>
    <x v="4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3184"/>
    <x v="3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3185"/>
    <x v="3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3186"/>
    <x v="3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3187"/>
    <x v="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3188"/>
    <x v="0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3189"/>
    <x v="0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3190"/>
    <x v="2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3191"/>
    <x v="2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3192"/>
    <x v="0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3193"/>
    <x v="0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3194"/>
    <x v="0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3195"/>
    <x v="0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3196"/>
    <x v="0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3197"/>
    <x v="0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3198"/>
    <x v="0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3199"/>
    <x v="3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3200"/>
    <x v="2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3201"/>
    <x v="3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3202"/>
    <x v="0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3203"/>
    <x v="0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3204"/>
    <x v="0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3205"/>
    <x v="0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3206"/>
    <x v="0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3207"/>
    <x v="0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3208"/>
    <x v="3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3209"/>
    <x v="3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3210"/>
    <x v="5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3211"/>
    <x v="3"/>
    <b v="1"/>
    <n v="322"/>
    <b v="1"/>
    <s v="theater/plays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3212"/>
    <x v="3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3213"/>
    <x v="0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3214"/>
    <x v="0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3215"/>
    <x v="0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3216"/>
    <x v="0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3217"/>
    <x v="2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3218"/>
    <x v="3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3219"/>
    <x v="0"/>
    <b v="1"/>
    <n v="119"/>
    <b v="1"/>
    <s v="theater/plays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x v="3220"/>
    <x v="1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3221"/>
    <x v="0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3222"/>
    <x v="0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3223"/>
    <x v="0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3224"/>
    <x v="2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3225"/>
    <x v="2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3226"/>
    <x v="0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3227"/>
    <x v="2"/>
    <b v="0"/>
    <n v="30"/>
    <b v="1"/>
    <s v="theater/plays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3228"/>
    <x v="0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3229"/>
    <x v="3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3230"/>
    <x v="3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3231"/>
    <x v="2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3232"/>
    <x v="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3233"/>
    <x v="1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3234"/>
    <x v="2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3235"/>
    <x v="2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3236"/>
    <x v="2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3237"/>
    <x v="0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3238"/>
    <x v="0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3239"/>
    <x v="0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3240"/>
    <x v="1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3241"/>
    <x v="3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3242"/>
    <x v="3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3243"/>
    <x v="0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3244"/>
    <x v="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3245"/>
    <x v="0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3246"/>
    <x v="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3247"/>
    <x v="0"/>
    <b v="1"/>
    <n v="57"/>
    <b v="1"/>
    <s v="theater/plays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3248"/>
    <x v="0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3249"/>
    <x v="0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3250"/>
    <x v="3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3251"/>
    <x v="0"/>
    <b v="1"/>
    <n v="20"/>
    <b v="1"/>
    <s v="theater/plays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3252"/>
    <x v="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3253"/>
    <x v="2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3254"/>
    <x v="0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3255"/>
    <x v="3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3256"/>
    <x v="0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3257"/>
    <x v="1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3258"/>
    <x v="3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3259"/>
    <x v="2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3260"/>
    <x v="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3261"/>
    <x v="0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3262"/>
    <x v="3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3263"/>
    <x v="0"/>
    <b v="1"/>
    <n v="68"/>
    <b v="1"/>
    <s v="theater/plays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3264"/>
    <x v="0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3265"/>
    <x v="0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3266"/>
    <x v="0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3267"/>
    <x v="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3268"/>
    <x v="2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3269"/>
    <x v="0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3270"/>
    <x v="0"/>
    <b v="1"/>
    <n v="30"/>
    <b v="1"/>
    <s v="theater/plays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3271"/>
    <x v="3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3272"/>
    <x v="0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3273"/>
    <x v="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3274"/>
    <x v="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3275"/>
    <x v="0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3276"/>
    <x v="2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3277"/>
    <x v="3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3278"/>
    <x v="0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3279"/>
    <x v="2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3280"/>
    <x v="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3281"/>
    <x v="0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3282"/>
    <x v="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3283"/>
    <x v="2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3284"/>
    <x v="2"/>
    <b v="0"/>
    <n v="15"/>
    <b v="1"/>
    <s v="theater/plays"/>
    <x v="1"/>
    <x v="6"/>
  </r>
  <r>
    <n v="3285"/>
    <s v="By Morning"/>
    <s v="A new play by Matthew Gasda"/>
    <x v="402"/>
    <n v="5604"/>
    <x v="0"/>
    <x v="0"/>
    <s v="USD"/>
    <n v="1488258000"/>
    <n v="1485556626"/>
    <x v="3285"/>
    <x v="1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3286"/>
    <x v="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3287"/>
    <x v="0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3288"/>
    <x v="2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3289"/>
    <x v="1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3290"/>
    <x v="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3291"/>
    <x v="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3292"/>
    <x v="0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3293"/>
    <x v="1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3294"/>
    <x v="0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3295"/>
    <x v="2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3296"/>
    <x v="0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3297"/>
    <x v="0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3298"/>
    <x v="0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3299"/>
    <x v="0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3300"/>
    <x v="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3301"/>
    <x v="2"/>
    <b v="0"/>
    <n v="70"/>
    <b v="1"/>
    <s v="theater/plays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x v="3302"/>
    <x v="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3303"/>
    <x v="0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3304"/>
    <x v="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3305"/>
    <x v="0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3306"/>
    <x v="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3307"/>
    <x v="2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3308"/>
    <x v="2"/>
    <b v="0"/>
    <n v="57"/>
    <b v="1"/>
    <s v="theater/plays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3309"/>
    <x v="2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3310"/>
    <x v="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3311"/>
    <x v="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3312"/>
    <x v="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3313"/>
    <x v="2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3314"/>
    <x v="0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3315"/>
    <x v="2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3316"/>
    <x v="3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3317"/>
    <x v="2"/>
    <b v="0"/>
    <n v="18"/>
    <b v="1"/>
    <s v="theater/plays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3318"/>
    <x v="2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3319"/>
    <x v="3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3320"/>
    <x v="2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3321"/>
    <x v="3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3322"/>
    <x v="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3323"/>
    <x v="2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3324"/>
    <x v="2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3325"/>
    <x v="0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3326"/>
    <x v="0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3327"/>
    <x v="2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3328"/>
    <x v="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3329"/>
    <x v="3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3330"/>
    <x v="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3331"/>
    <x v="0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3332"/>
    <x v="3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3333"/>
    <x v="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3334"/>
    <x v="0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3335"/>
    <x v="3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3336"/>
    <x v="2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3337"/>
    <x v="3"/>
    <b v="0"/>
    <n v="34"/>
    <b v="1"/>
    <s v="theater/plays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3338"/>
    <x v="1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3339"/>
    <x v="2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3340"/>
    <x v="2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3341"/>
    <x v="2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3342"/>
    <x v="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3343"/>
    <x v="2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3344"/>
    <x v="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3345"/>
    <x v="0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3346"/>
    <x v="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3347"/>
    <x v="2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3348"/>
    <x v="2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3349"/>
    <x v="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3350"/>
    <x v="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3351"/>
    <x v="3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3352"/>
    <x v="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3353"/>
    <x v="2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3354"/>
    <x v="0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3355"/>
    <x v="2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3356"/>
    <x v="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3357"/>
    <x v="3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3358"/>
    <x v="3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3359"/>
    <x v="1"/>
    <b v="0"/>
    <n v="23"/>
    <b v="1"/>
    <s v="theater/plays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x v="3360"/>
    <x v="2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3361"/>
    <x v="3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3362"/>
    <x v="0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3363"/>
    <x v="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3364"/>
    <x v="2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3365"/>
    <x v="0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3366"/>
    <x v="0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3367"/>
    <x v="0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3368"/>
    <x v="3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3369"/>
    <x v="2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3370"/>
    <x v="2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3371"/>
    <x v="0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3372"/>
    <x v="3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3373"/>
    <x v="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3374"/>
    <x v="0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3375"/>
    <x v="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3376"/>
    <x v="0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3377"/>
    <x v="0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3378"/>
    <x v="3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3379"/>
    <x v="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3380"/>
    <x v="3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3381"/>
    <x v="0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3382"/>
    <x v="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3383"/>
    <x v="2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3384"/>
    <x v="0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3385"/>
    <x v="3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3386"/>
    <x v="3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3387"/>
    <x v="3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3388"/>
    <x v="0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3389"/>
    <x v="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3390"/>
    <x v="3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3391"/>
    <x v="3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3392"/>
    <x v="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3393"/>
    <x v="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3394"/>
    <x v="3"/>
    <b v="0"/>
    <n v="27"/>
    <b v="1"/>
    <s v="theater/plays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3395"/>
    <x v="0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3396"/>
    <x v="3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3397"/>
    <x v="2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3398"/>
    <x v="3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3399"/>
    <x v="0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3400"/>
    <x v="3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3401"/>
    <x v="0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3402"/>
    <x v="0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3403"/>
    <x v="0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3404"/>
    <x v="0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3405"/>
    <x v="2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3406"/>
    <x v="3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3407"/>
    <x v="3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3408"/>
    <x v="3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3409"/>
    <x v="2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3410"/>
    <x v="2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3411"/>
    <x v="0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3412"/>
    <x v="3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3413"/>
    <x v="0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3414"/>
    <x v="2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3415"/>
    <x v="2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3416"/>
    <x v="0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3417"/>
    <x v="3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3418"/>
    <x v="3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3419"/>
    <x v="2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3420"/>
    <x v="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3421"/>
    <x v="0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3422"/>
    <x v="0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3423"/>
    <x v="0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3424"/>
    <x v="0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3425"/>
    <x v="3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3426"/>
    <x v="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3427"/>
    <x v="3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3428"/>
    <x v="0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3429"/>
    <x v="2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3430"/>
    <x v="3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3431"/>
    <x v="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3432"/>
    <x v="2"/>
    <b v="0"/>
    <n v="42"/>
    <b v="1"/>
    <s v="theater/plays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3433"/>
    <x v="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3434"/>
    <x v="3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3435"/>
    <x v="2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3436"/>
    <x v="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3437"/>
    <x v="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3438"/>
    <x v="0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3439"/>
    <x v="2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3440"/>
    <x v="3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3441"/>
    <x v="0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3442"/>
    <x v="0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3443"/>
    <x v="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3444"/>
    <x v="2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3445"/>
    <x v="0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3446"/>
    <x v="0"/>
    <b v="0"/>
    <n v="25"/>
    <b v="1"/>
    <s v="theater/plays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3447"/>
    <x v="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3448"/>
    <x v="3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3449"/>
    <x v="2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3450"/>
    <x v="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3451"/>
    <x v="0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3452"/>
    <x v="3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3453"/>
    <x v="2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3454"/>
    <x v="3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3455"/>
    <x v="2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3456"/>
    <x v="3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3457"/>
    <x v="0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3458"/>
    <x v="0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3459"/>
    <x v="2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3460"/>
    <x v="3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3461"/>
    <x v="2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3462"/>
    <x v="0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3463"/>
    <x v="2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3464"/>
    <x v="2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3465"/>
    <x v="0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3466"/>
    <x v="2"/>
    <b v="0"/>
    <n v="61"/>
    <b v="1"/>
    <s v="theater/plays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x v="3467"/>
    <x v="0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3468"/>
    <x v="2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3469"/>
    <x v="2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3470"/>
    <x v="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3471"/>
    <x v="3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3472"/>
    <x v="3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3473"/>
    <x v="0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3474"/>
    <x v="2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3475"/>
    <x v="3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3476"/>
    <x v="3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3477"/>
    <x v="0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3478"/>
    <x v="0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3479"/>
    <x v="3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3480"/>
    <x v="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3481"/>
    <x v="3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3482"/>
    <x v="3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3483"/>
    <x v="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3484"/>
    <x v="2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3485"/>
    <x v="2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3486"/>
    <x v="0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3487"/>
    <x v="0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3488"/>
    <x v="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3489"/>
    <x v="3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3490"/>
    <x v="2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3491"/>
    <x v="0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3492"/>
    <x v="0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3493"/>
    <x v="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3494"/>
    <x v="2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3495"/>
    <x v="3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3496"/>
    <x v="2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3497"/>
    <x v="2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3498"/>
    <x v="2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3499"/>
    <x v="0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3500"/>
    <x v="2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3501"/>
    <x v="0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3502"/>
    <x v="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3503"/>
    <x v="2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3504"/>
    <x v="0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3505"/>
    <x v="3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3506"/>
    <x v="3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3507"/>
    <x v="2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3508"/>
    <x v="2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3509"/>
    <x v="3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3510"/>
    <x v="3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3511"/>
    <x v="3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3512"/>
    <x v="0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3513"/>
    <x v="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3514"/>
    <x v="0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3515"/>
    <x v="0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3516"/>
    <x v="3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3517"/>
    <x v="3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3518"/>
    <x v="3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3519"/>
    <x v="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3520"/>
    <x v="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3521"/>
    <x v="3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3522"/>
    <x v="0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3523"/>
    <x v="2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3524"/>
    <x v="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3525"/>
    <x v="0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3526"/>
    <x v="2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3527"/>
    <x v="0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3528"/>
    <x v="2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3529"/>
    <x v="0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3530"/>
    <x v="2"/>
    <b v="0"/>
    <n v="22"/>
    <b v="1"/>
    <s v="theater/plays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x v="3531"/>
    <x v="2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3532"/>
    <x v="3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3533"/>
    <x v="0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3534"/>
    <x v="0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3535"/>
    <x v="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3536"/>
    <x v="0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3537"/>
    <x v="3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3538"/>
    <x v="2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3539"/>
    <x v="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3540"/>
    <x v="2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3541"/>
    <x v="0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3542"/>
    <x v="3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3543"/>
    <x v="0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3544"/>
    <x v="0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3545"/>
    <x v="0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3546"/>
    <x v="0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3547"/>
    <x v="2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3548"/>
    <x v="2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3549"/>
    <x v="0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3550"/>
    <x v="2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3551"/>
    <x v="3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3552"/>
    <x v="3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3553"/>
    <x v="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3554"/>
    <x v="0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3555"/>
    <x v="2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3556"/>
    <x v="3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3557"/>
    <x v="3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3558"/>
    <x v="0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3559"/>
    <x v="0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3560"/>
    <x v="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3561"/>
    <x v="0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3562"/>
    <x v="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3563"/>
    <x v="2"/>
    <b v="0"/>
    <n v="25"/>
    <b v="1"/>
    <s v="theater/plays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3564"/>
    <x v="0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3565"/>
    <x v="3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3566"/>
    <x v="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3567"/>
    <x v="0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3568"/>
    <x v="3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3569"/>
    <x v="3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3570"/>
    <x v="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3571"/>
    <x v="3"/>
    <b v="0"/>
    <n v="25"/>
    <b v="1"/>
    <s v="theater/plays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3572"/>
    <x v="0"/>
    <b v="0"/>
    <n v="9"/>
    <b v="1"/>
    <s v="theater/plays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3573"/>
    <x v="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3574"/>
    <x v="3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3575"/>
    <x v="2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3576"/>
    <x v="2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3577"/>
    <x v="0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3578"/>
    <x v="2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3579"/>
    <x v="2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3580"/>
    <x v="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3581"/>
    <x v="3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3582"/>
    <x v="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3583"/>
    <x v="2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3584"/>
    <x v="0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3585"/>
    <x v="3"/>
    <b v="0"/>
    <n v="23"/>
    <b v="1"/>
    <s v="theater/plays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x v="3586"/>
    <x v="2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3587"/>
    <x v="2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3588"/>
    <x v="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3589"/>
    <x v="0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3590"/>
    <x v="3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3591"/>
    <x v="3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3592"/>
    <x v="3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3593"/>
    <x v="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3594"/>
    <x v="2"/>
    <b v="0"/>
    <n v="36"/>
    <b v="1"/>
    <s v="theater/plays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3595"/>
    <x v="0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3596"/>
    <x v="3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3597"/>
    <x v="2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3598"/>
    <x v="3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3599"/>
    <x v="0"/>
    <b v="0"/>
    <n v="17"/>
    <b v="1"/>
    <s v="theater/plays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x v="3600"/>
    <x v="2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3601"/>
    <x v="3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3602"/>
    <x v="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3603"/>
    <x v="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3604"/>
    <x v="2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3605"/>
    <x v="2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3606"/>
    <x v="2"/>
    <b v="0"/>
    <n v="64"/>
    <b v="1"/>
    <s v="theater/plays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3607"/>
    <x v="0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3608"/>
    <x v="2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3609"/>
    <x v="2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3610"/>
    <x v="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3611"/>
    <x v="0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3612"/>
    <x v="3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3613"/>
    <x v="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3614"/>
    <x v="0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3615"/>
    <x v="0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3616"/>
    <x v="0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3617"/>
    <x v="1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3618"/>
    <x v="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3619"/>
    <x v="2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3620"/>
    <x v="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3621"/>
    <x v="2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3622"/>
    <x v="3"/>
    <b v="0"/>
    <n v="21"/>
    <b v="1"/>
    <s v="theater/plays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3623"/>
    <x v="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3624"/>
    <x v="2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3625"/>
    <x v="0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3626"/>
    <x v="3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3627"/>
    <x v="2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3628"/>
    <x v="0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3629"/>
    <x v="2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3630"/>
    <x v="3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3631"/>
    <x v="3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3632"/>
    <x v="3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3633"/>
    <x v="2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3634"/>
    <x v="2"/>
    <b v="0"/>
    <n v="18"/>
    <b v="0"/>
    <s v="theater/musical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3635"/>
    <x v="2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3636"/>
    <x v="0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3637"/>
    <x v="3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3638"/>
    <x v="0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3639"/>
    <x v="2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3640"/>
    <x v="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3641"/>
    <x v="3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3642"/>
    <x v="0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3643"/>
    <x v="0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3644"/>
    <x v="2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3645"/>
    <x v="2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3646"/>
    <x v="0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3647"/>
    <x v="2"/>
    <b v="0"/>
    <n v="2"/>
    <b v="0"/>
    <s v="theater/musical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3648"/>
    <x v="3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3649"/>
    <x v="3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3650"/>
    <x v="2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3651"/>
    <x v="3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3652"/>
    <x v="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3653"/>
    <x v="0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3654"/>
    <x v="2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3655"/>
    <x v="0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3656"/>
    <x v="1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3657"/>
    <x v="2"/>
    <b v="0"/>
    <n v="20"/>
    <b v="1"/>
    <s v="theater/plays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3658"/>
    <x v="3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3659"/>
    <x v="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3660"/>
    <x v="3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3661"/>
    <x v="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3662"/>
    <x v="0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3663"/>
    <x v="2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3664"/>
    <x v="2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3665"/>
    <x v="0"/>
    <b v="0"/>
    <n v="14"/>
    <b v="1"/>
    <s v="theater/plays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3666"/>
    <x v="3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3667"/>
    <x v="0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3668"/>
    <x v="0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3669"/>
    <x v="0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3670"/>
    <x v="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3671"/>
    <x v="3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3672"/>
    <x v="3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3673"/>
    <x v="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3674"/>
    <x v="2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3675"/>
    <x v="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3676"/>
    <x v="3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3677"/>
    <x v="3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3678"/>
    <x v="0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3679"/>
    <x v="3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3680"/>
    <x v="2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3681"/>
    <x v="2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3682"/>
    <x v="3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3683"/>
    <x v="2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3684"/>
    <x v="0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3685"/>
    <x v="3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3686"/>
    <x v="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3687"/>
    <x v="3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3688"/>
    <x v="3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3689"/>
    <x v="0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3690"/>
    <x v="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3691"/>
    <x v="0"/>
    <b v="0"/>
    <n v="274"/>
    <b v="1"/>
    <s v="theater/plays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3692"/>
    <x v="3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3693"/>
    <x v="0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3694"/>
    <x v="2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3695"/>
    <x v="3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3696"/>
    <x v="3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3697"/>
    <x v="2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3698"/>
    <x v="2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3699"/>
    <x v="3"/>
    <b v="0"/>
    <n v="40"/>
    <b v="1"/>
    <s v="theater/plays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3700"/>
    <x v="3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3701"/>
    <x v="0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3702"/>
    <x v="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3703"/>
    <x v="2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3704"/>
    <x v="2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3705"/>
    <x v="3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3706"/>
    <x v="3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3707"/>
    <x v="2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3708"/>
    <x v="3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3709"/>
    <x v="3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3710"/>
    <x v="0"/>
    <b v="0"/>
    <n v="27"/>
    <b v="1"/>
    <s v="theater/plays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3711"/>
    <x v="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3712"/>
    <x v="0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3713"/>
    <x v="2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3714"/>
    <x v="0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3715"/>
    <x v="0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3716"/>
    <x v="0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3717"/>
    <x v="0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3718"/>
    <x v="0"/>
    <b v="0"/>
    <n v="46"/>
    <b v="1"/>
    <s v="theater/plays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x v="3719"/>
    <x v="0"/>
    <b v="0"/>
    <n v="4"/>
    <b v="1"/>
    <s v="theater/plays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3720"/>
    <x v="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3721"/>
    <x v="3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3722"/>
    <x v="2"/>
    <b v="0"/>
    <n v="35"/>
    <b v="1"/>
    <s v="theater/plays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x v="3723"/>
    <x v="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3724"/>
    <x v="2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3725"/>
    <x v="2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3726"/>
    <x v="2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3727"/>
    <x v="2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3728"/>
    <x v="0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3729"/>
    <x v="0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3730"/>
    <x v="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3731"/>
    <x v="3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3732"/>
    <x v="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3733"/>
    <x v="0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3734"/>
    <x v="0"/>
    <b v="0"/>
    <n v="7"/>
    <b v="0"/>
    <s v="theater/plays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3735"/>
    <x v="0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3736"/>
    <x v="0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3737"/>
    <x v="0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3738"/>
    <x v="3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3739"/>
    <x v="2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3740"/>
    <x v="3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3741"/>
    <x v="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3742"/>
    <x v="3"/>
    <b v="0"/>
    <n v="4"/>
    <b v="0"/>
    <s v="theater/plays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3743"/>
    <x v="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3744"/>
    <x v="3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3745"/>
    <x v="3"/>
    <b v="0"/>
    <n v="1"/>
    <b v="0"/>
    <s v="theater/plays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3746"/>
    <x v="2"/>
    <b v="0"/>
    <n v="1"/>
    <b v="0"/>
    <s v="theater/plays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3747"/>
    <x v="0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3748"/>
    <x v="2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3749"/>
    <x v="2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3750"/>
    <x v="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3751"/>
    <x v="2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3752"/>
    <x v="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3753"/>
    <x v="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3754"/>
    <x v="3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3755"/>
    <x v="2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3756"/>
    <x v="3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3757"/>
    <x v="3"/>
    <b v="0"/>
    <n v="50"/>
    <b v="1"/>
    <s v="theater/musical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x v="3758"/>
    <x v="3"/>
    <b v="0"/>
    <n v="26"/>
    <b v="1"/>
    <s v="theater/musical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3759"/>
    <x v="0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3760"/>
    <x v="3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3761"/>
    <x v="0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3762"/>
    <x v="0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3763"/>
    <x v="0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3764"/>
    <x v="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3765"/>
    <x v="3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3766"/>
    <x v="3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3767"/>
    <x v="0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3768"/>
    <x v="3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3769"/>
    <x v="2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3770"/>
    <x v="0"/>
    <b v="0"/>
    <n v="20"/>
    <b v="1"/>
    <s v="theater/musical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3771"/>
    <x v="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3772"/>
    <x v="2"/>
    <b v="0"/>
    <n v="33"/>
    <b v="1"/>
    <s v="theater/musical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3773"/>
    <x v="2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3774"/>
    <x v="0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3775"/>
    <x v="0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3776"/>
    <x v="3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3777"/>
    <x v="3"/>
    <b v="0"/>
    <n v="59"/>
    <b v="1"/>
    <s v="theater/musical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3778"/>
    <x v="3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3779"/>
    <x v="2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3780"/>
    <x v="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3781"/>
    <x v="3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3782"/>
    <x v="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3783"/>
    <x v="2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3784"/>
    <x v="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3785"/>
    <x v="2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3786"/>
    <x v="2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3787"/>
    <x v="0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3788"/>
    <x v="0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3789"/>
    <x v="0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3790"/>
    <x v="2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3791"/>
    <x v="3"/>
    <b v="0"/>
    <n v="0"/>
    <b v="0"/>
    <s v="theater/musical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3792"/>
    <x v="0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3793"/>
    <x v="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3794"/>
    <x v="0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3795"/>
    <x v="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3796"/>
    <x v="2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3797"/>
    <x v="0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3798"/>
    <x v="3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3799"/>
    <x v="2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3800"/>
    <x v="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3801"/>
    <x v="3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3802"/>
    <x v="0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3803"/>
    <x v="2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3804"/>
    <x v="2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3805"/>
    <x v="3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3806"/>
    <x v="3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3807"/>
    <x v="0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3808"/>
    <x v="0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3809"/>
    <x v="3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3810"/>
    <x v="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3811"/>
    <x v="2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3812"/>
    <x v="0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3813"/>
    <x v="2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3814"/>
    <x v="0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3815"/>
    <x v="0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3816"/>
    <x v="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3817"/>
    <x v="0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3818"/>
    <x v="0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3819"/>
    <x v="0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3820"/>
    <x v="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3821"/>
    <x v="0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3822"/>
    <x v="0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3823"/>
    <x v="0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3824"/>
    <x v="2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3825"/>
    <x v="0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3826"/>
    <x v="0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3827"/>
    <x v="0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3828"/>
    <x v="3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3829"/>
    <x v="2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3830"/>
    <x v="2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3831"/>
    <x v="3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3832"/>
    <x v="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3833"/>
    <x v="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3834"/>
    <x v="0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3835"/>
    <x v="2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3836"/>
    <x v="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3837"/>
    <x v="0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3838"/>
    <x v="0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3839"/>
    <x v="0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3840"/>
    <x v="2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3841"/>
    <x v="3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3842"/>
    <x v="3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3843"/>
    <x v="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3844"/>
    <x v="3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3845"/>
    <x v="0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3846"/>
    <x v="3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3847"/>
    <x v="0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3848"/>
    <x v="0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3849"/>
    <x v="0"/>
    <b v="1"/>
    <n v="28"/>
    <b v="0"/>
    <s v="theater/plays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3850"/>
    <x v="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3851"/>
    <x v="0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3852"/>
    <x v="0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3853"/>
    <x v="3"/>
    <b v="0"/>
    <n v="2"/>
    <b v="0"/>
    <s v="theater/plays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3854"/>
    <x v="0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3855"/>
    <x v="0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3856"/>
    <x v="0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3857"/>
    <x v="3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3858"/>
    <x v="0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3859"/>
    <x v="3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3860"/>
    <x v="3"/>
    <b v="0"/>
    <n v="13"/>
    <b v="0"/>
    <s v="theater/plays"/>
    <x v="1"/>
    <x v="6"/>
  </r>
  <r>
    <n v="3861"/>
    <s v="READY OR NOT HERE I COME"/>
    <s v="THE COMING OF THE LORD!"/>
    <x v="13"/>
    <n v="100"/>
    <x v="2"/>
    <x v="0"/>
    <s v="USD"/>
    <n v="1415828820"/>
    <n v="1412258977"/>
    <x v="3861"/>
    <x v="3"/>
    <b v="0"/>
    <n v="1"/>
    <b v="0"/>
    <s v="theater/plays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3862"/>
    <x v="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3863"/>
    <x v="0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3864"/>
    <x v="0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3865"/>
    <x v="3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3866"/>
    <x v="2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3867"/>
    <x v="2"/>
    <b v="0"/>
    <n v="5"/>
    <b v="0"/>
    <s v="theater/plays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x v="3868"/>
    <x v="3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3869"/>
    <x v="0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3870"/>
    <x v="3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3871"/>
    <x v="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3872"/>
    <x v="0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3873"/>
    <x v="0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3874"/>
    <x v="0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3875"/>
    <x v="2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3876"/>
    <x v="2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3877"/>
    <x v="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3878"/>
    <x v="0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3879"/>
    <x v="3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3880"/>
    <x v="3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3881"/>
    <x v="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3882"/>
    <x v="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3883"/>
    <x v="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3884"/>
    <x v="0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3885"/>
    <x v="2"/>
    <b v="0"/>
    <n v="0"/>
    <b v="0"/>
    <s v="theater/musical"/>
    <x v="1"/>
    <x v="40"/>
  </r>
  <r>
    <n v="3886"/>
    <s v="a (Canceled)"/>
    <n v="1"/>
    <x v="3"/>
    <n v="0"/>
    <x v="1"/>
    <x v="2"/>
    <s v="AUD"/>
    <n v="1418275702"/>
    <n v="1415683702"/>
    <x v="3886"/>
    <x v="3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3887"/>
    <x v="0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3888"/>
    <x v="1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3889"/>
    <x v="3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3890"/>
    <x v="0"/>
    <b v="0"/>
    <n v="8"/>
    <b v="0"/>
    <s v="theater/plays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3891"/>
    <x v="0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3892"/>
    <x v="3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3893"/>
    <x v="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3894"/>
    <x v="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3895"/>
    <x v="0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3896"/>
    <x v="3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3897"/>
    <x v="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3898"/>
    <x v="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3899"/>
    <x v="3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3900"/>
    <x v="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3901"/>
    <x v="0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3902"/>
    <x v="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3903"/>
    <x v="0"/>
    <b v="0"/>
    <n v="0"/>
    <b v="0"/>
    <s v="theater/plays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3904"/>
    <x v="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3905"/>
    <x v="0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3906"/>
    <x v="0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3907"/>
    <x v="3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3908"/>
    <x v="3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3909"/>
    <x v="3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3910"/>
    <x v="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3911"/>
    <x v="3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3912"/>
    <x v="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3913"/>
    <x v="0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3914"/>
    <x v="0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3915"/>
    <x v="2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3916"/>
    <x v="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3917"/>
    <x v="3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3918"/>
    <x v="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3919"/>
    <x v="0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3920"/>
    <x v="2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3921"/>
    <x v="3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3922"/>
    <x v="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3923"/>
    <x v="0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3924"/>
    <x v="3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3925"/>
    <x v="3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3926"/>
    <x v="3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3927"/>
    <x v="3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3928"/>
    <x v="0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3929"/>
    <x v="2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3930"/>
    <x v="2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3931"/>
    <x v="0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3932"/>
    <x v="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3933"/>
    <x v="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3934"/>
    <x v="0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3935"/>
    <x v="0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3936"/>
    <x v="2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3937"/>
    <x v="2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3938"/>
    <x v="0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3939"/>
    <x v="3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3940"/>
    <x v="3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3941"/>
    <x v="3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3942"/>
    <x v="0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3943"/>
    <x v="0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3944"/>
    <x v="0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3945"/>
    <x v="0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3946"/>
    <x v="0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3947"/>
    <x v="2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3948"/>
    <x v="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3949"/>
    <x v="0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3950"/>
    <x v="2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3951"/>
    <x v="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3952"/>
    <x v="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3953"/>
    <x v="2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3954"/>
    <x v="3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3955"/>
    <x v="0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3956"/>
    <x v="2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3957"/>
    <x v="2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3958"/>
    <x v="3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3959"/>
    <x v="3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3960"/>
    <x v="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3961"/>
    <x v="3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3962"/>
    <x v="0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3963"/>
    <x v="0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3964"/>
    <x v="0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3965"/>
    <x v="2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3966"/>
    <x v="3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3967"/>
    <x v="1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3968"/>
    <x v="2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3969"/>
    <x v="2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3970"/>
    <x v="2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3971"/>
    <x v="3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3972"/>
    <x v="3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3973"/>
    <x v="2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3974"/>
    <x v="2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3975"/>
    <x v="2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3976"/>
    <x v="3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3977"/>
    <x v="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3978"/>
    <x v="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3979"/>
    <x v="0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3980"/>
    <x v="3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3981"/>
    <x v="2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3982"/>
    <x v="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3983"/>
    <x v="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3984"/>
    <x v="3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3985"/>
    <x v="2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3986"/>
    <x v="2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3987"/>
    <x v="3"/>
    <b v="0"/>
    <n v="13"/>
    <b v="0"/>
    <s v="theater/plays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3988"/>
    <x v="0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3989"/>
    <x v="0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3990"/>
    <x v="2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3991"/>
    <x v="0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3992"/>
    <x v="0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3993"/>
    <x v="0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3994"/>
    <x v="3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3995"/>
    <x v="0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3996"/>
    <x v="3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3997"/>
    <x v="0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3998"/>
    <x v="0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3999"/>
    <x v="3"/>
    <b v="0"/>
    <n v="14"/>
    <b v="0"/>
    <s v="theater/plays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x v="4000"/>
    <x v="2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4001"/>
    <x v="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4002"/>
    <x v="3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4003"/>
    <x v="0"/>
    <b v="0"/>
    <n v="2"/>
    <b v="0"/>
    <s v="theater/plays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x v="4004"/>
    <x v="3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4005"/>
    <x v="3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4006"/>
    <x v="2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4007"/>
    <x v="3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4008"/>
    <x v="0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4009"/>
    <x v="3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4010"/>
    <x v="3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4011"/>
    <x v="3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4012"/>
    <x v="0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4013"/>
    <x v="0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4014"/>
    <x v="2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4015"/>
    <x v="0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4016"/>
    <x v="3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4017"/>
    <x v="3"/>
    <b v="0"/>
    <n v="2"/>
    <b v="0"/>
    <s v="theater/plays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4018"/>
    <x v="2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4019"/>
    <x v="2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4020"/>
    <x v="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4021"/>
    <x v="3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4022"/>
    <x v="3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4023"/>
    <x v="2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4024"/>
    <x v="0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4025"/>
    <x v="0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4026"/>
    <x v="0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4027"/>
    <x v="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4028"/>
    <x v="3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4029"/>
    <x v="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4030"/>
    <x v="2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4031"/>
    <x v="3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4032"/>
    <x v="0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4033"/>
    <x v="2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4034"/>
    <x v="0"/>
    <b v="0"/>
    <n v="2"/>
    <b v="0"/>
    <s v="theater/plays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4035"/>
    <x v="3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4036"/>
    <x v="3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4037"/>
    <x v="2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4038"/>
    <x v="3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4039"/>
    <x v="0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4040"/>
    <x v="0"/>
    <b v="0"/>
    <n v="2"/>
    <b v="0"/>
    <s v="theater/plays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4041"/>
    <x v="2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4042"/>
    <x v="3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4043"/>
    <x v="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4044"/>
    <x v="0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4045"/>
    <x v="3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4046"/>
    <x v="3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4047"/>
    <x v="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4048"/>
    <x v="2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4049"/>
    <x v="0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4050"/>
    <x v="3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4051"/>
    <x v="3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4052"/>
    <x v="3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4053"/>
    <x v="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4054"/>
    <x v="2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4055"/>
    <x v="3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4056"/>
    <x v="2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4057"/>
    <x v="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4058"/>
    <x v="2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4059"/>
    <x v="3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4060"/>
    <x v="3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4061"/>
    <x v="2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4062"/>
    <x v="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4063"/>
    <x v="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4064"/>
    <x v="0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4065"/>
    <x v="3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4066"/>
    <x v="2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4067"/>
    <x v="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4068"/>
    <x v="2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4069"/>
    <x v="0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4070"/>
    <x v="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4071"/>
    <x v="2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4072"/>
    <x v="3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4073"/>
    <x v="0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4074"/>
    <x v="0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4075"/>
    <x v="3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4076"/>
    <x v="3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4077"/>
    <x v="2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4078"/>
    <x v="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4079"/>
    <x v="2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4080"/>
    <x v="2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4081"/>
    <x v="0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4082"/>
    <x v="0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4083"/>
    <x v="0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4084"/>
    <x v="2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4085"/>
    <x v="0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4086"/>
    <x v="0"/>
    <b v="0"/>
    <n v="5"/>
    <b v="0"/>
    <s v="theater/plays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x v="4087"/>
    <x v="2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4088"/>
    <x v="3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4089"/>
    <x v="0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4090"/>
    <x v="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4091"/>
    <x v="3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4092"/>
    <x v="0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4093"/>
    <x v="0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4094"/>
    <x v="3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4095"/>
    <x v="2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4096"/>
    <x v="1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4097"/>
    <x v="0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4098"/>
    <x v="2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4099"/>
    <x v="2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4100"/>
    <x v="3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4101"/>
    <x v="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4102"/>
    <x v="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4103"/>
    <x v="0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4104"/>
    <x v="2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4105"/>
    <x v="2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4106"/>
    <x v="0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4107"/>
    <x v="3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4108"/>
    <x v="1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4109"/>
    <x v="0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4110"/>
    <x v="2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4111"/>
    <x v="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4112"/>
    <x v="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4113"/>
    <x v="0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DBA44-4939-451D-9C80-243ECA64DD7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BABD5-B836-4929-A867-78B4AB1479E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D034E-D2E0-4F66-BE88-276651D396D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FA05C-8E97-4EAE-98E8-A6BC0E76590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67779E-16F1-4E23-BD85-3DA0E0E2DD4C}" name="FundResult" displayName="FundResult" ref="A1:T4115" totalsRowShown="0" headerRowDxfId="9">
  <autoFilter ref="A1:T4115" xr:uid="{8367779E-16F1-4E23-BD85-3DA0E0E2DD4C}"/>
  <tableColumns count="20">
    <tableColumn id="1" xr3:uid="{97604E3C-D72D-4D96-AE7B-6528CF6EDF91}" name="id"/>
    <tableColumn id="2" xr3:uid="{010105DA-78D2-4967-B15F-2CEB347B38C0}" name="name" dataDxfId="8"/>
    <tableColumn id="3" xr3:uid="{B5A2C901-E6E7-45AA-9F59-CA1DC1A3D501}" name="blurb" dataDxfId="7"/>
    <tableColumn id="4" xr3:uid="{71DFE5D4-72C9-4B50-B612-3D6EC0993300}" name="goal" dataDxfId="6" dataCellStyle="Currency"/>
    <tableColumn id="5" xr3:uid="{79E463FA-AEAD-4BB4-9C5A-0C9184B84B3A}" name="pledged" dataDxfId="5" dataCellStyle="Currency"/>
    <tableColumn id="6" xr3:uid="{38B0A371-41DA-4E75-B800-0326D6B3C2D7}" name="outcomes"/>
    <tableColumn id="7" xr3:uid="{D92F8B43-BF8D-47A5-850B-FB1DCC2EE7B0}" name="country"/>
    <tableColumn id="8" xr3:uid="{99E92453-B410-47BB-B6FA-B67923A7608B}" name="currency"/>
    <tableColumn id="9" xr3:uid="{24FB3AD0-9603-406E-A3ED-317620F0107B}" name="deadline"/>
    <tableColumn id="10" xr3:uid="{F8B8DF05-30E5-478A-94C0-A652F1F14371}" name="launched_at"/>
    <tableColumn id="15" xr3:uid="{2EF1939C-FAD7-4C33-AFBF-23A9CC202DD2}" name="Date Created Conversion" dataDxfId="4">
      <calculatedColumnFormula>FundResult[[#This Row],[launched_at]]/86400+DATE(1970,1,1)</calculatedColumnFormula>
    </tableColumn>
    <tableColumn id="16" xr3:uid="{A11DBDEB-93D2-4494-A7D5-E2341B2DB2A6}" name="Year" dataDxfId="3">
      <calculatedColumnFormula>YEAR(FundResult[[#This Row],[Date Created Conversion]])</calculatedColumnFormula>
    </tableColumn>
    <tableColumn id="11" xr3:uid="{01FAFAB7-7A7E-4882-A3A1-F1330A1DAD34}" name="staff_pick"/>
    <tableColumn id="12" xr3:uid="{EE6CF122-B3F2-44A4-BA4D-235FA8B266D3}" name="backers_count"/>
    <tableColumn id="13" xr3:uid="{B977D388-22EA-4EEB-9C5B-C542AA228D3D}" name="spotlight"/>
    <tableColumn id="19" xr3:uid="{71191E5D-6764-4CF9-9B56-5FE6E2366A72}" name="Category and Subcategory"/>
    <tableColumn id="14" xr3:uid="{CCDDAF01-648D-4483-8673-0EF3C93032DA}" name="Parent Category"/>
    <tableColumn id="20" xr3:uid="{DB10C0A2-DD21-4980-B59B-AC686BB970C1}" name="Subcategory" dataDxfId="2"/>
    <tableColumn id="23" xr3:uid="{ECA6D1B1-BF26-48E0-9D4D-7D24A5D89C1E}" name="Percentage Fund" dataDxfId="1">
      <calculatedColumnFormula>ROUND(FundResult[[#This Row],[pledged]]/FundResult[[#This Row],[goal]]*100,0)</calculatedColumnFormula>
    </tableColumn>
    <tableColumn id="22" xr3:uid="{918F7DE4-0F98-4D3E-A060-DEAB18CAC8E5}" name="Avg Donation" dataDxfId="0">
      <calculatedColumnFormula>IFERROR(FundResult[[#This Row],[pledged]]/FundResult[[#This Row],[backers_count]],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115B-8397-4987-91AA-FA3E7EBC837D}">
  <sheetPr>
    <tabColor rgb="FF92D050"/>
  </sheetPr>
  <dimension ref="A1:E18"/>
  <sheetViews>
    <sheetView workbookViewId="0">
      <selection activeCell="L28" sqref="L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8309</v>
      </c>
      <c r="B1" t="s">
        <v>8317</v>
      </c>
    </row>
    <row r="2" spans="1:5" x14ac:dyDescent="0.25">
      <c r="A2" s="9" t="s">
        <v>8307</v>
      </c>
      <c r="B2" t="s">
        <v>8308</v>
      </c>
    </row>
    <row r="4" spans="1:5" x14ac:dyDescent="0.25">
      <c r="A4" s="9" t="s">
        <v>8375</v>
      </c>
      <c r="B4" s="9" t="s">
        <v>8376</v>
      </c>
    </row>
    <row r="5" spans="1:5" x14ac:dyDescent="0.25">
      <c r="A5" s="9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1" t="s">
        <v>8369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1" t="s">
        <v>8370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1" t="s">
        <v>8371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1" t="s">
        <v>8372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1" t="s">
        <v>8363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1" t="s">
        <v>8373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1" t="s">
        <v>8364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1" t="s">
        <v>8365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1" t="s">
        <v>8366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1" t="s">
        <v>8367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1" t="s">
        <v>8368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1" t="s">
        <v>8374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1" t="s">
        <v>8362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9447-7DE7-4AC2-B389-DB22F27E5D71}">
  <sheetPr>
    <tabColor rgb="FF92D050"/>
  </sheetPr>
  <dimension ref="A1:H13"/>
  <sheetViews>
    <sheetView workbookViewId="0">
      <selection activeCell="C2" sqref="C2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.4257812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38" t="s">
        <v>8393</v>
      </c>
      <c r="B1" s="38" t="s">
        <v>8394</v>
      </c>
      <c r="C1" s="38" t="s">
        <v>8395</v>
      </c>
      <c r="D1" s="38" t="s">
        <v>8396</v>
      </c>
      <c r="E1" s="38" t="s">
        <v>8397</v>
      </c>
      <c r="F1" s="38" t="s">
        <v>8398</v>
      </c>
      <c r="G1" s="38" t="s">
        <v>8399</v>
      </c>
      <c r="H1" s="38" t="s">
        <v>8400</v>
      </c>
    </row>
    <row r="2" spans="1:8" x14ac:dyDescent="0.25">
      <c r="A2" t="s">
        <v>8411</v>
      </c>
      <c r="B2">
        <f>COUNTIFS(Kickstarter!$D:$D,"&lt;1000",Kickstarter!$F:$F,"successful",Kickstarter!$R:$R,"plays")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SUM(B2:D2)</f>
        <v>186</v>
      </c>
      <c r="F2" s="50">
        <f>B2/E2</f>
        <v>0.75806451612903225</v>
      </c>
      <c r="G2" s="50">
        <f>C2/E2</f>
        <v>0.24193548387096775</v>
      </c>
      <c r="H2" s="50">
        <f>D2/E2</f>
        <v>0</v>
      </c>
    </row>
    <row r="3" spans="1:8" x14ac:dyDescent="0.25">
      <c r="A3" t="s">
        <v>8412</v>
      </c>
      <c r="B3">
        <f>COUNTIFS(Kickstarter!$D:$D,"&gt;=1000",Kickstarter!$D:$D,"&lt;=4999",Kickstarter!$F:$F,"successful",Kickstarter!$R:$R,"plays")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0">SUM(B3:D3)</f>
        <v>534</v>
      </c>
      <c r="F3" s="50">
        <f t="shared" ref="F3:F13" si="1">B3/E3</f>
        <v>0.72659176029962547</v>
      </c>
      <c r="G3" s="50">
        <f t="shared" ref="G3:G13" si="2">C3/E3</f>
        <v>0.27340823970037453</v>
      </c>
      <c r="H3" s="50">
        <f t="shared" ref="H3:H13" si="3">D3/E3</f>
        <v>0</v>
      </c>
    </row>
    <row r="4" spans="1:8" x14ac:dyDescent="0.25">
      <c r="A4" t="s">
        <v>8401</v>
      </c>
      <c r="B4">
        <f>COUNTIFS(Kickstarter!$D:$D,"&gt;=5000",Kickstarter!$D:$D,"&lt;=9999",Kickstarter!$F:$F,"successful",Kickstarter!$R:$R,"plays")</f>
        <v>93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0"/>
        <v>169</v>
      </c>
      <c r="F4" s="50">
        <f t="shared" si="1"/>
        <v>0.55029585798816572</v>
      </c>
      <c r="G4" s="50">
        <f t="shared" si="2"/>
        <v>0.44970414201183434</v>
      </c>
      <c r="H4" s="50">
        <f t="shared" si="3"/>
        <v>0</v>
      </c>
    </row>
    <row r="5" spans="1:8" x14ac:dyDescent="0.25">
      <c r="A5" t="s">
        <v>8402</v>
      </c>
      <c r="B5">
        <f>COUNTIFS(Kickstarter!$D:$D,"&gt;=10000",Kickstarter!$D:$D,"&lt;=14999",Kickstarter!$F:$F,"successful",Kickstarter!$R:$R,"plays")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0"/>
        <v>72</v>
      </c>
      <c r="F5" s="50">
        <f t="shared" si="1"/>
        <v>0.54166666666666663</v>
      </c>
      <c r="G5" s="50">
        <f t="shared" si="2"/>
        <v>0.45833333333333331</v>
      </c>
      <c r="H5" s="50">
        <f t="shared" si="3"/>
        <v>0</v>
      </c>
    </row>
    <row r="6" spans="1:8" x14ac:dyDescent="0.25">
      <c r="A6" t="s">
        <v>8403</v>
      </c>
      <c r="B6">
        <f>COUNTIFS(Kickstarter!$D:$D,"&gt;=15000",Kickstarter!$D:$D,"&lt;=19999",Kickstarter!$F:$F,"successful",Kickstarter!$R:$R,"plays")</f>
        <v>12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0"/>
        <v>24</v>
      </c>
      <c r="F6" s="50">
        <f t="shared" si="1"/>
        <v>0.5</v>
      </c>
      <c r="G6" s="50">
        <f t="shared" si="2"/>
        <v>0.5</v>
      </c>
      <c r="H6" s="50">
        <f t="shared" si="3"/>
        <v>0</v>
      </c>
    </row>
    <row r="7" spans="1:8" x14ac:dyDescent="0.25">
      <c r="A7" t="s">
        <v>8404</v>
      </c>
      <c r="B7">
        <f>COUNTIFS(Kickstarter!$D:$D,"&gt;=20000",Kickstarter!$D:$D,"&lt;=24999",Kickstarter!$F:$F,"successful",Kickstarter!$R:$R,"plays")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0"/>
        <v>20</v>
      </c>
      <c r="F7" s="50">
        <f t="shared" si="1"/>
        <v>0.45</v>
      </c>
      <c r="G7" s="50">
        <f t="shared" si="2"/>
        <v>0.55000000000000004</v>
      </c>
      <c r="H7" s="50">
        <f t="shared" si="3"/>
        <v>0</v>
      </c>
    </row>
    <row r="8" spans="1:8" x14ac:dyDescent="0.25">
      <c r="A8" t="s">
        <v>8405</v>
      </c>
      <c r="B8">
        <f>COUNTIFS(Kickstarter!$D:$D,"&gt;=25000",Kickstarter!$D:$D,"&lt;=29999",Kickstarter!$F:$F,"successful",Kickstarter!$R:$R,"plays")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0"/>
        <v>5</v>
      </c>
      <c r="F8" s="50">
        <f t="shared" si="1"/>
        <v>0.2</v>
      </c>
      <c r="G8" s="50">
        <f t="shared" si="2"/>
        <v>0.8</v>
      </c>
      <c r="H8" s="50">
        <f t="shared" si="3"/>
        <v>0</v>
      </c>
    </row>
    <row r="9" spans="1:8" x14ac:dyDescent="0.25">
      <c r="A9" t="s">
        <v>8406</v>
      </c>
      <c r="B9">
        <f>COUNTIFS(Kickstarter!$D:$D,"&gt;=30000",Kickstarter!$D:$D,"&lt;=34999",Kickstarter!$F:$F,"successful",Kickstarter!$R:$R,"plays")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0"/>
        <v>11</v>
      </c>
      <c r="F9" s="50">
        <f t="shared" si="1"/>
        <v>0.27272727272727271</v>
      </c>
      <c r="G9" s="50">
        <f t="shared" si="2"/>
        <v>0.72727272727272729</v>
      </c>
      <c r="H9" s="50">
        <f t="shared" si="3"/>
        <v>0</v>
      </c>
    </row>
    <row r="10" spans="1:8" x14ac:dyDescent="0.25">
      <c r="A10" t="s">
        <v>8407</v>
      </c>
      <c r="B10">
        <f>COUNTIFS(Kickstarter!$D:$D,"&gt;=35000",Kickstarter!$D:$D,"&lt;=39999",Kickstarter!$F:$F,"successful",Kickstarter!$R:$R,"plays")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0"/>
        <v>6</v>
      </c>
      <c r="F10" s="50">
        <f t="shared" si="1"/>
        <v>0.66666666666666663</v>
      </c>
      <c r="G10" s="50">
        <f t="shared" si="2"/>
        <v>0.33333333333333331</v>
      </c>
      <c r="H10" s="50">
        <f t="shared" si="3"/>
        <v>0</v>
      </c>
    </row>
    <row r="11" spans="1:8" x14ac:dyDescent="0.25">
      <c r="A11" t="s">
        <v>8408</v>
      </c>
      <c r="B11">
        <f>COUNTIFS(Kickstarter!$D:$D,"&gt;=40000",Kickstarter!$D:$D,"&lt;=44999",Kickstarter!$F:$F,"successful",Kickstarter!$R:$R,"plays")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0"/>
        <v>3</v>
      </c>
      <c r="F11" s="50">
        <f t="shared" si="1"/>
        <v>0.66666666666666663</v>
      </c>
      <c r="G11" s="50">
        <f t="shared" si="2"/>
        <v>0.33333333333333331</v>
      </c>
      <c r="H11" s="50">
        <f t="shared" si="3"/>
        <v>0</v>
      </c>
    </row>
    <row r="12" spans="1:8" x14ac:dyDescent="0.25">
      <c r="A12" t="s">
        <v>8409</v>
      </c>
      <c r="B12">
        <f>COUNTIFS(Kickstarter!$D:$D,"&gt;=45000",Kickstarter!$D:$D,"&lt;=49999",Kickstarter!$F:$F,"successful",Kickstarter!$R:$R,"plays")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0"/>
        <v>1</v>
      </c>
      <c r="F12" s="50">
        <f t="shared" si="1"/>
        <v>0</v>
      </c>
      <c r="G12" s="50">
        <f t="shared" si="2"/>
        <v>1</v>
      </c>
      <c r="H12" s="50">
        <f t="shared" si="3"/>
        <v>0</v>
      </c>
    </row>
    <row r="13" spans="1:8" x14ac:dyDescent="0.25">
      <c r="A13" t="s">
        <v>8410</v>
      </c>
      <c r="B13">
        <f>COUNTIFS(Kickstarter!$D:$D,"&gt;=50000",Kickstarter!$F:$F,"successful",Kickstarter!$R:$R,"plays")</f>
        <v>2</v>
      </c>
      <c r="C13">
        <f>COUNTIFS(Kickstarter!$D:$D,"&gt;=50000", Kickstarter!$F:$F,"failed",Kickstarter!$R:$R,"plays")</f>
        <v>14</v>
      </c>
      <c r="D13">
        <f>COUNTIFS(Kickstarter!$D:$D,"&gt;=50000", Kickstarter!$F:$F,"canceled",Kickstarter!$R:$R,"plays")</f>
        <v>0</v>
      </c>
      <c r="E13">
        <f t="shared" si="0"/>
        <v>16</v>
      </c>
      <c r="F13" s="50">
        <f t="shared" si="1"/>
        <v>0.125</v>
      </c>
      <c r="G13" s="50">
        <f t="shared" si="2"/>
        <v>0.875</v>
      </c>
      <c r="H13" s="5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T4115"/>
  <sheetViews>
    <sheetView zoomScale="95" zoomScaleNormal="95" workbookViewId="0">
      <pane xSplit="2" ySplit="1" topLeftCell="C528" activePane="bottomRight" state="frozen"/>
      <selection pane="topRight" activeCell="C1" sqref="C1"/>
      <selection pane="bottomLeft" activeCell="A2" sqref="A2"/>
      <selection pane="bottomRight" activeCell="N527" sqref="N52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48" bestFit="1" customWidth="1"/>
    <col min="5" max="5" width="16.42578125" style="48" customWidth="1"/>
    <col min="6" max="6" width="21.28515625" customWidth="1"/>
    <col min="7" max="7" width="12.85546875" bestFit="1" customWidth="1"/>
    <col min="8" max="8" width="13.7109375" bestFit="1" customWidth="1"/>
    <col min="9" max="9" width="19.28515625" customWidth="1"/>
    <col min="10" max="10" width="17.85546875" customWidth="1"/>
    <col min="11" max="11" width="17.85546875" style="6" customWidth="1"/>
    <col min="12" max="12" width="17.85546875" style="8" customWidth="1"/>
    <col min="13" max="13" width="15.42578125" customWidth="1"/>
    <col min="14" max="14" width="24.42578125" customWidth="1"/>
    <col min="15" max="15" width="36.42578125" customWidth="1"/>
    <col min="16" max="16" width="29.85546875" bestFit="1" customWidth="1"/>
    <col min="17" max="17" width="20.28515625" bestFit="1" customWidth="1"/>
    <col min="18" max="18" width="15.85546875" customWidth="1"/>
    <col min="19" max="19" width="17.140625" style="29" customWidth="1"/>
    <col min="20" max="20" width="16.85546875" style="27" bestFit="1" customWidth="1"/>
    <col min="21" max="21" width="20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7" t="s">
        <v>8216</v>
      </c>
      <c r="E1" s="4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5" t="s">
        <v>8306</v>
      </c>
      <c r="L1" s="7" t="s">
        <v>8307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8309</v>
      </c>
      <c r="R1" s="1" t="s">
        <v>8360</v>
      </c>
      <c r="S1" s="28" t="s">
        <v>8377</v>
      </c>
      <c r="T1" s="49" t="s">
        <v>8378</v>
      </c>
    </row>
    <row r="2" spans="1:20" ht="60" x14ac:dyDescent="0.25">
      <c r="A2">
        <v>0</v>
      </c>
      <c r="B2" s="3" t="s">
        <v>2</v>
      </c>
      <c r="C2" s="3" t="s">
        <v>4111</v>
      </c>
      <c r="D2" s="48">
        <v>8500</v>
      </c>
      <c r="E2" s="4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6">
        <f>FundResult[[#This Row],[launched_at]]/86400+DATE(1970,1,1)</f>
        <v>42177.007071759261</v>
      </c>
      <c r="L2" s="8">
        <f>YEAR(FundResult[[#This Row],[Date Created Conversion]])</f>
        <v>2015</v>
      </c>
      <c r="M2" t="b">
        <v>0</v>
      </c>
      <c r="N2">
        <v>182</v>
      </c>
      <c r="O2" t="b">
        <v>1</v>
      </c>
      <c r="P2" t="s">
        <v>8263</v>
      </c>
      <c r="Q2" t="s">
        <v>8310</v>
      </c>
      <c r="R2" s="10" t="s">
        <v>8311</v>
      </c>
      <c r="S2" s="29">
        <f>ROUND(FundResult[[#This Row],[pledged]]/FundResult[[#This Row],[goal]]*100,0)</f>
        <v>137</v>
      </c>
      <c r="T2" s="27">
        <f>IFERROR(FundResult[[#This Row],[pledged]]/FundResult[[#This Row],[backers_count]], 0)</f>
        <v>63.917582417582416</v>
      </c>
    </row>
    <row r="3" spans="1:20" ht="30" x14ac:dyDescent="0.25">
      <c r="A3">
        <v>1</v>
      </c>
      <c r="B3" s="3" t="s">
        <v>3</v>
      </c>
      <c r="C3" s="3" t="s">
        <v>4112</v>
      </c>
      <c r="D3" s="48">
        <v>10275</v>
      </c>
      <c r="E3" s="4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6">
        <f>FundResult[[#This Row],[launched_at]]/86400+DATE(1970,1,1)</f>
        <v>42766.600497685184</v>
      </c>
      <c r="L3" s="8">
        <f>YEAR(FundResult[[#This Row],[Date Created Conversion]])</f>
        <v>2017</v>
      </c>
      <c r="M3" t="b">
        <v>0</v>
      </c>
      <c r="N3">
        <v>79</v>
      </c>
      <c r="O3" t="b">
        <v>1</v>
      </c>
      <c r="P3" t="s">
        <v>8263</v>
      </c>
      <c r="Q3" t="s">
        <v>8310</v>
      </c>
      <c r="R3" s="10" t="s">
        <v>8311</v>
      </c>
      <c r="S3" s="29">
        <f>ROUND(FundResult[[#This Row],[pledged]]/FundResult[[#This Row],[goal]]*100,0)</f>
        <v>143</v>
      </c>
      <c r="T3" s="27">
        <f>IFERROR(FundResult[[#This Row],[pledged]]/FundResult[[#This Row],[backers_count]], 0)</f>
        <v>185.48101265822785</v>
      </c>
    </row>
    <row r="4" spans="1:20" ht="45" x14ac:dyDescent="0.25">
      <c r="A4">
        <v>2</v>
      </c>
      <c r="B4" s="3" t="s">
        <v>4</v>
      </c>
      <c r="C4" s="3" t="s">
        <v>4113</v>
      </c>
      <c r="D4" s="48">
        <v>500</v>
      </c>
      <c r="E4" s="4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6">
        <f>FundResult[[#This Row],[launched_at]]/86400+DATE(1970,1,1)</f>
        <v>42405.702349537038</v>
      </c>
      <c r="L4" s="8">
        <f>YEAR(FundResult[[#This Row],[Date Created Conversion]])</f>
        <v>2016</v>
      </c>
      <c r="M4" t="b">
        <v>0</v>
      </c>
      <c r="N4">
        <v>35</v>
      </c>
      <c r="O4" t="b">
        <v>1</v>
      </c>
      <c r="P4" t="s">
        <v>8263</v>
      </c>
      <c r="Q4" t="s">
        <v>8310</v>
      </c>
      <c r="R4" s="10" t="s">
        <v>8311</v>
      </c>
      <c r="S4" s="29">
        <f>ROUND(FundResult[[#This Row],[pledged]]/FundResult[[#This Row],[goal]]*100,0)</f>
        <v>105</v>
      </c>
      <c r="T4" s="27">
        <f>IFERROR(FundResult[[#This Row],[pledged]]/FundResult[[#This Row],[backers_count]], 0)</f>
        <v>15</v>
      </c>
    </row>
    <row r="5" spans="1:20" ht="30" x14ac:dyDescent="0.25">
      <c r="A5">
        <v>3</v>
      </c>
      <c r="B5" s="3" t="s">
        <v>5</v>
      </c>
      <c r="C5" s="3" t="s">
        <v>4114</v>
      </c>
      <c r="D5" s="48">
        <v>10000</v>
      </c>
      <c r="E5" s="4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6">
        <f>FundResult[[#This Row],[launched_at]]/86400+DATE(1970,1,1)</f>
        <v>41828.515127314815</v>
      </c>
      <c r="L5" s="8">
        <f>YEAR(FundResult[[#This Row],[Date Created Conversion]])</f>
        <v>2014</v>
      </c>
      <c r="M5" t="b">
        <v>0</v>
      </c>
      <c r="N5">
        <v>150</v>
      </c>
      <c r="O5" t="b">
        <v>1</v>
      </c>
      <c r="P5" t="s">
        <v>8263</v>
      </c>
      <c r="Q5" t="s">
        <v>8310</v>
      </c>
      <c r="R5" s="10" t="s">
        <v>8311</v>
      </c>
      <c r="S5" s="29">
        <f>ROUND(FundResult[[#This Row],[pledged]]/FundResult[[#This Row],[goal]]*100,0)</f>
        <v>104</v>
      </c>
      <c r="T5" s="27">
        <f>IFERROR(FundResult[[#This Row],[pledged]]/FundResult[[#This Row],[backers_count]], 0)</f>
        <v>69.266666666666666</v>
      </c>
    </row>
    <row r="6" spans="1:20" ht="60" x14ac:dyDescent="0.25">
      <c r="A6">
        <v>4</v>
      </c>
      <c r="B6" s="3" t="s">
        <v>6</v>
      </c>
      <c r="C6" s="3" t="s">
        <v>4115</v>
      </c>
      <c r="D6" s="48">
        <v>44000</v>
      </c>
      <c r="E6" s="4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6">
        <f>FundResult[[#This Row],[launched_at]]/86400+DATE(1970,1,1)</f>
        <v>42327.834247685183</v>
      </c>
      <c r="L6" s="8">
        <f>YEAR(FundResult[[#This Row],[Date Created Conversion]])</f>
        <v>2015</v>
      </c>
      <c r="M6" t="b">
        <v>0</v>
      </c>
      <c r="N6">
        <v>284</v>
      </c>
      <c r="O6" t="b">
        <v>1</v>
      </c>
      <c r="P6" t="s">
        <v>8263</v>
      </c>
      <c r="Q6" t="s">
        <v>8310</v>
      </c>
      <c r="R6" s="10" t="s">
        <v>8311</v>
      </c>
      <c r="S6" s="29">
        <f>ROUND(FundResult[[#This Row],[pledged]]/FundResult[[#This Row],[goal]]*100,0)</f>
        <v>123</v>
      </c>
      <c r="T6" s="27">
        <f>IFERROR(FundResult[[#This Row],[pledged]]/FundResult[[#This Row],[backers_count]], 0)</f>
        <v>190.55028169014085</v>
      </c>
    </row>
    <row r="7" spans="1:20" ht="45" x14ac:dyDescent="0.25">
      <c r="A7">
        <v>5</v>
      </c>
      <c r="B7" s="3" t="s">
        <v>7</v>
      </c>
      <c r="C7" s="3" t="s">
        <v>4116</v>
      </c>
      <c r="D7" s="48">
        <v>3999</v>
      </c>
      <c r="E7" s="4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6">
        <f>FundResult[[#This Row],[launched_at]]/86400+DATE(1970,1,1)</f>
        <v>42563.932951388888</v>
      </c>
      <c r="L7" s="8">
        <f>YEAR(FundResult[[#This Row],[Date Created Conversion]])</f>
        <v>2016</v>
      </c>
      <c r="M7" t="b">
        <v>0</v>
      </c>
      <c r="N7">
        <v>47</v>
      </c>
      <c r="O7" t="b">
        <v>1</v>
      </c>
      <c r="P7" t="s">
        <v>8263</v>
      </c>
      <c r="Q7" t="s">
        <v>8310</v>
      </c>
      <c r="R7" s="10" t="s">
        <v>8311</v>
      </c>
      <c r="S7" s="29">
        <f>ROUND(FundResult[[#This Row],[pledged]]/FundResult[[#This Row],[goal]]*100,0)</f>
        <v>110</v>
      </c>
      <c r="T7" s="27">
        <f>IFERROR(FundResult[[#This Row],[pledged]]/FundResult[[#This Row],[backers_count]], 0)</f>
        <v>93.40425531914893</v>
      </c>
    </row>
    <row r="8" spans="1:20" ht="60" x14ac:dyDescent="0.25">
      <c r="A8">
        <v>6</v>
      </c>
      <c r="B8" s="3" t="s">
        <v>8</v>
      </c>
      <c r="C8" s="3" t="s">
        <v>4117</v>
      </c>
      <c r="D8" s="48">
        <v>8000</v>
      </c>
      <c r="E8" s="4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6">
        <f>FundResult[[#This Row],[launched_at]]/86400+DATE(1970,1,1)</f>
        <v>41794.072337962964</v>
      </c>
      <c r="L8" s="8">
        <f>YEAR(FundResult[[#This Row],[Date Created Conversion]])</f>
        <v>2014</v>
      </c>
      <c r="M8" t="b">
        <v>0</v>
      </c>
      <c r="N8">
        <v>58</v>
      </c>
      <c r="O8" t="b">
        <v>1</v>
      </c>
      <c r="P8" t="s">
        <v>8263</v>
      </c>
      <c r="Q8" t="s">
        <v>8310</v>
      </c>
      <c r="R8" s="10" t="s">
        <v>8311</v>
      </c>
      <c r="S8" s="29">
        <f>ROUND(FundResult[[#This Row],[pledged]]/FundResult[[#This Row],[goal]]*100,0)</f>
        <v>106</v>
      </c>
      <c r="T8" s="27">
        <f>IFERROR(FundResult[[#This Row],[pledged]]/FundResult[[#This Row],[backers_count]], 0)</f>
        <v>146.87931034482759</v>
      </c>
    </row>
    <row r="9" spans="1:20" ht="60" x14ac:dyDescent="0.25">
      <c r="A9">
        <v>7</v>
      </c>
      <c r="B9" s="3" t="s">
        <v>9</v>
      </c>
      <c r="C9" s="3" t="s">
        <v>4118</v>
      </c>
      <c r="D9" s="48">
        <v>9000</v>
      </c>
      <c r="E9" s="4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6">
        <f>FundResult[[#This Row],[launched_at]]/86400+DATE(1970,1,1)</f>
        <v>42516.047071759254</v>
      </c>
      <c r="L9" s="8">
        <f>YEAR(FundResult[[#This Row],[Date Created Conversion]])</f>
        <v>2016</v>
      </c>
      <c r="M9" t="b">
        <v>0</v>
      </c>
      <c r="N9">
        <v>57</v>
      </c>
      <c r="O9" t="b">
        <v>1</v>
      </c>
      <c r="P9" t="s">
        <v>8263</v>
      </c>
      <c r="Q9" t="s">
        <v>8310</v>
      </c>
      <c r="R9" s="10" t="s">
        <v>8311</v>
      </c>
      <c r="S9" s="29">
        <f>ROUND(FundResult[[#This Row],[pledged]]/FundResult[[#This Row],[goal]]*100,0)</f>
        <v>101</v>
      </c>
      <c r="T9" s="27">
        <f>IFERROR(FundResult[[#This Row],[pledged]]/FundResult[[#This Row],[backers_count]], 0)</f>
        <v>159.82456140350877</v>
      </c>
    </row>
    <row r="10" spans="1:20" ht="30" x14ac:dyDescent="0.25">
      <c r="A10">
        <v>8</v>
      </c>
      <c r="B10" s="3" t="s">
        <v>10</v>
      </c>
      <c r="C10" s="3" t="s">
        <v>4119</v>
      </c>
      <c r="D10" s="48">
        <v>3500</v>
      </c>
      <c r="E10" s="4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6">
        <f>FundResult[[#This Row],[launched_at]]/86400+DATE(1970,1,1)</f>
        <v>42468.94458333333</v>
      </c>
      <c r="L10" s="8">
        <f>YEAR(FundResult[[#This Row],[Date Created Conversion]])</f>
        <v>2016</v>
      </c>
      <c r="M10" t="b">
        <v>0</v>
      </c>
      <c r="N10">
        <v>12</v>
      </c>
      <c r="O10" t="b">
        <v>1</v>
      </c>
      <c r="P10" t="s">
        <v>8263</v>
      </c>
      <c r="Q10" t="s">
        <v>8310</v>
      </c>
      <c r="R10" s="10" t="s">
        <v>8311</v>
      </c>
      <c r="S10" s="29">
        <f>ROUND(FundResult[[#This Row],[pledged]]/FundResult[[#This Row],[goal]]*100,0)</f>
        <v>100</v>
      </c>
      <c r="T10" s="27">
        <f>IFERROR(FundResult[[#This Row],[pledged]]/FundResult[[#This Row],[backers_count]], 0)</f>
        <v>291.79333333333335</v>
      </c>
    </row>
    <row r="11" spans="1:20" ht="45" x14ac:dyDescent="0.25">
      <c r="A11">
        <v>9</v>
      </c>
      <c r="B11" s="3" t="s">
        <v>11</v>
      </c>
      <c r="C11" s="3" t="s">
        <v>4120</v>
      </c>
      <c r="D11" s="48">
        <v>500</v>
      </c>
      <c r="E11" s="4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6">
        <f>FundResult[[#This Row],[launched_at]]/86400+DATE(1970,1,1)</f>
        <v>42447.103518518517</v>
      </c>
      <c r="L11" s="8">
        <f>YEAR(FundResult[[#This Row],[Date Created Conversion]])</f>
        <v>2016</v>
      </c>
      <c r="M11" t="b">
        <v>0</v>
      </c>
      <c r="N11">
        <v>20</v>
      </c>
      <c r="O11" t="b">
        <v>1</v>
      </c>
      <c r="P11" t="s">
        <v>8263</v>
      </c>
      <c r="Q11" t="s">
        <v>8310</v>
      </c>
      <c r="R11" s="10" t="s">
        <v>8311</v>
      </c>
      <c r="S11" s="29">
        <f>ROUND(FundResult[[#This Row],[pledged]]/FundResult[[#This Row],[goal]]*100,0)</f>
        <v>126</v>
      </c>
      <c r="T11" s="27">
        <f>IFERROR(FundResult[[#This Row],[pledged]]/FundResult[[#This Row],[backers_count]], 0)</f>
        <v>31.499500000000001</v>
      </c>
    </row>
    <row r="12" spans="1:20" ht="60" x14ac:dyDescent="0.25">
      <c r="A12">
        <v>10</v>
      </c>
      <c r="B12" s="3" t="s">
        <v>12</v>
      </c>
      <c r="C12" s="3" t="s">
        <v>4121</v>
      </c>
      <c r="D12" s="48">
        <v>3000</v>
      </c>
      <c r="E12" s="4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6">
        <f>FundResult[[#This Row],[launched_at]]/86400+DATE(1970,1,1)</f>
        <v>41780.068043981482</v>
      </c>
      <c r="L12" s="8">
        <f>YEAR(FundResult[[#This Row],[Date Created Conversion]])</f>
        <v>2014</v>
      </c>
      <c r="M12" t="b">
        <v>0</v>
      </c>
      <c r="N12">
        <v>19</v>
      </c>
      <c r="O12" t="b">
        <v>1</v>
      </c>
      <c r="P12" t="s">
        <v>8263</v>
      </c>
      <c r="Q12" t="s">
        <v>8310</v>
      </c>
      <c r="R12" s="10" t="s">
        <v>8311</v>
      </c>
      <c r="S12" s="29">
        <f>ROUND(FundResult[[#This Row],[pledged]]/FundResult[[#This Row],[goal]]*100,0)</f>
        <v>101</v>
      </c>
      <c r="T12" s="27">
        <f>IFERROR(FundResult[[#This Row],[pledged]]/FundResult[[#This Row],[backers_count]], 0)</f>
        <v>158.68421052631578</v>
      </c>
    </row>
    <row r="13" spans="1:20" ht="60" x14ac:dyDescent="0.25">
      <c r="A13">
        <v>11</v>
      </c>
      <c r="B13" s="3" t="s">
        <v>13</v>
      </c>
      <c r="C13" s="3" t="s">
        <v>4122</v>
      </c>
      <c r="D13" s="48">
        <v>5000</v>
      </c>
      <c r="E13" s="4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6">
        <f>FundResult[[#This Row],[launched_at]]/86400+DATE(1970,1,1)</f>
        <v>42572.778495370367</v>
      </c>
      <c r="L13" s="8">
        <f>YEAR(FundResult[[#This Row],[Date Created Conversion]])</f>
        <v>2016</v>
      </c>
      <c r="M13" t="b">
        <v>0</v>
      </c>
      <c r="N13">
        <v>75</v>
      </c>
      <c r="O13" t="b">
        <v>1</v>
      </c>
      <c r="P13" t="s">
        <v>8263</v>
      </c>
      <c r="Q13" t="s">
        <v>8310</v>
      </c>
      <c r="R13" s="10" t="s">
        <v>8311</v>
      </c>
      <c r="S13" s="29">
        <f>ROUND(FundResult[[#This Row],[pledged]]/FundResult[[#This Row],[goal]]*100,0)</f>
        <v>121</v>
      </c>
      <c r="T13" s="27">
        <f>IFERROR(FundResult[[#This Row],[pledged]]/FundResult[[#This Row],[backers_count]], 0)</f>
        <v>80.333333333333329</v>
      </c>
    </row>
    <row r="14" spans="1:20" ht="60" x14ac:dyDescent="0.25">
      <c r="A14">
        <v>12</v>
      </c>
      <c r="B14" s="3" t="s">
        <v>14</v>
      </c>
      <c r="C14" s="3" t="s">
        <v>4123</v>
      </c>
      <c r="D14" s="48">
        <v>30000</v>
      </c>
      <c r="E14" s="4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6">
        <f>FundResult[[#This Row],[launched_at]]/86400+DATE(1970,1,1)</f>
        <v>41791.713252314818</v>
      </c>
      <c r="L14" s="8">
        <f>YEAR(FundResult[[#This Row],[Date Created Conversion]])</f>
        <v>2014</v>
      </c>
      <c r="M14" t="b">
        <v>0</v>
      </c>
      <c r="N14">
        <v>827</v>
      </c>
      <c r="O14" t="b">
        <v>1</v>
      </c>
      <c r="P14" t="s">
        <v>8263</v>
      </c>
      <c r="Q14" t="s">
        <v>8310</v>
      </c>
      <c r="R14" s="10" t="s">
        <v>8311</v>
      </c>
      <c r="S14" s="29">
        <f>ROUND(FundResult[[#This Row],[pledged]]/FundResult[[#This Row],[goal]]*100,0)</f>
        <v>165</v>
      </c>
      <c r="T14" s="27">
        <f>IFERROR(FundResult[[#This Row],[pledged]]/FundResult[[#This Row],[backers_count]], 0)</f>
        <v>59.961305925030231</v>
      </c>
    </row>
    <row r="15" spans="1:20" ht="45" x14ac:dyDescent="0.25">
      <c r="A15">
        <v>13</v>
      </c>
      <c r="B15" s="3" t="s">
        <v>15</v>
      </c>
      <c r="C15" s="3" t="s">
        <v>4124</v>
      </c>
      <c r="D15" s="48">
        <v>3500</v>
      </c>
      <c r="E15" s="4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6">
        <f>FundResult[[#This Row],[launched_at]]/86400+DATE(1970,1,1)</f>
        <v>42508.677187499998</v>
      </c>
      <c r="L15" s="8">
        <f>YEAR(FundResult[[#This Row],[Date Created Conversion]])</f>
        <v>2016</v>
      </c>
      <c r="M15" t="b">
        <v>0</v>
      </c>
      <c r="N15">
        <v>51</v>
      </c>
      <c r="O15" t="b">
        <v>1</v>
      </c>
      <c r="P15" t="s">
        <v>8263</v>
      </c>
      <c r="Q15" t="s">
        <v>8310</v>
      </c>
      <c r="R15" s="10" t="s">
        <v>8311</v>
      </c>
      <c r="S15" s="29">
        <f>ROUND(FundResult[[#This Row],[pledged]]/FundResult[[#This Row],[goal]]*100,0)</f>
        <v>160</v>
      </c>
      <c r="T15" s="27">
        <f>IFERROR(FundResult[[#This Row],[pledged]]/FundResult[[#This Row],[backers_count]], 0)</f>
        <v>109.78431372549019</v>
      </c>
    </row>
    <row r="16" spans="1:20" ht="30" x14ac:dyDescent="0.25">
      <c r="A16">
        <v>14</v>
      </c>
      <c r="B16" s="3" t="s">
        <v>16</v>
      </c>
      <c r="C16" s="3" t="s">
        <v>4125</v>
      </c>
      <c r="D16" s="48">
        <v>6000</v>
      </c>
      <c r="E16" s="4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6">
        <f>FundResult[[#This Row],[launched_at]]/86400+DATE(1970,1,1)</f>
        <v>41808.02648148148</v>
      </c>
      <c r="L16" s="8">
        <f>YEAR(FundResult[[#This Row],[Date Created Conversion]])</f>
        <v>2014</v>
      </c>
      <c r="M16" t="b">
        <v>0</v>
      </c>
      <c r="N16">
        <v>41</v>
      </c>
      <c r="O16" t="b">
        <v>1</v>
      </c>
      <c r="P16" t="s">
        <v>8263</v>
      </c>
      <c r="Q16" t="s">
        <v>8310</v>
      </c>
      <c r="R16" s="10" t="s">
        <v>8311</v>
      </c>
      <c r="S16" s="29">
        <f>ROUND(FundResult[[#This Row],[pledged]]/FundResult[[#This Row],[goal]]*100,0)</f>
        <v>101</v>
      </c>
      <c r="T16" s="27">
        <f>IFERROR(FundResult[[#This Row],[pledged]]/FundResult[[#This Row],[backers_count]], 0)</f>
        <v>147.70731707317074</v>
      </c>
    </row>
    <row r="17" spans="1:20" ht="45" x14ac:dyDescent="0.25">
      <c r="A17">
        <v>15</v>
      </c>
      <c r="B17" s="3" t="s">
        <v>17</v>
      </c>
      <c r="C17" s="3" t="s">
        <v>4126</v>
      </c>
      <c r="D17" s="48">
        <v>2000</v>
      </c>
      <c r="E17" s="4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6">
        <f>FundResult[[#This Row],[launched_at]]/86400+DATE(1970,1,1)</f>
        <v>42256.391875000001</v>
      </c>
      <c r="L17" s="8">
        <f>YEAR(FundResult[[#This Row],[Date Created Conversion]])</f>
        <v>2015</v>
      </c>
      <c r="M17" t="b">
        <v>0</v>
      </c>
      <c r="N17">
        <v>98</v>
      </c>
      <c r="O17" t="b">
        <v>1</v>
      </c>
      <c r="P17" t="s">
        <v>8263</v>
      </c>
      <c r="Q17" t="s">
        <v>8310</v>
      </c>
      <c r="R17" s="10" t="s">
        <v>8311</v>
      </c>
      <c r="S17" s="29">
        <f>ROUND(FundResult[[#This Row],[pledged]]/FundResult[[#This Row],[goal]]*100,0)</f>
        <v>107</v>
      </c>
      <c r="T17" s="27">
        <f>IFERROR(FundResult[[#This Row],[pledged]]/FundResult[[#This Row],[backers_count]], 0)</f>
        <v>21.755102040816325</v>
      </c>
    </row>
    <row r="18" spans="1:20" ht="60" x14ac:dyDescent="0.25">
      <c r="A18">
        <v>16</v>
      </c>
      <c r="B18" s="3" t="s">
        <v>18</v>
      </c>
      <c r="C18" s="3" t="s">
        <v>4127</v>
      </c>
      <c r="D18" s="48">
        <v>12000</v>
      </c>
      <c r="E18" s="4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6">
        <f>FundResult[[#This Row],[launched_at]]/86400+DATE(1970,1,1)</f>
        <v>41760.796423611115</v>
      </c>
      <c r="L18" s="8">
        <f>YEAR(FundResult[[#This Row],[Date Created Conversion]])</f>
        <v>2014</v>
      </c>
      <c r="M18" t="b">
        <v>0</v>
      </c>
      <c r="N18">
        <v>70</v>
      </c>
      <c r="O18" t="b">
        <v>1</v>
      </c>
      <c r="P18" t="s">
        <v>8263</v>
      </c>
      <c r="Q18" t="s">
        <v>8310</v>
      </c>
      <c r="R18" s="10" t="s">
        <v>8311</v>
      </c>
      <c r="S18" s="29">
        <f>ROUND(FundResult[[#This Row],[pledged]]/FundResult[[#This Row],[goal]]*100,0)</f>
        <v>100</v>
      </c>
      <c r="T18" s="27">
        <f>IFERROR(FundResult[[#This Row],[pledged]]/FundResult[[#This Row],[backers_count]], 0)</f>
        <v>171.84285714285716</v>
      </c>
    </row>
    <row r="19" spans="1:20" ht="60" x14ac:dyDescent="0.25">
      <c r="A19">
        <v>17</v>
      </c>
      <c r="B19" s="3" t="s">
        <v>19</v>
      </c>
      <c r="C19" s="3" t="s">
        <v>4128</v>
      </c>
      <c r="D19" s="48">
        <v>1500</v>
      </c>
      <c r="E19" s="4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6">
        <f>FundResult[[#This Row],[launched_at]]/86400+DATE(1970,1,1)</f>
        <v>41917.731736111113</v>
      </c>
      <c r="L19" s="8">
        <f>YEAR(FundResult[[#This Row],[Date Created Conversion]])</f>
        <v>2014</v>
      </c>
      <c r="M19" t="b">
        <v>0</v>
      </c>
      <c r="N19">
        <v>36</v>
      </c>
      <c r="O19" t="b">
        <v>1</v>
      </c>
      <c r="P19" t="s">
        <v>8263</v>
      </c>
      <c r="Q19" t="s">
        <v>8310</v>
      </c>
      <c r="R19" s="10" t="s">
        <v>8311</v>
      </c>
      <c r="S19" s="29">
        <f>ROUND(FundResult[[#This Row],[pledged]]/FundResult[[#This Row],[goal]]*100,0)</f>
        <v>101</v>
      </c>
      <c r="T19" s="27">
        <f>IFERROR(FundResult[[#This Row],[pledged]]/FundResult[[#This Row],[backers_count]], 0)</f>
        <v>41.944444444444443</v>
      </c>
    </row>
    <row r="20" spans="1:20" ht="45" x14ac:dyDescent="0.25">
      <c r="A20">
        <v>18</v>
      </c>
      <c r="B20" s="3" t="s">
        <v>20</v>
      </c>
      <c r="C20" s="3" t="s">
        <v>4129</v>
      </c>
      <c r="D20" s="48">
        <v>30000</v>
      </c>
      <c r="E20" s="4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6">
        <f>FundResult[[#This Row],[launched_at]]/86400+DATE(1970,1,1)</f>
        <v>41869.542314814811</v>
      </c>
      <c r="L20" s="8">
        <f>YEAR(FundResult[[#This Row],[Date Created Conversion]])</f>
        <v>2014</v>
      </c>
      <c r="M20" t="b">
        <v>0</v>
      </c>
      <c r="N20">
        <v>342</v>
      </c>
      <c r="O20" t="b">
        <v>1</v>
      </c>
      <c r="P20" t="s">
        <v>8263</v>
      </c>
      <c r="Q20" t="s">
        <v>8310</v>
      </c>
      <c r="R20" s="10" t="s">
        <v>8311</v>
      </c>
      <c r="S20" s="29">
        <f>ROUND(FundResult[[#This Row],[pledged]]/FundResult[[#This Row],[goal]]*100,0)</f>
        <v>106</v>
      </c>
      <c r="T20" s="27">
        <f>IFERROR(FundResult[[#This Row],[pledged]]/FundResult[[#This Row],[backers_count]], 0)</f>
        <v>93.264122807017543</v>
      </c>
    </row>
    <row r="21" spans="1:20" ht="60" x14ac:dyDescent="0.25">
      <c r="A21">
        <v>19</v>
      </c>
      <c r="B21" s="3" t="s">
        <v>21</v>
      </c>
      <c r="C21" s="3" t="s">
        <v>4130</v>
      </c>
      <c r="D21" s="48">
        <v>850</v>
      </c>
      <c r="E21" s="4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6">
        <f>FundResult[[#This Row],[launched_at]]/86400+DATE(1970,1,1)</f>
        <v>42175.816365740742</v>
      </c>
      <c r="L21" s="8">
        <f>YEAR(FundResult[[#This Row],[Date Created Conversion]])</f>
        <v>2015</v>
      </c>
      <c r="M21" t="b">
        <v>0</v>
      </c>
      <c r="N21">
        <v>22</v>
      </c>
      <c r="O21" t="b">
        <v>1</v>
      </c>
      <c r="P21" t="s">
        <v>8263</v>
      </c>
      <c r="Q21" t="s">
        <v>8310</v>
      </c>
      <c r="R21" s="10" t="s">
        <v>8311</v>
      </c>
      <c r="S21" s="29">
        <f>ROUND(FundResult[[#This Row],[pledged]]/FundResult[[#This Row],[goal]]*100,0)</f>
        <v>145</v>
      </c>
      <c r="T21" s="27">
        <f>IFERROR(FundResult[[#This Row],[pledged]]/FundResult[[#This Row],[backers_count]], 0)</f>
        <v>56.136363636363633</v>
      </c>
    </row>
    <row r="22" spans="1:20" ht="45" x14ac:dyDescent="0.25">
      <c r="A22">
        <v>20</v>
      </c>
      <c r="B22" s="3" t="s">
        <v>22</v>
      </c>
      <c r="C22" s="3" t="s">
        <v>4131</v>
      </c>
      <c r="D22" s="48">
        <v>2000</v>
      </c>
      <c r="E22" s="4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6">
        <f>FundResult[[#This Row],[launched_at]]/86400+DATE(1970,1,1)</f>
        <v>42200.758240740739</v>
      </c>
      <c r="L22" s="8">
        <f>YEAR(FundResult[[#This Row],[Date Created Conversion]])</f>
        <v>2015</v>
      </c>
      <c r="M22" t="b">
        <v>0</v>
      </c>
      <c r="N22">
        <v>25</v>
      </c>
      <c r="O22" t="b">
        <v>1</v>
      </c>
      <c r="P22" t="s">
        <v>8263</v>
      </c>
      <c r="Q22" t="s">
        <v>8310</v>
      </c>
      <c r="R22" s="10" t="s">
        <v>8311</v>
      </c>
      <c r="S22" s="29">
        <f>ROUND(FundResult[[#This Row],[pledged]]/FundResult[[#This Row],[goal]]*100,0)</f>
        <v>100</v>
      </c>
      <c r="T22" s="27">
        <f>IFERROR(FundResult[[#This Row],[pledged]]/FundResult[[#This Row],[backers_count]], 0)</f>
        <v>80.16</v>
      </c>
    </row>
    <row r="23" spans="1:20" ht="45" x14ac:dyDescent="0.25">
      <c r="A23">
        <v>21</v>
      </c>
      <c r="B23" s="3" t="s">
        <v>23</v>
      </c>
      <c r="C23" s="3" t="s">
        <v>4132</v>
      </c>
      <c r="D23" s="48">
        <v>18500</v>
      </c>
      <c r="E23" s="4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6">
        <f>FundResult[[#This Row],[launched_at]]/86400+DATE(1970,1,1)</f>
        <v>41878.627187500002</v>
      </c>
      <c r="L23" s="8">
        <f>YEAR(FundResult[[#This Row],[Date Created Conversion]])</f>
        <v>2014</v>
      </c>
      <c r="M23" t="b">
        <v>0</v>
      </c>
      <c r="N23">
        <v>101</v>
      </c>
      <c r="O23" t="b">
        <v>1</v>
      </c>
      <c r="P23" t="s">
        <v>8263</v>
      </c>
      <c r="Q23" t="s">
        <v>8310</v>
      </c>
      <c r="R23" s="10" t="s">
        <v>8311</v>
      </c>
      <c r="S23" s="29">
        <f>ROUND(FundResult[[#This Row],[pledged]]/FundResult[[#This Row],[goal]]*100,0)</f>
        <v>109</v>
      </c>
      <c r="T23" s="27">
        <f>IFERROR(FundResult[[#This Row],[pledged]]/FundResult[[#This Row],[backers_count]], 0)</f>
        <v>199.9009900990099</v>
      </c>
    </row>
    <row r="24" spans="1:20" ht="30" x14ac:dyDescent="0.25">
      <c r="A24">
        <v>22</v>
      </c>
      <c r="B24" s="3" t="s">
        <v>24</v>
      </c>
      <c r="C24" s="3" t="s">
        <v>4133</v>
      </c>
      <c r="D24" s="48">
        <v>350</v>
      </c>
      <c r="E24" s="4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6">
        <f>FundResult[[#This Row],[launched_at]]/86400+DATE(1970,1,1)</f>
        <v>41989.91134259259</v>
      </c>
      <c r="L24" s="8">
        <f>YEAR(FundResult[[#This Row],[Date Created Conversion]])</f>
        <v>2014</v>
      </c>
      <c r="M24" t="b">
        <v>0</v>
      </c>
      <c r="N24">
        <v>8</v>
      </c>
      <c r="O24" t="b">
        <v>1</v>
      </c>
      <c r="P24" t="s">
        <v>8263</v>
      </c>
      <c r="Q24" t="s">
        <v>8310</v>
      </c>
      <c r="R24" s="10" t="s">
        <v>8311</v>
      </c>
      <c r="S24" s="29">
        <f>ROUND(FundResult[[#This Row],[pledged]]/FundResult[[#This Row],[goal]]*100,0)</f>
        <v>117</v>
      </c>
      <c r="T24" s="27">
        <f>IFERROR(FundResult[[#This Row],[pledged]]/FundResult[[#This Row],[backers_count]], 0)</f>
        <v>51.25</v>
      </c>
    </row>
    <row r="25" spans="1:20" ht="45" x14ac:dyDescent="0.25">
      <c r="A25">
        <v>23</v>
      </c>
      <c r="B25" s="3" t="s">
        <v>25</v>
      </c>
      <c r="C25" s="3" t="s">
        <v>4134</v>
      </c>
      <c r="D25" s="48">
        <v>2000</v>
      </c>
      <c r="E25" s="4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6">
        <f>FundResult[[#This Row],[launched_at]]/86400+DATE(1970,1,1)</f>
        <v>42097.778946759259</v>
      </c>
      <c r="L25" s="8">
        <f>YEAR(FundResult[[#This Row],[Date Created Conversion]])</f>
        <v>2015</v>
      </c>
      <c r="M25" t="b">
        <v>0</v>
      </c>
      <c r="N25">
        <v>23</v>
      </c>
      <c r="O25" t="b">
        <v>1</v>
      </c>
      <c r="P25" t="s">
        <v>8263</v>
      </c>
      <c r="Q25" t="s">
        <v>8310</v>
      </c>
      <c r="R25" s="10" t="s">
        <v>8311</v>
      </c>
      <c r="S25" s="29">
        <f>ROUND(FundResult[[#This Row],[pledged]]/FundResult[[#This Row],[goal]]*100,0)</f>
        <v>119</v>
      </c>
      <c r="T25" s="27">
        <f>IFERROR(FundResult[[#This Row],[pledged]]/FundResult[[#This Row],[backers_count]], 0)</f>
        <v>103.04347826086956</v>
      </c>
    </row>
    <row r="26" spans="1:20" ht="30" x14ac:dyDescent="0.25">
      <c r="A26">
        <v>24</v>
      </c>
      <c r="B26" s="3" t="s">
        <v>26</v>
      </c>
      <c r="C26" s="3" t="s">
        <v>4135</v>
      </c>
      <c r="D26" s="48">
        <v>35000</v>
      </c>
      <c r="E26" s="4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6">
        <f>FundResult[[#This Row],[launched_at]]/86400+DATE(1970,1,1)</f>
        <v>42229.820173611108</v>
      </c>
      <c r="L26" s="8">
        <f>YEAR(FundResult[[#This Row],[Date Created Conversion]])</f>
        <v>2015</v>
      </c>
      <c r="M26" t="b">
        <v>0</v>
      </c>
      <c r="N26">
        <v>574</v>
      </c>
      <c r="O26" t="b">
        <v>1</v>
      </c>
      <c r="P26" t="s">
        <v>8263</v>
      </c>
      <c r="Q26" t="s">
        <v>8310</v>
      </c>
      <c r="R26" s="10" t="s">
        <v>8311</v>
      </c>
      <c r="S26" s="29">
        <f>ROUND(FundResult[[#This Row],[pledged]]/FundResult[[#This Row],[goal]]*100,0)</f>
        <v>109</v>
      </c>
      <c r="T26" s="27">
        <f>IFERROR(FundResult[[#This Row],[pledged]]/FundResult[[#This Row],[backers_count]], 0)</f>
        <v>66.346149825783982</v>
      </c>
    </row>
    <row r="27" spans="1:20" ht="60" x14ac:dyDescent="0.25">
      <c r="A27">
        <v>25</v>
      </c>
      <c r="B27" s="3" t="s">
        <v>27</v>
      </c>
      <c r="C27" s="3" t="s">
        <v>4136</v>
      </c>
      <c r="D27" s="48">
        <v>600</v>
      </c>
      <c r="E27" s="4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6">
        <f>FundResult[[#This Row],[launched_at]]/86400+DATE(1970,1,1)</f>
        <v>42318.025011574078</v>
      </c>
      <c r="L27" s="8">
        <f>YEAR(FundResult[[#This Row],[Date Created Conversion]])</f>
        <v>2015</v>
      </c>
      <c r="M27" t="b">
        <v>0</v>
      </c>
      <c r="N27">
        <v>14</v>
      </c>
      <c r="O27" t="b">
        <v>1</v>
      </c>
      <c r="P27" t="s">
        <v>8263</v>
      </c>
      <c r="Q27" t="s">
        <v>8310</v>
      </c>
      <c r="R27" s="10" t="s">
        <v>8311</v>
      </c>
      <c r="S27" s="29">
        <f>ROUND(FundResult[[#This Row],[pledged]]/FundResult[[#This Row],[goal]]*100,0)</f>
        <v>133</v>
      </c>
      <c r="T27" s="27">
        <f>IFERROR(FundResult[[#This Row],[pledged]]/FundResult[[#This Row],[backers_count]], 0)</f>
        <v>57.142857142857146</v>
      </c>
    </row>
    <row r="28" spans="1:20" ht="45" x14ac:dyDescent="0.25">
      <c r="A28">
        <v>26</v>
      </c>
      <c r="B28" s="3" t="s">
        <v>28</v>
      </c>
      <c r="C28" s="3" t="s">
        <v>4137</v>
      </c>
      <c r="D28" s="48">
        <v>1250</v>
      </c>
      <c r="E28" s="4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6">
        <f>FundResult[[#This Row],[launched_at]]/86400+DATE(1970,1,1)</f>
        <v>41828.515555555554</v>
      </c>
      <c r="L28" s="8">
        <f>YEAR(FundResult[[#This Row],[Date Created Conversion]])</f>
        <v>2014</v>
      </c>
      <c r="M28" t="b">
        <v>0</v>
      </c>
      <c r="N28">
        <v>19</v>
      </c>
      <c r="O28" t="b">
        <v>1</v>
      </c>
      <c r="P28" t="s">
        <v>8263</v>
      </c>
      <c r="Q28" t="s">
        <v>8310</v>
      </c>
      <c r="R28" s="10" t="s">
        <v>8311</v>
      </c>
      <c r="S28" s="29">
        <f>ROUND(FundResult[[#This Row],[pledged]]/FundResult[[#This Row],[goal]]*100,0)</f>
        <v>155</v>
      </c>
      <c r="T28" s="27">
        <f>IFERROR(FundResult[[#This Row],[pledged]]/FundResult[[#This Row],[backers_count]], 0)</f>
        <v>102.10526315789474</v>
      </c>
    </row>
    <row r="29" spans="1:20" ht="45" x14ac:dyDescent="0.25">
      <c r="A29">
        <v>27</v>
      </c>
      <c r="B29" s="3" t="s">
        <v>29</v>
      </c>
      <c r="C29" s="3" t="s">
        <v>4138</v>
      </c>
      <c r="D29" s="48">
        <v>20000</v>
      </c>
      <c r="E29" s="4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6">
        <f>FundResult[[#This Row],[launched_at]]/86400+DATE(1970,1,1)</f>
        <v>41929.164733796293</v>
      </c>
      <c r="L29" s="8">
        <f>YEAR(FundResult[[#This Row],[Date Created Conversion]])</f>
        <v>2014</v>
      </c>
      <c r="M29" t="b">
        <v>0</v>
      </c>
      <c r="N29">
        <v>150</v>
      </c>
      <c r="O29" t="b">
        <v>1</v>
      </c>
      <c r="P29" t="s">
        <v>8263</v>
      </c>
      <c r="Q29" t="s">
        <v>8310</v>
      </c>
      <c r="R29" s="10" t="s">
        <v>8311</v>
      </c>
      <c r="S29" s="29">
        <f>ROUND(FundResult[[#This Row],[pledged]]/FundResult[[#This Row],[goal]]*100,0)</f>
        <v>112</v>
      </c>
      <c r="T29" s="27">
        <f>IFERROR(FundResult[[#This Row],[pledged]]/FundResult[[#This Row],[backers_count]], 0)</f>
        <v>148.96666666666667</v>
      </c>
    </row>
    <row r="30" spans="1:20" ht="30" x14ac:dyDescent="0.25">
      <c r="A30">
        <v>28</v>
      </c>
      <c r="B30" s="3" t="s">
        <v>30</v>
      </c>
      <c r="C30" s="3" t="s">
        <v>4139</v>
      </c>
      <c r="D30" s="48">
        <v>12000</v>
      </c>
      <c r="E30" s="4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6">
        <f>FundResult[[#This Row],[launched_at]]/86400+DATE(1970,1,1)</f>
        <v>42324.96393518518</v>
      </c>
      <c r="L30" s="8">
        <f>YEAR(FundResult[[#This Row],[Date Created Conversion]])</f>
        <v>2015</v>
      </c>
      <c r="M30" t="b">
        <v>0</v>
      </c>
      <c r="N30">
        <v>71</v>
      </c>
      <c r="O30" t="b">
        <v>1</v>
      </c>
      <c r="P30" t="s">
        <v>8263</v>
      </c>
      <c r="Q30" t="s">
        <v>8310</v>
      </c>
      <c r="R30" s="10" t="s">
        <v>8311</v>
      </c>
      <c r="S30" s="29">
        <f>ROUND(FundResult[[#This Row],[pledged]]/FundResult[[#This Row],[goal]]*100,0)</f>
        <v>100</v>
      </c>
      <c r="T30" s="27">
        <f>IFERROR(FundResult[[#This Row],[pledged]]/FundResult[[#This Row],[backers_count]], 0)</f>
        <v>169.6056338028169</v>
      </c>
    </row>
    <row r="31" spans="1:20" ht="60" x14ac:dyDescent="0.25">
      <c r="A31">
        <v>29</v>
      </c>
      <c r="B31" s="3" t="s">
        <v>31</v>
      </c>
      <c r="C31" s="3" t="s">
        <v>4140</v>
      </c>
      <c r="D31" s="48">
        <v>3000</v>
      </c>
      <c r="E31" s="4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6">
        <f>FundResult[[#This Row],[launched_at]]/86400+DATE(1970,1,1)</f>
        <v>41812.67324074074</v>
      </c>
      <c r="L31" s="8">
        <f>YEAR(FundResult[[#This Row],[Date Created Conversion]])</f>
        <v>2014</v>
      </c>
      <c r="M31" t="b">
        <v>0</v>
      </c>
      <c r="N31">
        <v>117</v>
      </c>
      <c r="O31" t="b">
        <v>1</v>
      </c>
      <c r="P31" t="s">
        <v>8263</v>
      </c>
      <c r="Q31" t="s">
        <v>8310</v>
      </c>
      <c r="R31" s="10" t="s">
        <v>8311</v>
      </c>
      <c r="S31" s="29">
        <f>ROUND(FundResult[[#This Row],[pledged]]/FundResult[[#This Row],[goal]]*100,0)</f>
        <v>123</v>
      </c>
      <c r="T31" s="27">
        <f>IFERROR(FundResult[[#This Row],[pledged]]/FundResult[[#This Row],[backers_count]], 0)</f>
        <v>31.623931623931625</v>
      </c>
    </row>
    <row r="32" spans="1:20" ht="45" x14ac:dyDescent="0.25">
      <c r="A32">
        <v>30</v>
      </c>
      <c r="B32" s="3" t="s">
        <v>32</v>
      </c>
      <c r="C32" s="3" t="s">
        <v>4141</v>
      </c>
      <c r="D32" s="48">
        <v>4000</v>
      </c>
      <c r="E32" s="4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6">
        <f>FundResult[[#This Row],[launched_at]]/86400+DATE(1970,1,1)</f>
        <v>41842.292997685188</v>
      </c>
      <c r="L32" s="8">
        <f>YEAR(FundResult[[#This Row],[Date Created Conversion]])</f>
        <v>2014</v>
      </c>
      <c r="M32" t="b">
        <v>0</v>
      </c>
      <c r="N32">
        <v>53</v>
      </c>
      <c r="O32" t="b">
        <v>1</v>
      </c>
      <c r="P32" t="s">
        <v>8263</v>
      </c>
      <c r="Q32" t="s">
        <v>8310</v>
      </c>
      <c r="R32" s="10" t="s">
        <v>8311</v>
      </c>
      <c r="S32" s="29">
        <f>ROUND(FundResult[[#This Row],[pledged]]/FundResult[[#This Row],[goal]]*100,0)</f>
        <v>101</v>
      </c>
      <c r="T32" s="27">
        <f>IFERROR(FundResult[[#This Row],[pledged]]/FundResult[[#This Row],[backers_count]], 0)</f>
        <v>76.45264150943396</v>
      </c>
    </row>
    <row r="33" spans="1:20" ht="45" x14ac:dyDescent="0.25">
      <c r="A33">
        <v>31</v>
      </c>
      <c r="B33" s="3" t="s">
        <v>33</v>
      </c>
      <c r="C33" s="3" t="s">
        <v>4142</v>
      </c>
      <c r="D33" s="48">
        <v>13</v>
      </c>
      <c r="E33" s="4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6">
        <f>FundResult[[#This Row],[launched_at]]/86400+DATE(1970,1,1)</f>
        <v>42376.79206018518</v>
      </c>
      <c r="L33" s="8">
        <f>YEAR(FundResult[[#This Row],[Date Created Conversion]])</f>
        <v>2016</v>
      </c>
      <c r="M33" t="b">
        <v>0</v>
      </c>
      <c r="N33">
        <v>1</v>
      </c>
      <c r="O33" t="b">
        <v>1</v>
      </c>
      <c r="P33" t="s">
        <v>8263</v>
      </c>
      <c r="Q33" t="s">
        <v>8310</v>
      </c>
      <c r="R33" s="10" t="s">
        <v>8311</v>
      </c>
      <c r="S33" s="29">
        <f>ROUND(FundResult[[#This Row],[pledged]]/FundResult[[#This Row],[goal]]*100,0)</f>
        <v>100</v>
      </c>
      <c r="T33" s="27">
        <f>IFERROR(FundResult[[#This Row],[pledged]]/FundResult[[#This Row],[backers_count]], 0)</f>
        <v>13</v>
      </c>
    </row>
    <row r="34" spans="1:20" ht="60" x14ac:dyDescent="0.25">
      <c r="A34">
        <v>32</v>
      </c>
      <c r="B34" s="3" t="s">
        <v>34</v>
      </c>
      <c r="C34" s="3" t="s">
        <v>4143</v>
      </c>
      <c r="D34" s="48">
        <v>28450</v>
      </c>
      <c r="E34" s="4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6">
        <f>FundResult[[#This Row],[launched_at]]/86400+DATE(1970,1,1)</f>
        <v>42461.627511574072</v>
      </c>
      <c r="L34" s="8">
        <f>YEAR(FundResult[[#This Row],[Date Created Conversion]])</f>
        <v>2016</v>
      </c>
      <c r="M34" t="b">
        <v>0</v>
      </c>
      <c r="N34">
        <v>89</v>
      </c>
      <c r="O34" t="b">
        <v>1</v>
      </c>
      <c r="P34" t="s">
        <v>8263</v>
      </c>
      <c r="Q34" t="s">
        <v>8310</v>
      </c>
      <c r="R34" s="10" t="s">
        <v>8311</v>
      </c>
      <c r="S34" s="29">
        <f>ROUND(FundResult[[#This Row],[pledged]]/FundResult[[#This Row],[goal]]*100,0)</f>
        <v>100</v>
      </c>
      <c r="T34" s="27">
        <f>IFERROR(FundResult[[#This Row],[pledged]]/FundResult[[#This Row],[backers_count]], 0)</f>
        <v>320.44943820224717</v>
      </c>
    </row>
    <row r="35" spans="1:20" ht="60" x14ac:dyDescent="0.25">
      <c r="A35">
        <v>33</v>
      </c>
      <c r="B35" s="3" t="s">
        <v>35</v>
      </c>
      <c r="C35" s="3" t="s">
        <v>4144</v>
      </c>
      <c r="D35" s="48">
        <v>5250</v>
      </c>
      <c r="E35" s="4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6">
        <f>FundResult[[#This Row],[launched_at]]/86400+DATE(1970,1,1)</f>
        <v>42286.660891203705</v>
      </c>
      <c r="L35" s="8">
        <f>YEAR(FundResult[[#This Row],[Date Created Conversion]])</f>
        <v>2015</v>
      </c>
      <c r="M35" t="b">
        <v>0</v>
      </c>
      <c r="N35">
        <v>64</v>
      </c>
      <c r="O35" t="b">
        <v>1</v>
      </c>
      <c r="P35" t="s">
        <v>8263</v>
      </c>
      <c r="Q35" t="s">
        <v>8310</v>
      </c>
      <c r="R35" s="10" t="s">
        <v>8311</v>
      </c>
      <c r="S35" s="29">
        <f>ROUND(FundResult[[#This Row],[pledged]]/FundResult[[#This Row],[goal]]*100,0)</f>
        <v>102</v>
      </c>
      <c r="T35" s="27">
        <f>IFERROR(FundResult[[#This Row],[pledged]]/FundResult[[#This Row],[backers_count]], 0)</f>
        <v>83.75</v>
      </c>
    </row>
    <row r="36" spans="1:20" ht="60" x14ac:dyDescent="0.25">
      <c r="A36">
        <v>34</v>
      </c>
      <c r="B36" s="3" t="s">
        <v>36</v>
      </c>
      <c r="C36" s="3" t="s">
        <v>4145</v>
      </c>
      <c r="D36" s="48">
        <v>2600</v>
      </c>
      <c r="E36" s="4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6">
        <f>FundResult[[#This Row],[launched_at]]/86400+DATE(1970,1,1)</f>
        <v>41841.321770833332</v>
      </c>
      <c r="L36" s="8">
        <f>YEAR(FundResult[[#This Row],[Date Created Conversion]])</f>
        <v>2014</v>
      </c>
      <c r="M36" t="b">
        <v>0</v>
      </c>
      <c r="N36">
        <v>68</v>
      </c>
      <c r="O36" t="b">
        <v>1</v>
      </c>
      <c r="P36" t="s">
        <v>8263</v>
      </c>
      <c r="Q36" t="s">
        <v>8310</v>
      </c>
      <c r="R36" s="10" t="s">
        <v>8311</v>
      </c>
      <c r="S36" s="29">
        <f>ROUND(FundResult[[#This Row],[pledged]]/FundResult[[#This Row],[goal]]*100,0)</f>
        <v>130</v>
      </c>
      <c r="T36" s="27">
        <f>IFERROR(FundResult[[#This Row],[pledged]]/FundResult[[#This Row],[backers_count]], 0)</f>
        <v>49.882352941176471</v>
      </c>
    </row>
    <row r="37" spans="1:20" ht="45" x14ac:dyDescent="0.25">
      <c r="A37">
        <v>35</v>
      </c>
      <c r="B37" s="3" t="s">
        <v>37</v>
      </c>
      <c r="C37" s="3" t="s">
        <v>4146</v>
      </c>
      <c r="D37" s="48">
        <v>1000</v>
      </c>
      <c r="E37" s="4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6">
        <f>FundResult[[#This Row],[launched_at]]/86400+DATE(1970,1,1)</f>
        <v>42098.291828703703</v>
      </c>
      <c r="L37" s="8">
        <f>YEAR(FundResult[[#This Row],[Date Created Conversion]])</f>
        <v>2015</v>
      </c>
      <c r="M37" t="b">
        <v>0</v>
      </c>
      <c r="N37">
        <v>28</v>
      </c>
      <c r="O37" t="b">
        <v>1</v>
      </c>
      <c r="P37" t="s">
        <v>8263</v>
      </c>
      <c r="Q37" t="s">
        <v>8310</v>
      </c>
      <c r="R37" s="10" t="s">
        <v>8311</v>
      </c>
      <c r="S37" s="29">
        <f>ROUND(FundResult[[#This Row],[pledged]]/FundResult[[#This Row],[goal]]*100,0)</f>
        <v>167</v>
      </c>
      <c r="T37" s="27">
        <f>IFERROR(FundResult[[#This Row],[pledged]]/FundResult[[#This Row],[backers_count]], 0)</f>
        <v>59.464285714285715</v>
      </c>
    </row>
    <row r="38" spans="1:20" ht="30" x14ac:dyDescent="0.25">
      <c r="A38">
        <v>36</v>
      </c>
      <c r="B38" s="3" t="s">
        <v>38</v>
      </c>
      <c r="C38" s="3" t="s">
        <v>4147</v>
      </c>
      <c r="D38" s="48">
        <v>6000</v>
      </c>
      <c r="E38" s="4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6">
        <f>FundResult[[#This Row],[launched_at]]/86400+DATE(1970,1,1)</f>
        <v>42068.307002314818</v>
      </c>
      <c r="L38" s="8">
        <f>YEAR(FundResult[[#This Row],[Date Created Conversion]])</f>
        <v>2015</v>
      </c>
      <c r="M38" t="b">
        <v>0</v>
      </c>
      <c r="N38">
        <v>44</v>
      </c>
      <c r="O38" t="b">
        <v>1</v>
      </c>
      <c r="P38" t="s">
        <v>8263</v>
      </c>
      <c r="Q38" t="s">
        <v>8310</v>
      </c>
      <c r="R38" s="10" t="s">
        <v>8311</v>
      </c>
      <c r="S38" s="29">
        <f>ROUND(FundResult[[#This Row],[pledged]]/FundResult[[#This Row],[goal]]*100,0)</f>
        <v>142</v>
      </c>
      <c r="T38" s="27">
        <f>IFERROR(FundResult[[#This Row],[pledged]]/FundResult[[#This Row],[backers_count]], 0)</f>
        <v>193.84090909090909</v>
      </c>
    </row>
    <row r="39" spans="1:20" ht="60" x14ac:dyDescent="0.25">
      <c r="A39">
        <v>37</v>
      </c>
      <c r="B39" s="3" t="s">
        <v>39</v>
      </c>
      <c r="C39" s="3" t="s">
        <v>4148</v>
      </c>
      <c r="D39" s="48">
        <v>22000</v>
      </c>
      <c r="E39" s="4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6">
        <f>FundResult[[#This Row],[launched_at]]/86400+DATE(1970,1,1)</f>
        <v>42032.693043981482</v>
      </c>
      <c r="L39" s="8">
        <f>YEAR(FundResult[[#This Row],[Date Created Conversion]])</f>
        <v>2015</v>
      </c>
      <c r="M39" t="b">
        <v>0</v>
      </c>
      <c r="N39">
        <v>253</v>
      </c>
      <c r="O39" t="b">
        <v>1</v>
      </c>
      <c r="P39" t="s">
        <v>8263</v>
      </c>
      <c r="Q39" t="s">
        <v>8310</v>
      </c>
      <c r="R39" s="10" t="s">
        <v>8311</v>
      </c>
      <c r="S39" s="29">
        <f>ROUND(FundResult[[#This Row],[pledged]]/FundResult[[#This Row],[goal]]*100,0)</f>
        <v>183</v>
      </c>
      <c r="T39" s="27">
        <f>IFERROR(FundResult[[#This Row],[pledged]]/FundResult[[#This Row],[backers_count]], 0)</f>
        <v>159.51383399209487</v>
      </c>
    </row>
    <row r="40" spans="1:20" ht="45" x14ac:dyDescent="0.25">
      <c r="A40">
        <v>38</v>
      </c>
      <c r="B40" s="3" t="s">
        <v>40</v>
      </c>
      <c r="C40" s="3" t="s">
        <v>4149</v>
      </c>
      <c r="D40" s="48">
        <v>2500</v>
      </c>
      <c r="E40" s="4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6">
        <f>FundResult[[#This Row],[launched_at]]/86400+DATE(1970,1,1)</f>
        <v>41375.057222222225</v>
      </c>
      <c r="L40" s="8">
        <f>YEAR(FundResult[[#This Row],[Date Created Conversion]])</f>
        <v>2013</v>
      </c>
      <c r="M40" t="b">
        <v>0</v>
      </c>
      <c r="N40">
        <v>66</v>
      </c>
      <c r="O40" t="b">
        <v>1</v>
      </c>
      <c r="P40" t="s">
        <v>8263</v>
      </c>
      <c r="Q40" t="s">
        <v>8310</v>
      </c>
      <c r="R40" s="10" t="s">
        <v>8311</v>
      </c>
      <c r="S40" s="29">
        <f>ROUND(FundResult[[#This Row],[pledged]]/FundResult[[#This Row],[goal]]*100,0)</f>
        <v>110</v>
      </c>
      <c r="T40" s="27">
        <f>IFERROR(FundResult[[#This Row],[pledged]]/FundResult[[#This Row],[backers_count]], 0)</f>
        <v>41.68181818181818</v>
      </c>
    </row>
    <row r="41" spans="1:20" ht="60" x14ac:dyDescent="0.25">
      <c r="A41">
        <v>39</v>
      </c>
      <c r="B41" s="3" t="s">
        <v>41</v>
      </c>
      <c r="C41" s="3" t="s">
        <v>4150</v>
      </c>
      <c r="D41" s="48">
        <v>25000</v>
      </c>
      <c r="E41" s="4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6">
        <f>FundResult[[#This Row],[launched_at]]/86400+DATE(1970,1,1)</f>
        <v>41754.047083333331</v>
      </c>
      <c r="L41" s="8">
        <f>YEAR(FundResult[[#This Row],[Date Created Conversion]])</f>
        <v>2014</v>
      </c>
      <c r="M41" t="b">
        <v>0</v>
      </c>
      <c r="N41">
        <v>217</v>
      </c>
      <c r="O41" t="b">
        <v>1</v>
      </c>
      <c r="P41" t="s">
        <v>8263</v>
      </c>
      <c r="Q41" t="s">
        <v>8310</v>
      </c>
      <c r="R41" s="10" t="s">
        <v>8311</v>
      </c>
      <c r="S41" s="29">
        <f>ROUND(FundResult[[#This Row],[pledged]]/FundResult[[#This Row],[goal]]*100,0)</f>
        <v>131</v>
      </c>
      <c r="T41" s="27">
        <f>IFERROR(FundResult[[#This Row],[pledged]]/FundResult[[#This Row],[backers_count]], 0)</f>
        <v>150.89861751152074</v>
      </c>
    </row>
    <row r="42" spans="1:20" ht="60" x14ac:dyDescent="0.25">
      <c r="A42">
        <v>40</v>
      </c>
      <c r="B42" s="3" t="s">
        <v>42</v>
      </c>
      <c r="C42" s="3" t="s">
        <v>4151</v>
      </c>
      <c r="D42" s="48">
        <v>2000</v>
      </c>
      <c r="E42" s="4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6">
        <f>FundResult[[#This Row],[launched_at]]/86400+DATE(1970,1,1)</f>
        <v>41789.21398148148</v>
      </c>
      <c r="L42" s="8">
        <f>YEAR(FundResult[[#This Row],[Date Created Conversion]])</f>
        <v>2014</v>
      </c>
      <c r="M42" t="b">
        <v>0</v>
      </c>
      <c r="N42">
        <v>16</v>
      </c>
      <c r="O42" t="b">
        <v>1</v>
      </c>
      <c r="P42" t="s">
        <v>8263</v>
      </c>
      <c r="Q42" t="s">
        <v>8310</v>
      </c>
      <c r="R42" s="10" t="s">
        <v>8311</v>
      </c>
      <c r="S42" s="29">
        <f>ROUND(FundResult[[#This Row],[pledged]]/FundResult[[#This Row],[goal]]*100,0)</f>
        <v>101</v>
      </c>
      <c r="T42" s="27">
        <f>IFERROR(FundResult[[#This Row],[pledged]]/FundResult[[#This Row],[backers_count]], 0)</f>
        <v>126.6875</v>
      </c>
    </row>
    <row r="43" spans="1:20" ht="60" x14ac:dyDescent="0.25">
      <c r="A43">
        <v>41</v>
      </c>
      <c r="B43" s="3" t="s">
        <v>43</v>
      </c>
      <c r="C43" s="3" t="s">
        <v>4152</v>
      </c>
      <c r="D43" s="48">
        <v>2000</v>
      </c>
      <c r="E43" s="4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6">
        <f>FundResult[[#This Row],[launched_at]]/86400+DATE(1970,1,1)</f>
        <v>41887.568912037037</v>
      </c>
      <c r="L43" s="8">
        <f>YEAR(FundResult[[#This Row],[Date Created Conversion]])</f>
        <v>2014</v>
      </c>
      <c r="M43" t="b">
        <v>0</v>
      </c>
      <c r="N43">
        <v>19</v>
      </c>
      <c r="O43" t="b">
        <v>1</v>
      </c>
      <c r="P43" t="s">
        <v>8263</v>
      </c>
      <c r="Q43" t="s">
        <v>8310</v>
      </c>
      <c r="R43" s="10" t="s">
        <v>8311</v>
      </c>
      <c r="S43" s="29">
        <f>ROUND(FundResult[[#This Row],[pledged]]/FundResult[[#This Row],[goal]]*100,0)</f>
        <v>100</v>
      </c>
      <c r="T43" s="27">
        <f>IFERROR(FundResult[[#This Row],[pledged]]/FundResult[[#This Row],[backers_count]], 0)</f>
        <v>105.26315789473684</v>
      </c>
    </row>
    <row r="44" spans="1:20" ht="60" x14ac:dyDescent="0.25">
      <c r="A44">
        <v>42</v>
      </c>
      <c r="B44" s="3" t="s">
        <v>44</v>
      </c>
      <c r="C44" s="3" t="s">
        <v>4153</v>
      </c>
      <c r="D44" s="48">
        <v>14000</v>
      </c>
      <c r="E44" s="4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6">
        <f>FundResult[[#This Row],[launched_at]]/86400+DATE(1970,1,1)</f>
        <v>41971.639189814814</v>
      </c>
      <c r="L44" s="8">
        <f>YEAR(FundResult[[#This Row],[Date Created Conversion]])</f>
        <v>2014</v>
      </c>
      <c r="M44" t="b">
        <v>0</v>
      </c>
      <c r="N44">
        <v>169</v>
      </c>
      <c r="O44" t="b">
        <v>1</v>
      </c>
      <c r="P44" t="s">
        <v>8263</v>
      </c>
      <c r="Q44" t="s">
        <v>8310</v>
      </c>
      <c r="R44" s="10" t="s">
        <v>8311</v>
      </c>
      <c r="S44" s="29">
        <f>ROUND(FundResult[[#This Row],[pledged]]/FundResult[[#This Row],[goal]]*100,0)</f>
        <v>142</v>
      </c>
      <c r="T44" s="27">
        <f>IFERROR(FundResult[[#This Row],[pledged]]/FundResult[[#This Row],[backers_count]], 0)</f>
        <v>117.51479289940828</v>
      </c>
    </row>
    <row r="45" spans="1:20" ht="60" x14ac:dyDescent="0.25">
      <c r="A45">
        <v>43</v>
      </c>
      <c r="B45" s="3" t="s">
        <v>45</v>
      </c>
      <c r="C45" s="3" t="s">
        <v>4154</v>
      </c>
      <c r="D45" s="48">
        <v>10000</v>
      </c>
      <c r="E45" s="4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6">
        <f>FundResult[[#This Row],[launched_at]]/86400+DATE(1970,1,1)</f>
        <v>41802.790347222224</v>
      </c>
      <c r="L45" s="8">
        <f>YEAR(FundResult[[#This Row],[Date Created Conversion]])</f>
        <v>2014</v>
      </c>
      <c r="M45" t="b">
        <v>0</v>
      </c>
      <c r="N45">
        <v>263</v>
      </c>
      <c r="O45" t="b">
        <v>1</v>
      </c>
      <c r="P45" t="s">
        <v>8263</v>
      </c>
      <c r="Q45" t="s">
        <v>8310</v>
      </c>
      <c r="R45" s="10" t="s">
        <v>8311</v>
      </c>
      <c r="S45" s="29">
        <f>ROUND(FundResult[[#This Row],[pledged]]/FundResult[[#This Row],[goal]]*100,0)</f>
        <v>309</v>
      </c>
      <c r="T45" s="27">
        <f>IFERROR(FundResult[[#This Row],[pledged]]/FundResult[[#This Row],[backers_count]], 0)</f>
        <v>117.36121673003802</v>
      </c>
    </row>
    <row r="46" spans="1:20" ht="60" x14ac:dyDescent="0.25">
      <c r="A46">
        <v>44</v>
      </c>
      <c r="B46" s="3" t="s">
        <v>46</v>
      </c>
      <c r="C46" s="3" t="s">
        <v>4155</v>
      </c>
      <c r="D46" s="48">
        <v>2000</v>
      </c>
      <c r="E46" s="4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6">
        <f>FundResult[[#This Row],[launched_at]]/86400+DATE(1970,1,1)</f>
        <v>41874.098807870367</v>
      </c>
      <c r="L46" s="8">
        <f>YEAR(FundResult[[#This Row],[Date Created Conversion]])</f>
        <v>2014</v>
      </c>
      <c r="M46" t="b">
        <v>0</v>
      </c>
      <c r="N46">
        <v>15</v>
      </c>
      <c r="O46" t="b">
        <v>1</v>
      </c>
      <c r="P46" t="s">
        <v>8263</v>
      </c>
      <c r="Q46" t="s">
        <v>8310</v>
      </c>
      <c r="R46" s="10" t="s">
        <v>8311</v>
      </c>
      <c r="S46" s="29">
        <f>ROUND(FundResult[[#This Row],[pledged]]/FundResult[[#This Row],[goal]]*100,0)</f>
        <v>100</v>
      </c>
      <c r="T46" s="27">
        <f>IFERROR(FundResult[[#This Row],[pledged]]/FundResult[[#This Row],[backers_count]], 0)</f>
        <v>133.33333333333334</v>
      </c>
    </row>
    <row r="47" spans="1:20" ht="45" x14ac:dyDescent="0.25">
      <c r="A47">
        <v>45</v>
      </c>
      <c r="B47" s="3" t="s">
        <v>47</v>
      </c>
      <c r="C47" s="3" t="s">
        <v>4156</v>
      </c>
      <c r="D47" s="48">
        <v>5000</v>
      </c>
      <c r="E47" s="4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6">
        <f>FundResult[[#This Row],[launched_at]]/86400+DATE(1970,1,1)</f>
        <v>42457.623923611114</v>
      </c>
      <c r="L47" s="8">
        <f>YEAR(FundResult[[#This Row],[Date Created Conversion]])</f>
        <v>2016</v>
      </c>
      <c r="M47" t="b">
        <v>0</v>
      </c>
      <c r="N47">
        <v>61</v>
      </c>
      <c r="O47" t="b">
        <v>1</v>
      </c>
      <c r="P47" t="s">
        <v>8263</v>
      </c>
      <c r="Q47" t="s">
        <v>8310</v>
      </c>
      <c r="R47" s="10" t="s">
        <v>8311</v>
      </c>
      <c r="S47" s="29">
        <f>ROUND(FundResult[[#This Row],[pledged]]/FundResult[[#This Row],[goal]]*100,0)</f>
        <v>120</v>
      </c>
      <c r="T47" s="27">
        <f>IFERROR(FundResult[[#This Row],[pledged]]/FundResult[[#This Row],[backers_count]], 0)</f>
        <v>98.360655737704917</v>
      </c>
    </row>
    <row r="48" spans="1:20" ht="45" x14ac:dyDescent="0.25">
      <c r="A48">
        <v>46</v>
      </c>
      <c r="B48" s="3" t="s">
        <v>48</v>
      </c>
      <c r="C48" s="3" t="s">
        <v>4157</v>
      </c>
      <c r="D48" s="48">
        <v>8400</v>
      </c>
      <c r="E48" s="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6">
        <f>FundResult[[#This Row],[launched_at]]/86400+DATE(1970,1,1)</f>
        <v>42323.96497685185</v>
      </c>
      <c r="L48" s="8">
        <f>YEAR(FundResult[[#This Row],[Date Created Conversion]])</f>
        <v>2015</v>
      </c>
      <c r="M48" t="b">
        <v>0</v>
      </c>
      <c r="N48">
        <v>45</v>
      </c>
      <c r="O48" t="b">
        <v>1</v>
      </c>
      <c r="P48" t="s">
        <v>8263</v>
      </c>
      <c r="Q48" t="s">
        <v>8310</v>
      </c>
      <c r="R48" s="10" t="s">
        <v>8311</v>
      </c>
      <c r="S48" s="29">
        <f>ROUND(FundResult[[#This Row],[pledged]]/FundResult[[#This Row],[goal]]*100,0)</f>
        <v>104</v>
      </c>
      <c r="T48" s="27">
        <f>IFERROR(FundResult[[#This Row],[pledged]]/FundResult[[#This Row],[backers_count]], 0)</f>
        <v>194.44444444444446</v>
      </c>
    </row>
    <row r="49" spans="1:20" ht="60" x14ac:dyDescent="0.25">
      <c r="A49">
        <v>47</v>
      </c>
      <c r="B49" s="3" t="s">
        <v>49</v>
      </c>
      <c r="C49" s="3" t="s">
        <v>4158</v>
      </c>
      <c r="D49" s="48">
        <v>5000</v>
      </c>
      <c r="E49" s="4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6">
        <f>FundResult[[#This Row],[launched_at]]/86400+DATE(1970,1,1)</f>
        <v>41932.819525462961</v>
      </c>
      <c r="L49" s="8">
        <f>YEAR(FundResult[[#This Row],[Date Created Conversion]])</f>
        <v>2014</v>
      </c>
      <c r="M49" t="b">
        <v>0</v>
      </c>
      <c r="N49">
        <v>70</v>
      </c>
      <c r="O49" t="b">
        <v>1</v>
      </c>
      <c r="P49" t="s">
        <v>8263</v>
      </c>
      <c r="Q49" t="s">
        <v>8310</v>
      </c>
      <c r="R49" s="10" t="s">
        <v>8311</v>
      </c>
      <c r="S49" s="29">
        <f>ROUND(FundResult[[#This Row],[pledged]]/FundResult[[#This Row],[goal]]*100,0)</f>
        <v>108</v>
      </c>
      <c r="T49" s="27">
        <f>IFERROR(FundResult[[#This Row],[pledged]]/FundResult[[#This Row],[backers_count]], 0)</f>
        <v>76.865000000000009</v>
      </c>
    </row>
    <row r="50" spans="1:20" ht="60" x14ac:dyDescent="0.25">
      <c r="A50">
        <v>48</v>
      </c>
      <c r="B50" s="3" t="s">
        <v>50</v>
      </c>
      <c r="C50" s="3" t="s">
        <v>4159</v>
      </c>
      <c r="D50" s="48">
        <v>2000</v>
      </c>
      <c r="E50" s="4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6">
        <f>FundResult[[#This Row],[launched_at]]/86400+DATE(1970,1,1)</f>
        <v>42033.516898148147</v>
      </c>
      <c r="L50" s="8">
        <f>YEAR(FundResult[[#This Row],[Date Created Conversion]])</f>
        <v>2015</v>
      </c>
      <c r="M50" t="b">
        <v>0</v>
      </c>
      <c r="N50">
        <v>38</v>
      </c>
      <c r="O50" t="b">
        <v>1</v>
      </c>
      <c r="P50" t="s">
        <v>8263</v>
      </c>
      <c r="Q50" t="s">
        <v>8310</v>
      </c>
      <c r="R50" s="10" t="s">
        <v>8311</v>
      </c>
      <c r="S50" s="29">
        <f>ROUND(FundResult[[#This Row],[pledged]]/FundResult[[#This Row],[goal]]*100,0)</f>
        <v>108</v>
      </c>
      <c r="T50" s="27">
        <f>IFERROR(FundResult[[#This Row],[pledged]]/FundResult[[#This Row],[backers_count]], 0)</f>
        <v>56.815789473684212</v>
      </c>
    </row>
    <row r="51" spans="1:20" ht="30" x14ac:dyDescent="0.25">
      <c r="A51">
        <v>49</v>
      </c>
      <c r="B51" s="3" t="s">
        <v>51</v>
      </c>
      <c r="C51" s="3" t="s">
        <v>4160</v>
      </c>
      <c r="D51" s="48">
        <v>12000</v>
      </c>
      <c r="E51" s="4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6">
        <f>FundResult[[#This Row],[launched_at]]/86400+DATE(1970,1,1)</f>
        <v>42271.176446759258</v>
      </c>
      <c r="L51" s="8">
        <f>YEAR(FundResult[[#This Row],[Date Created Conversion]])</f>
        <v>2015</v>
      </c>
      <c r="M51" t="b">
        <v>0</v>
      </c>
      <c r="N51">
        <v>87</v>
      </c>
      <c r="O51" t="b">
        <v>1</v>
      </c>
      <c r="P51" t="s">
        <v>8263</v>
      </c>
      <c r="Q51" t="s">
        <v>8310</v>
      </c>
      <c r="R51" s="10" t="s">
        <v>8311</v>
      </c>
      <c r="S51" s="29">
        <f>ROUND(FundResult[[#This Row],[pledged]]/FundResult[[#This Row],[goal]]*100,0)</f>
        <v>100</v>
      </c>
      <c r="T51" s="27">
        <f>IFERROR(FundResult[[#This Row],[pledged]]/FundResult[[#This Row],[backers_count]], 0)</f>
        <v>137.93103448275863</v>
      </c>
    </row>
    <row r="52" spans="1:20" ht="45" x14ac:dyDescent="0.25">
      <c r="A52">
        <v>50</v>
      </c>
      <c r="B52" s="3" t="s">
        <v>52</v>
      </c>
      <c r="C52" s="3" t="s">
        <v>4161</v>
      </c>
      <c r="D52" s="48">
        <v>600</v>
      </c>
      <c r="E52" s="4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6">
        <f>FundResult[[#This Row],[launched_at]]/86400+DATE(1970,1,1)</f>
        <v>41995.752986111111</v>
      </c>
      <c r="L52" s="8">
        <f>YEAR(FundResult[[#This Row],[Date Created Conversion]])</f>
        <v>2014</v>
      </c>
      <c r="M52" t="b">
        <v>0</v>
      </c>
      <c r="N52">
        <v>22</v>
      </c>
      <c r="O52" t="b">
        <v>1</v>
      </c>
      <c r="P52" t="s">
        <v>8263</v>
      </c>
      <c r="Q52" t="s">
        <v>8310</v>
      </c>
      <c r="R52" s="10" t="s">
        <v>8311</v>
      </c>
      <c r="S52" s="29">
        <f>ROUND(FundResult[[#This Row],[pledged]]/FundResult[[#This Row],[goal]]*100,0)</f>
        <v>100</v>
      </c>
      <c r="T52" s="27">
        <f>IFERROR(FundResult[[#This Row],[pledged]]/FundResult[[#This Row],[backers_count]], 0)</f>
        <v>27.272727272727273</v>
      </c>
    </row>
    <row r="53" spans="1:20" ht="60" x14ac:dyDescent="0.25">
      <c r="A53">
        <v>51</v>
      </c>
      <c r="B53" s="3" t="s">
        <v>53</v>
      </c>
      <c r="C53" s="3" t="s">
        <v>4162</v>
      </c>
      <c r="D53" s="48">
        <v>11000</v>
      </c>
      <c r="E53" s="4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6">
        <f>FundResult[[#This Row],[launched_at]]/86400+DATE(1970,1,1)</f>
        <v>42196.928668981476</v>
      </c>
      <c r="L53" s="8">
        <f>YEAR(FundResult[[#This Row],[Date Created Conversion]])</f>
        <v>2015</v>
      </c>
      <c r="M53" t="b">
        <v>0</v>
      </c>
      <c r="N53">
        <v>119</v>
      </c>
      <c r="O53" t="b">
        <v>1</v>
      </c>
      <c r="P53" t="s">
        <v>8263</v>
      </c>
      <c r="Q53" t="s">
        <v>8310</v>
      </c>
      <c r="R53" s="10" t="s">
        <v>8311</v>
      </c>
      <c r="S53" s="29">
        <f>ROUND(FundResult[[#This Row],[pledged]]/FundResult[[#This Row],[goal]]*100,0)</f>
        <v>128</v>
      </c>
      <c r="T53" s="27">
        <f>IFERROR(FundResult[[#This Row],[pledged]]/FundResult[[#This Row],[backers_count]], 0)</f>
        <v>118.33613445378151</v>
      </c>
    </row>
    <row r="54" spans="1:20" ht="45" x14ac:dyDescent="0.25">
      <c r="A54">
        <v>52</v>
      </c>
      <c r="B54" s="3" t="s">
        <v>54</v>
      </c>
      <c r="C54" s="3" t="s">
        <v>4163</v>
      </c>
      <c r="D54" s="48">
        <v>10000</v>
      </c>
      <c r="E54" s="4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6">
        <f>FundResult[[#This Row],[launched_at]]/86400+DATE(1970,1,1)</f>
        <v>41807.701921296299</v>
      </c>
      <c r="L54" s="8">
        <f>YEAR(FundResult[[#This Row],[Date Created Conversion]])</f>
        <v>2014</v>
      </c>
      <c r="M54" t="b">
        <v>0</v>
      </c>
      <c r="N54">
        <v>52</v>
      </c>
      <c r="O54" t="b">
        <v>1</v>
      </c>
      <c r="P54" t="s">
        <v>8263</v>
      </c>
      <c r="Q54" t="s">
        <v>8310</v>
      </c>
      <c r="R54" s="10" t="s">
        <v>8311</v>
      </c>
      <c r="S54" s="29">
        <f>ROUND(FundResult[[#This Row],[pledged]]/FundResult[[#This Row],[goal]]*100,0)</f>
        <v>116</v>
      </c>
      <c r="T54" s="27">
        <f>IFERROR(FundResult[[#This Row],[pledged]]/FundResult[[#This Row],[backers_count]], 0)</f>
        <v>223.48076923076923</v>
      </c>
    </row>
    <row r="55" spans="1:20" ht="30" x14ac:dyDescent="0.25">
      <c r="A55">
        <v>53</v>
      </c>
      <c r="B55" s="3" t="s">
        <v>55</v>
      </c>
      <c r="C55" s="3" t="s">
        <v>4164</v>
      </c>
      <c r="D55" s="48">
        <v>3000</v>
      </c>
      <c r="E55" s="4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6">
        <f>FundResult[[#This Row],[launched_at]]/86400+DATE(1970,1,1)</f>
        <v>41719.549131944441</v>
      </c>
      <c r="L55" s="8">
        <f>YEAR(FundResult[[#This Row],[Date Created Conversion]])</f>
        <v>2014</v>
      </c>
      <c r="M55" t="b">
        <v>0</v>
      </c>
      <c r="N55">
        <v>117</v>
      </c>
      <c r="O55" t="b">
        <v>1</v>
      </c>
      <c r="P55" t="s">
        <v>8263</v>
      </c>
      <c r="Q55" t="s">
        <v>8310</v>
      </c>
      <c r="R55" s="10" t="s">
        <v>8311</v>
      </c>
      <c r="S55" s="29">
        <f>ROUND(FundResult[[#This Row],[pledged]]/FundResult[[#This Row],[goal]]*100,0)</f>
        <v>110</v>
      </c>
      <c r="T55" s="27">
        <f>IFERROR(FundResult[[#This Row],[pledged]]/FundResult[[#This Row],[backers_count]], 0)</f>
        <v>28.111111111111111</v>
      </c>
    </row>
    <row r="56" spans="1:20" ht="60" x14ac:dyDescent="0.25">
      <c r="A56">
        <v>54</v>
      </c>
      <c r="B56" s="3" t="s">
        <v>56</v>
      </c>
      <c r="C56" s="3" t="s">
        <v>4165</v>
      </c>
      <c r="D56" s="48">
        <v>10000</v>
      </c>
      <c r="E56" s="4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6">
        <f>FundResult[[#This Row],[launched_at]]/86400+DATE(1970,1,1)</f>
        <v>42333.713206018518</v>
      </c>
      <c r="L56" s="8">
        <f>YEAR(FundResult[[#This Row],[Date Created Conversion]])</f>
        <v>2015</v>
      </c>
      <c r="M56" t="b">
        <v>0</v>
      </c>
      <c r="N56">
        <v>52</v>
      </c>
      <c r="O56" t="b">
        <v>1</v>
      </c>
      <c r="P56" t="s">
        <v>8263</v>
      </c>
      <c r="Q56" t="s">
        <v>8310</v>
      </c>
      <c r="R56" s="10" t="s">
        <v>8311</v>
      </c>
      <c r="S56" s="29">
        <f>ROUND(FundResult[[#This Row],[pledged]]/FundResult[[#This Row],[goal]]*100,0)</f>
        <v>101</v>
      </c>
      <c r="T56" s="27">
        <f>IFERROR(FundResult[[#This Row],[pledged]]/FundResult[[#This Row],[backers_count]], 0)</f>
        <v>194.23076923076923</v>
      </c>
    </row>
    <row r="57" spans="1:20" ht="45" x14ac:dyDescent="0.25">
      <c r="A57">
        <v>55</v>
      </c>
      <c r="B57" s="3" t="s">
        <v>57</v>
      </c>
      <c r="C57" s="3" t="s">
        <v>4166</v>
      </c>
      <c r="D57" s="48">
        <v>8600</v>
      </c>
      <c r="E57" s="4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6">
        <f>FundResult[[#This Row],[launched_at]]/86400+DATE(1970,1,1)</f>
        <v>42496.968935185185</v>
      </c>
      <c r="L57" s="8">
        <f>YEAR(FundResult[[#This Row],[Date Created Conversion]])</f>
        <v>2016</v>
      </c>
      <c r="M57" t="b">
        <v>0</v>
      </c>
      <c r="N57">
        <v>86</v>
      </c>
      <c r="O57" t="b">
        <v>1</v>
      </c>
      <c r="P57" t="s">
        <v>8263</v>
      </c>
      <c r="Q57" t="s">
        <v>8310</v>
      </c>
      <c r="R57" s="10" t="s">
        <v>8311</v>
      </c>
      <c r="S57" s="29">
        <f>ROUND(FundResult[[#This Row],[pledged]]/FundResult[[#This Row],[goal]]*100,0)</f>
        <v>129</v>
      </c>
      <c r="T57" s="27">
        <f>IFERROR(FundResult[[#This Row],[pledged]]/FundResult[[#This Row],[backers_count]], 0)</f>
        <v>128.95348837209303</v>
      </c>
    </row>
    <row r="58" spans="1:20" ht="45" x14ac:dyDescent="0.25">
      <c r="A58">
        <v>56</v>
      </c>
      <c r="B58" s="3" t="s">
        <v>58</v>
      </c>
      <c r="C58" s="3" t="s">
        <v>4167</v>
      </c>
      <c r="D58" s="48">
        <v>8000</v>
      </c>
      <c r="E58" s="4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6">
        <f>FundResult[[#This Row],[launched_at]]/86400+DATE(1970,1,1)</f>
        <v>42149.548888888894</v>
      </c>
      <c r="L58" s="8">
        <f>YEAR(FundResult[[#This Row],[Date Created Conversion]])</f>
        <v>2015</v>
      </c>
      <c r="M58" t="b">
        <v>0</v>
      </c>
      <c r="N58">
        <v>174</v>
      </c>
      <c r="O58" t="b">
        <v>1</v>
      </c>
      <c r="P58" t="s">
        <v>8263</v>
      </c>
      <c r="Q58" t="s">
        <v>8310</v>
      </c>
      <c r="R58" s="10" t="s">
        <v>8311</v>
      </c>
      <c r="S58" s="29">
        <f>ROUND(FundResult[[#This Row],[pledged]]/FundResult[[#This Row],[goal]]*100,0)</f>
        <v>107</v>
      </c>
      <c r="T58" s="27">
        <f>IFERROR(FundResult[[#This Row],[pledged]]/FundResult[[#This Row],[backers_count]], 0)</f>
        <v>49.316091954022987</v>
      </c>
    </row>
    <row r="59" spans="1:20" ht="60" x14ac:dyDescent="0.25">
      <c r="A59">
        <v>57</v>
      </c>
      <c r="B59" s="3" t="s">
        <v>59</v>
      </c>
      <c r="C59" s="3" t="s">
        <v>4168</v>
      </c>
      <c r="D59" s="48">
        <v>15000</v>
      </c>
      <c r="E59" s="4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6">
        <f>FundResult[[#This Row],[launched_at]]/86400+DATE(1970,1,1)</f>
        <v>42089.83289351852</v>
      </c>
      <c r="L59" s="8">
        <f>YEAR(FundResult[[#This Row],[Date Created Conversion]])</f>
        <v>2015</v>
      </c>
      <c r="M59" t="b">
        <v>0</v>
      </c>
      <c r="N59">
        <v>69</v>
      </c>
      <c r="O59" t="b">
        <v>1</v>
      </c>
      <c r="P59" t="s">
        <v>8263</v>
      </c>
      <c r="Q59" t="s">
        <v>8310</v>
      </c>
      <c r="R59" s="10" t="s">
        <v>8311</v>
      </c>
      <c r="S59" s="29">
        <f>ROUND(FundResult[[#This Row],[pledged]]/FundResult[[#This Row],[goal]]*100,0)</f>
        <v>102</v>
      </c>
      <c r="T59" s="27">
        <f>IFERROR(FundResult[[#This Row],[pledged]]/FundResult[[#This Row],[backers_count]], 0)</f>
        <v>221.52173913043478</v>
      </c>
    </row>
    <row r="60" spans="1:20" ht="45" x14ac:dyDescent="0.25">
      <c r="A60">
        <v>58</v>
      </c>
      <c r="B60" s="3" t="s">
        <v>60</v>
      </c>
      <c r="C60" s="3" t="s">
        <v>4169</v>
      </c>
      <c r="D60" s="48">
        <v>10000</v>
      </c>
      <c r="E60" s="4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6">
        <f>FundResult[[#This Row],[launched_at]]/86400+DATE(1970,1,1)</f>
        <v>41932.745046296295</v>
      </c>
      <c r="L60" s="8">
        <f>YEAR(FundResult[[#This Row],[Date Created Conversion]])</f>
        <v>2014</v>
      </c>
      <c r="M60" t="b">
        <v>0</v>
      </c>
      <c r="N60">
        <v>75</v>
      </c>
      <c r="O60" t="b">
        <v>1</v>
      </c>
      <c r="P60" t="s">
        <v>8263</v>
      </c>
      <c r="Q60" t="s">
        <v>8310</v>
      </c>
      <c r="R60" s="10" t="s">
        <v>8311</v>
      </c>
      <c r="S60" s="29">
        <f>ROUND(FundResult[[#This Row],[pledged]]/FundResult[[#This Row],[goal]]*100,0)</f>
        <v>103</v>
      </c>
      <c r="T60" s="27">
        <f>IFERROR(FundResult[[#This Row],[pledged]]/FundResult[[#This Row],[backers_count]], 0)</f>
        <v>137.21333333333334</v>
      </c>
    </row>
    <row r="61" spans="1:20" ht="60" x14ac:dyDescent="0.25">
      <c r="A61">
        <v>59</v>
      </c>
      <c r="B61" s="3" t="s">
        <v>61</v>
      </c>
      <c r="C61" s="3" t="s">
        <v>4170</v>
      </c>
      <c r="D61" s="48">
        <v>20000</v>
      </c>
      <c r="E61" s="4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6">
        <f>FundResult[[#This Row],[launched_at]]/86400+DATE(1970,1,1)</f>
        <v>42230.235833333332</v>
      </c>
      <c r="L61" s="8">
        <f>YEAR(FundResult[[#This Row],[Date Created Conversion]])</f>
        <v>2015</v>
      </c>
      <c r="M61" t="b">
        <v>0</v>
      </c>
      <c r="N61">
        <v>33</v>
      </c>
      <c r="O61" t="b">
        <v>1</v>
      </c>
      <c r="P61" t="s">
        <v>8263</v>
      </c>
      <c r="Q61" t="s">
        <v>8310</v>
      </c>
      <c r="R61" s="10" t="s">
        <v>8311</v>
      </c>
      <c r="S61" s="29">
        <f>ROUND(FundResult[[#This Row],[pledged]]/FundResult[[#This Row],[goal]]*100,0)</f>
        <v>100</v>
      </c>
      <c r="T61" s="27">
        <f>IFERROR(FundResult[[#This Row],[pledged]]/FundResult[[#This Row],[backers_count]], 0)</f>
        <v>606.82242424242418</v>
      </c>
    </row>
    <row r="62" spans="1:20" ht="45" x14ac:dyDescent="0.25">
      <c r="A62">
        <v>60</v>
      </c>
      <c r="B62" s="3" t="s">
        <v>62</v>
      </c>
      <c r="C62" s="3" t="s">
        <v>4171</v>
      </c>
      <c r="D62" s="48">
        <v>4500</v>
      </c>
      <c r="E62" s="4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6">
        <f>FundResult[[#This Row],[launched_at]]/86400+DATE(1970,1,1)</f>
        <v>41701.901817129634</v>
      </c>
      <c r="L62" s="8">
        <f>YEAR(FundResult[[#This Row],[Date Created Conversion]])</f>
        <v>2014</v>
      </c>
      <c r="M62" t="b">
        <v>0</v>
      </c>
      <c r="N62">
        <v>108</v>
      </c>
      <c r="O62" t="b">
        <v>1</v>
      </c>
      <c r="P62" t="s">
        <v>8264</v>
      </c>
      <c r="Q62" t="s">
        <v>8310</v>
      </c>
      <c r="R62" s="10" t="s">
        <v>8312</v>
      </c>
      <c r="S62" s="29">
        <f>ROUND(FundResult[[#This Row],[pledged]]/FundResult[[#This Row],[goal]]*100,0)</f>
        <v>103</v>
      </c>
      <c r="T62" s="27">
        <f>IFERROR(FundResult[[#This Row],[pledged]]/FundResult[[#This Row],[backers_count]], 0)</f>
        <v>43.040092592592593</v>
      </c>
    </row>
    <row r="63" spans="1:20" ht="60" x14ac:dyDescent="0.25">
      <c r="A63">
        <v>61</v>
      </c>
      <c r="B63" s="3" t="s">
        <v>63</v>
      </c>
      <c r="C63" s="3" t="s">
        <v>4172</v>
      </c>
      <c r="D63" s="48">
        <v>5000</v>
      </c>
      <c r="E63" s="4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6">
        <f>FundResult[[#This Row],[launched_at]]/86400+DATE(1970,1,1)</f>
        <v>41409.814317129625</v>
      </c>
      <c r="L63" s="8">
        <f>YEAR(FundResult[[#This Row],[Date Created Conversion]])</f>
        <v>2013</v>
      </c>
      <c r="M63" t="b">
        <v>0</v>
      </c>
      <c r="N63">
        <v>23</v>
      </c>
      <c r="O63" t="b">
        <v>1</v>
      </c>
      <c r="P63" t="s">
        <v>8264</v>
      </c>
      <c r="Q63" t="s">
        <v>8310</v>
      </c>
      <c r="R63" s="10" t="s">
        <v>8312</v>
      </c>
      <c r="S63" s="29">
        <f>ROUND(FundResult[[#This Row],[pledged]]/FundResult[[#This Row],[goal]]*100,0)</f>
        <v>148</v>
      </c>
      <c r="T63" s="27">
        <f>IFERROR(FundResult[[#This Row],[pledged]]/FundResult[[#This Row],[backers_count]], 0)</f>
        <v>322.39130434782606</v>
      </c>
    </row>
    <row r="64" spans="1:20" ht="60" x14ac:dyDescent="0.25">
      <c r="A64">
        <v>62</v>
      </c>
      <c r="B64" s="3" t="s">
        <v>64</v>
      </c>
      <c r="C64" s="3" t="s">
        <v>4173</v>
      </c>
      <c r="D64" s="48">
        <v>3000</v>
      </c>
      <c r="E64" s="4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6">
        <f>FundResult[[#This Row],[launched_at]]/86400+DATE(1970,1,1)</f>
        <v>41311.799513888887</v>
      </c>
      <c r="L64" s="8">
        <f>YEAR(FundResult[[#This Row],[Date Created Conversion]])</f>
        <v>2013</v>
      </c>
      <c r="M64" t="b">
        <v>0</v>
      </c>
      <c r="N64">
        <v>48</v>
      </c>
      <c r="O64" t="b">
        <v>1</v>
      </c>
      <c r="P64" t="s">
        <v>8264</v>
      </c>
      <c r="Q64" t="s">
        <v>8310</v>
      </c>
      <c r="R64" s="10" t="s">
        <v>8312</v>
      </c>
      <c r="S64" s="29">
        <f>ROUND(FundResult[[#This Row],[pledged]]/FundResult[[#This Row],[goal]]*100,0)</f>
        <v>155</v>
      </c>
      <c r="T64" s="27">
        <f>IFERROR(FundResult[[#This Row],[pledged]]/FundResult[[#This Row],[backers_count]], 0)</f>
        <v>96.708333333333329</v>
      </c>
    </row>
    <row r="65" spans="1:20" ht="45" x14ac:dyDescent="0.25">
      <c r="A65">
        <v>63</v>
      </c>
      <c r="B65" s="3" t="s">
        <v>65</v>
      </c>
      <c r="C65" s="3" t="s">
        <v>4174</v>
      </c>
      <c r="D65" s="48">
        <v>2000</v>
      </c>
      <c r="E65" s="4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6">
        <f>FundResult[[#This Row],[launched_at]]/86400+DATE(1970,1,1)</f>
        <v>41612.912187499998</v>
      </c>
      <c r="L65" s="8">
        <f>YEAR(FundResult[[#This Row],[Date Created Conversion]])</f>
        <v>2013</v>
      </c>
      <c r="M65" t="b">
        <v>0</v>
      </c>
      <c r="N65">
        <v>64</v>
      </c>
      <c r="O65" t="b">
        <v>1</v>
      </c>
      <c r="P65" t="s">
        <v>8264</v>
      </c>
      <c r="Q65" t="s">
        <v>8310</v>
      </c>
      <c r="R65" s="10" t="s">
        <v>8312</v>
      </c>
      <c r="S65" s="29">
        <f>ROUND(FundResult[[#This Row],[pledged]]/FundResult[[#This Row],[goal]]*100,0)</f>
        <v>114</v>
      </c>
      <c r="T65" s="27">
        <f>IFERROR(FundResult[[#This Row],[pledged]]/FundResult[[#This Row],[backers_count]], 0)</f>
        <v>35.474531249999998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48">
        <v>1200</v>
      </c>
      <c r="E66" s="4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6">
        <f>FundResult[[#This Row],[launched_at]]/86400+DATE(1970,1,1)</f>
        <v>41433.01829861111</v>
      </c>
      <c r="L66" s="8">
        <f>YEAR(FundResult[[#This Row],[Date Created Conversion]])</f>
        <v>2013</v>
      </c>
      <c r="M66" t="b">
        <v>0</v>
      </c>
      <c r="N66">
        <v>24</v>
      </c>
      <c r="O66" t="b">
        <v>1</v>
      </c>
      <c r="P66" t="s">
        <v>8264</v>
      </c>
      <c r="Q66" t="s">
        <v>8310</v>
      </c>
      <c r="R66" s="10" t="s">
        <v>8312</v>
      </c>
      <c r="S66" s="29">
        <f>ROUND(FundResult[[#This Row],[pledged]]/FundResult[[#This Row],[goal]]*100,0)</f>
        <v>173</v>
      </c>
      <c r="T66" s="27">
        <f>IFERROR(FundResult[[#This Row],[pledged]]/FundResult[[#This Row],[backers_count]], 0)</f>
        <v>86.666666666666671</v>
      </c>
    </row>
    <row r="67" spans="1:20" ht="45" x14ac:dyDescent="0.25">
      <c r="A67">
        <v>65</v>
      </c>
      <c r="B67" s="3" t="s">
        <v>67</v>
      </c>
      <c r="C67" s="3" t="s">
        <v>4176</v>
      </c>
      <c r="D67" s="48">
        <v>7000</v>
      </c>
      <c r="E67" s="4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6">
        <f>FundResult[[#This Row],[launched_at]]/86400+DATE(1970,1,1)</f>
        <v>41835.821226851855</v>
      </c>
      <c r="L67" s="8">
        <f>YEAR(FundResult[[#This Row],[Date Created Conversion]])</f>
        <v>2014</v>
      </c>
      <c r="M67" t="b">
        <v>0</v>
      </c>
      <c r="N67">
        <v>57</v>
      </c>
      <c r="O67" t="b">
        <v>1</v>
      </c>
      <c r="P67" t="s">
        <v>8264</v>
      </c>
      <c r="Q67" t="s">
        <v>8310</v>
      </c>
      <c r="R67" s="10" t="s">
        <v>8312</v>
      </c>
      <c r="S67" s="29">
        <f>ROUND(FundResult[[#This Row],[pledged]]/FundResult[[#This Row],[goal]]*100,0)</f>
        <v>108</v>
      </c>
      <c r="T67" s="27">
        <f>IFERROR(FundResult[[#This Row],[pledged]]/FundResult[[#This Row],[backers_count]], 0)</f>
        <v>132.05263157894737</v>
      </c>
    </row>
    <row r="68" spans="1:20" ht="30" x14ac:dyDescent="0.25">
      <c r="A68">
        <v>66</v>
      </c>
      <c r="B68" s="3" t="s">
        <v>68</v>
      </c>
      <c r="C68" s="3" t="s">
        <v>4177</v>
      </c>
      <c r="D68" s="48">
        <v>2000</v>
      </c>
      <c r="E68" s="4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6">
        <f>FundResult[[#This Row],[launched_at]]/86400+DATE(1970,1,1)</f>
        <v>42539.849768518514</v>
      </c>
      <c r="L68" s="8">
        <f>YEAR(FundResult[[#This Row],[Date Created Conversion]])</f>
        <v>2016</v>
      </c>
      <c r="M68" t="b">
        <v>0</v>
      </c>
      <c r="N68">
        <v>26</v>
      </c>
      <c r="O68" t="b">
        <v>1</v>
      </c>
      <c r="P68" t="s">
        <v>8264</v>
      </c>
      <c r="Q68" t="s">
        <v>8310</v>
      </c>
      <c r="R68" s="10" t="s">
        <v>8312</v>
      </c>
      <c r="S68" s="29">
        <f>ROUND(FundResult[[#This Row],[pledged]]/FundResult[[#This Row],[goal]]*100,0)</f>
        <v>119</v>
      </c>
      <c r="T68" s="27">
        <f>IFERROR(FundResult[[#This Row],[pledged]]/FundResult[[#This Row],[backers_count]], 0)</f>
        <v>91.230769230769226</v>
      </c>
    </row>
    <row r="69" spans="1:20" ht="45" x14ac:dyDescent="0.25">
      <c r="A69">
        <v>67</v>
      </c>
      <c r="B69" s="3" t="s">
        <v>69</v>
      </c>
      <c r="C69" s="3" t="s">
        <v>4178</v>
      </c>
      <c r="D69" s="48">
        <v>2000</v>
      </c>
      <c r="E69" s="4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6">
        <f>FundResult[[#This Row],[launched_at]]/86400+DATE(1970,1,1)</f>
        <v>41075.583379629628</v>
      </c>
      <c r="L69" s="8">
        <f>YEAR(FundResult[[#This Row],[Date Created Conversion]])</f>
        <v>2012</v>
      </c>
      <c r="M69" t="b">
        <v>0</v>
      </c>
      <c r="N69">
        <v>20</v>
      </c>
      <c r="O69" t="b">
        <v>1</v>
      </c>
      <c r="P69" t="s">
        <v>8264</v>
      </c>
      <c r="Q69" t="s">
        <v>8310</v>
      </c>
      <c r="R69" s="10" t="s">
        <v>8312</v>
      </c>
      <c r="S69" s="29">
        <f>ROUND(FundResult[[#This Row],[pledged]]/FundResult[[#This Row],[goal]]*100,0)</f>
        <v>116</v>
      </c>
      <c r="T69" s="27">
        <f>IFERROR(FundResult[[#This Row],[pledged]]/FundResult[[#This Row],[backers_count]], 0)</f>
        <v>116.25</v>
      </c>
    </row>
    <row r="70" spans="1:20" ht="60" x14ac:dyDescent="0.25">
      <c r="A70">
        <v>68</v>
      </c>
      <c r="B70" s="3" t="s">
        <v>70</v>
      </c>
      <c r="C70" s="3" t="s">
        <v>4179</v>
      </c>
      <c r="D70" s="48">
        <v>600</v>
      </c>
      <c r="E70" s="4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6">
        <f>FundResult[[#This Row],[launched_at]]/86400+DATE(1970,1,1)</f>
        <v>41663.569340277776</v>
      </c>
      <c r="L70" s="8">
        <f>YEAR(FundResult[[#This Row],[Date Created Conversion]])</f>
        <v>2014</v>
      </c>
      <c r="M70" t="b">
        <v>0</v>
      </c>
      <c r="N70">
        <v>36</v>
      </c>
      <c r="O70" t="b">
        <v>1</v>
      </c>
      <c r="P70" t="s">
        <v>8264</v>
      </c>
      <c r="Q70" t="s">
        <v>8310</v>
      </c>
      <c r="R70" s="10" t="s">
        <v>8312</v>
      </c>
      <c r="S70" s="29">
        <f>ROUND(FundResult[[#This Row],[pledged]]/FundResult[[#This Row],[goal]]*100,0)</f>
        <v>127</v>
      </c>
      <c r="T70" s="27">
        <f>IFERROR(FundResult[[#This Row],[pledged]]/FundResult[[#This Row],[backers_count]], 0)</f>
        <v>21.194444444444443</v>
      </c>
    </row>
    <row r="71" spans="1:20" ht="60" x14ac:dyDescent="0.25">
      <c r="A71">
        <v>69</v>
      </c>
      <c r="B71" s="3" t="s">
        <v>71</v>
      </c>
      <c r="C71" s="3" t="s">
        <v>4180</v>
      </c>
      <c r="D71" s="48">
        <v>10000</v>
      </c>
      <c r="E71" s="4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6">
        <f>FundResult[[#This Row],[launched_at]]/86400+DATE(1970,1,1)</f>
        <v>40786.187789351854</v>
      </c>
      <c r="L71" s="8">
        <f>YEAR(FundResult[[#This Row],[Date Created Conversion]])</f>
        <v>2011</v>
      </c>
      <c r="M71" t="b">
        <v>0</v>
      </c>
      <c r="N71">
        <v>178</v>
      </c>
      <c r="O71" t="b">
        <v>1</v>
      </c>
      <c r="P71" t="s">
        <v>8264</v>
      </c>
      <c r="Q71" t="s">
        <v>8310</v>
      </c>
      <c r="R71" s="10" t="s">
        <v>8312</v>
      </c>
      <c r="S71" s="29">
        <f>ROUND(FundResult[[#This Row],[pledged]]/FundResult[[#This Row],[goal]]*100,0)</f>
        <v>111</v>
      </c>
      <c r="T71" s="27">
        <f>IFERROR(FundResult[[#This Row],[pledged]]/FundResult[[#This Row],[backers_count]], 0)</f>
        <v>62.327134831460668</v>
      </c>
    </row>
    <row r="72" spans="1:20" ht="60" x14ac:dyDescent="0.25">
      <c r="A72">
        <v>70</v>
      </c>
      <c r="B72" s="3" t="s">
        <v>72</v>
      </c>
      <c r="C72" s="3" t="s">
        <v>4181</v>
      </c>
      <c r="D72" s="48">
        <v>500</v>
      </c>
      <c r="E72" s="4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6">
        <f>FundResult[[#This Row],[launched_at]]/86400+DATE(1970,1,1)</f>
        <v>40730.896354166667</v>
      </c>
      <c r="L72" s="8">
        <f>YEAR(FundResult[[#This Row],[Date Created Conversion]])</f>
        <v>2011</v>
      </c>
      <c r="M72" t="b">
        <v>0</v>
      </c>
      <c r="N72">
        <v>17</v>
      </c>
      <c r="O72" t="b">
        <v>1</v>
      </c>
      <c r="P72" t="s">
        <v>8264</v>
      </c>
      <c r="Q72" t="s">
        <v>8310</v>
      </c>
      <c r="R72" s="10" t="s">
        <v>8312</v>
      </c>
      <c r="S72" s="29">
        <f>ROUND(FundResult[[#This Row],[pledged]]/FundResult[[#This Row],[goal]]*100,0)</f>
        <v>127</v>
      </c>
      <c r="T72" s="27">
        <f>IFERROR(FundResult[[#This Row],[pledged]]/FundResult[[#This Row],[backers_count]], 0)</f>
        <v>37.411764705882355</v>
      </c>
    </row>
    <row r="73" spans="1:20" ht="45" x14ac:dyDescent="0.25">
      <c r="A73">
        <v>71</v>
      </c>
      <c r="B73" s="3" t="s">
        <v>73</v>
      </c>
      <c r="C73" s="3" t="s">
        <v>4182</v>
      </c>
      <c r="D73" s="48">
        <v>1800</v>
      </c>
      <c r="E73" s="4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6">
        <f>FundResult[[#This Row],[launched_at]]/86400+DATE(1970,1,1)</f>
        <v>40997.271493055552</v>
      </c>
      <c r="L73" s="8">
        <f>YEAR(FundResult[[#This Row],[Date Created Conversion]])</f>
        <v>2012</v>
      </c>
      <c r="M73" t="b">
        <v>0</v>
      </c>
      <c r="N73">
        <v>32</v>
      </c>
      <c r="O73" t="b">
        <v>1</v>
      </c>
      <c r="P73" t="s">
        <v>8264</v>
      </c>
      <c r="Q73" t="s">
        <v>8310</v>
      </c>
      <c r="R73" s="10" t="s">
        <v>8312</v>
      </c>
      <c r="S73" s="29">
        <f>ROUND(FundResult[[#This Row],[pledged]]/FundResult[[#This Row],[goal]]*100,0)</f>
        <v>124</v>
      </c>
      <c r="T73" s="27">
        <f>IFERROR(FundResult[[#This Row],[pledged]]/FundResult[[#This Row],[backers_count]], 0)</f>
        <v>69.71875</v>
      </c>
    </row>
    <row r="74" spans="1:20" ht="60" x14ac:dyDescent="0.25">
      <c r="A74">
        <v>72</v>
      </c>
      <c r="B74" s="3" t="s">
        <v>74</v>
      </c>
      <c r="C74" s="3" t="s">
        <v>4183</v>
      </c>
      <c r="D74" s="48">
        <v>2200</v>
      </c>
      <c r="E74" s="4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6">
        <f>FundResult[[#This Row],[launched_at]]/86400+DATE(1970,1,1)</f>
        <v>41208.010196759264</v>
      </c>
      <c r="L74" s="8">
        <f>YEAR(FundResult[[#This Row],[Date Created Conversion]])</f>
        <v>2012</v>
      </c>
      <c r="M74" t="b">
        <v>0</v>
      </c>
      <c r="N74">
        <v>41</v>
      </c>
      <c r="O74" t="b">
        <v>1</v>
      </c>
      <c r="P74" t="s">
        <v>8264</v>
      </c>
      <c r="Q74" t="s">
        <v>8310</v>
      </c>
      <c r="R74" s="10" t="s">
        <v>8312</v>
      </c>
      <c r="S74" s="29">
        <f>ROUND(FundResult[[#This Row],[pledged]]/FundResult[[#This Row],[goal]]*100,0)</f>
        <v>108</v>
      </c>
      <c r="T74" s="27">
        <f>IFERROR(FundResult[[#This Row],[pledged]]/FundResult[[#This Row],[backers_count]], 0)</f>
        <v>58.170731707317074</v>
      </c>
    </row>
    <row r="75" spans="1:20" ht="60" x14ac:dyDescent="0.25">
      <c r="A75">
        <v>73</v>
      </c>
      <c r="B75" s="3" t="s">
        <v>75</v>
      </c>
      <c r="C75" s="3" t="s">
        <v>4184</v>
      </c>
      <c r="D75" s="48">
        <v>900</v>
      </c>
      <c r="E75" s="4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6">
        <f>FundResult[[#This Row],[launched_at]]/86400+DATE(1970,1,1)</f>
        <v>40587.75675925926</v>
      </c>
      <c r="L75" s="8">
        <f>YEAR(FundResult[[#This Row],[Date Created Conversion]])</f>
        <v>2011</v>
      </c>
      <c r="M75" t="b">
        <v>0</v>
      </c>
      <c r="N75">
        <v>18</v>
      </c>
      <c r="O75" t="b">
        <v>1</v>
      </c>
      <c r="P75" t="s">
        <v>8264</v>
      </c>
      <c r="Q75" t="s">
        <v>8310</v>
      </c>
      <c r="R75" s="10" t="s">
        <v>8312</v>
      </c>
      <c r="S75" s="29">
        <f>ROUND(FundResult[[#This Row],[pledged]]/FundResult[[#This Row],[goal]]*100,0)</f>
        <v>100</v>
      </c>
      <c r="T75" s="27">
        <f>IFERROR(FundResult[[#This Row],[pledged]]/FundResult[[#This Row],[backers_count]], 0)</f>
        <v>50</v>
      </c>
    </row>
    <row r="76" spans="1:20" ht="60" x14ac:dyDescent="0.25">
      <c r="A76">
        <v>74</v>
      </c>
      <c r="B76" s="3" t="s">
        <v>76</v>
      </c>
      <c r="C76" s="3" t="s">
        <v>4185</v>
      </c>
      <c r="D76" s="48">
        <v>500</v>
      </c>
      <c r="E76" s="4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6">
        <f>FundResult[[#This Row],[launched_at]]/86400+DATE(1970,1,1)</f>
        <v>42360.487210648149</v>
      </c>
      <c r="L76" s="8">
        <f>YEAR(FundResult[[#This Row],[Date Created Conversion]])</f>
        <v>2015</v>
      </c>
      <c r="M76" t="b">
        <v>0</v>
      </c>
      <c r="N76">
        <v>29</v>
      </c>
      <c r="O76" t="b">
        <v>1</v>
      </c>
      <c r="P76" t="s">
        <v>8264</v>
      </c>
      <c r="Q76" t="s">
        <v>8310</v>
      </c>
      <c r="R76" s="10" t="s">
        <v>8312</v>
      </c>
      <c r="S76" s="29">
        <f>ROUND(FundResult[[#This Row],[pledged]]/FundResult[[#This Row],[goal]]*100,0)</f>
        <v>113</v>
      </c>
      <c r="T76" s="27">
        <f>IFERROR(FundResult[[#This Row],[pledged]]/FundResult[[#This Row],[backers_count]], 0)</f>
        <v>19.471034482758618</v>
      </c>
    </row>
    <row r="77" spans="1:20" ht="45" x14ac:dyDescent="0.25">
      <c r="A77">
        <v>75</v>
      </c>
      <c r="B77" s="3" t="s">
        <v>77</v>
      </c>
      <c r="C77" s="3" t="s">
        <v>4186</v>
      </c>
      <c r="D77" s="48">
        <v>3500</v>
      </c>
      <c r="E77" s="4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6">
        <f>FundResult[[#This Row],[launched_at]]/86400+DATE(1970,1,1)</f>
        <v>41357.209166666667</v>
      </c>
      <c r="L77" s="8">
        <f>YEAR(FundResult[[#This Row],[Date Created Conversion]])</f>
        <v>2013</v>
      </c>
      <c r="M77" t="b">
        <v>0</v>
      </c>
      <c r="N77">
        <v>47</v>
      </c>
      <c r="O77" t="b">
        <v>1</v>
      </c>
      <c r="P77" t="s">
        <v>8264</v>
      </c>
      <c r="Q77" t="s">
        <v>8310</v>
      </c>
      <c r="R77" s="10" t="s">
        <v>8312</v>
      </c>
      <c r="S77" s="29">
        <f>ROUND(FundResult[[#This Row],[pledged]]/FundResult[[#This Row],[goal]]*100,0)</f>
        <v>115</v>
      </c>
      <c r="T77" s="27">
        <f>IFERROR(FundResult[[#This Row],[pledged]]/FundResult[[#This Row],[backers_count]], 0)</f>
        <v>85.957446808510639</v>
      </c>
    </row>
    <row r="78" spans="1:20" ht="60" x14ac:dyDescent="0.25">
      <c r="A78">
        <v>76</v>
      </c>
      <c r="B78" s="3" t="s">
        <v>78</v>
      </c>
      <c r="C78" s="3" t="s">
        <v>4187</v>
      </c>
      <c r="D78" s="48">
        <v>300</v>
      </c>
      <c r="E78" s="4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6">
        <f>FundResult[[#This Row],[launched_at]]/86400+DATE(1970,1,1)</f>
        <v>40844.691643518519</v>
      </c>
      <c r="L78" s="8">
        <f>YEAR(FundResult[[#This Row],[Date Created Conversion]])</f>
        <v>2011</v>
      </c>
      <c r="M78" t="b">
        <v>0</v>
      </c>
      <c r="N78">
        <v>15</v>
      </c>
      <c r="O78" t="b">
        <v>1</v>
      </c>
      <c r="P78" t="s">
        <v>8264</v>
      </c>
      <c r="Q78" t="s">
        <v>8310</v>
      </c>
      <c r="R78" s="10" t="s">
        <v>8312</v>
      </c>
      <c r="S78" s="29">
        <f>ROUND(FundResult[[#This Row],[pledged]]/FundResult[[#This Row],[goal]]*100,0)</f>
        <v>153</v>
      </c>
      <c r="T78" s="27">
        <f>IFERROR(FundResult[[#This Row],[pledged]]/FundResult[[#This Row],[backers_count]], 0)</f>
        <v>30.666666666666668</v>
      </c>
    </row>
    <row r="79" spans="1:20" ht="45" x14ac:dyDescent="0.25">
      <c r="A79">
        <v>77</v>
      </c>
      <c r="B79" s="3" t="s">
        <v>79</v>
      </c>
      <c r="C79" s="3" t="s">
        <v>4188</v>
      </c>
      <c r="D79" s="48">
        <v>400</v>
      </c>
      <c r="E79" s="4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6">
        <f>FundResult[[#This Row],[launched_at]]/86400+DATE(1970,1,1)</f>
        <v>40997.144872685181</v>
      </c>
      <c r="L79" s="8">
        <f>YEAR(FundResult[[#This Row],[Date Created Conversion]])</f>
        <v>2012</v>
      </c>
      <c r="M79" t="b">
        <v>0</v>
      </c>
      <c r="N79">
        <v>26</v>
      </c>
      <c r="O79" t="b">
        <v>1</v>
      </c>
      <c r="P79" t="s">
        <v>8264</v>
      </c>
      <c r="Q79" t="s">
        <v>8310</v>
      </c>
      <c r="R79" s="10" t="s">
        <v>8312</v>
      </c>
      <c r="S79" s="29">
        <f>ROUND(FundResult[[#This Row],[pledged]]/FundResult[[#This Row],[goal]]*100,0)</f>
        <v>393</v>
      </c>
      <c r="T79" s="27">
        <f>IFERROR(FundResult[[#This Row],[pledged]]/FundResult[[#This Row],[backers_count]], 0)</f>
        <v>60.384615384615387</v>
      </c>
    </row>
    <row r="80" spans="1:20" ht="105" x14ac:dyDescent="0.25">
      <c r="A80">
        <v>78</v>
      </c>
      <c r="B80" s="3" t="s">
        <v>80</v>
      </c>
      <c r="C80" s="3" t="s">
        <v>4189</v>
      </c>
      <c r="D80" s="48">
        <v>50</v>
      </c>
      <c r="E80" s="4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6">
        <f>FundResult[[#This Row],[launched_at]]/86400+DATE(1970,1,1)</f>
        <v>42604.730567129634</v>
      </c>
      <c r="L80" s="8">
        <f>YEAR(FundResult[[#This Row],[Date Created Conversion]])</f>
        <v>2016</v>
      </c>
      <c r="M80" t="b">
        <v>0</v>
      </c>
      <c r="N80">
        <v>35</v>
      </c>
      <c r="O80" t="b">
        <v>1</v>
      </c>
      <c r="P80" t="s">
        <v>8264</v>
      </c>
      <c r="Q80" t="s">
        <v>8310</v>
      </c>
      <c r="R80" s="10" t="s">
        <v>8312</v>
      </c>
      <c r="S80" s="29">
        <f>ROUND(FundResult[[#This Row],[pledged]]/FundResult[[#This Row],[goal]]*100,0)</f>
        <v>2702</v>
      </c>
      <c r="T80" s="27">
        <f>IFERROR(FundResult[[#This Row],[pledged]]/FundResult[[#This Row],[backers_count]], 0)</f>
        <v>38.6</v>
      </c>
    </row>
    <row r="81" spans="1:20" ht="45" x14ac:dyDescent="0.25">
      <c r="A81">
        <v>79</v>
      </c>
      <c r="B81" s="3" t="s">
        <v>81</v>
      </c>
      <c r="C81" s="3" t="s">
        <v>4190</v>
      </c>
      <c r="D81" s="48">
        <v>1300</v>
      </c>
      <c r="E81" s="4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6">
        <f>FundResult[[#This Row],[launched_at]]/86400+DATE(1970,1,1)</f>
        <v>41724.776539351849</v>
      </c>
      <c r="L81" s="8">
        <f>YEAR(FundResult[[#This Row],[Date Created Conversion]])</f>
        <v>2014</v>
      </c>
      <c r="M81" t="b">
        <v>0</v>
      </c>
      <c r="N81">
        <v>41</v>
      </c>
      <c r="O81" t="b">
        <v>1</v>
      </c>
      <c r="P81" t="s">
        <v>8264</v>
      </c>
      <c r="Q81" t="s">
        <v>8310</v>
      </c>
      <c r="R81" s="10" t="s">
        <v>8312</v>
      </c>
      <c r="S81" s="29">
        <f>ROUND(FundResult[[#This Row],[pledged]]/FundResult[[#This Row],[goal]]*100,0)</f>
        <v>127</v>
      </c>
      <c r="T81" s="27">
        <f>IFERROR(FundResult[[#This Row],[pledged]]/FundResult[[#This Row],[backers_count]], 0)</f>
        <v>40.268292682926827</v>
      </c>
    </row>
    <row r="82" spans="1:20" ht="45" x14ac:dyDescent="0.25">
      <c r="A82">
        <v>80</v>
      </c>
      <c r="B82" s="3" t="s">
        <v>82</v>
      </c>
      <c r="C82" s="3" t="s">
        <v>4191</v>
      </c>
      <c r="D82" s="48">
        <v>12000</v>
      </c>
      <c r="E82" s="4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6">
        <f>FundResult[[#This Row],[launched_at]]/86400+DATE(1970,1,1)</f>
        <v>41583.083981481483</v>
      </c>
      <c r="L82" s="8">
        <f>YEAR(FundResult[[#This Row],[Date Created Conversion]])</f>
        <v>2013</v>
      </c>
      <c r="M82" t="b">
        <v>0</v>
      </c>
      <c r="N82">
        <v>47</v>
      </c>
      <c r="O82" t="b">
        <v>1</v>
      </c>
      <c r="P82" t="s">
        <v>8264</v>
      </c>
      <c r="Q82" t="s">
        <v>8310</v>
      </c>
      <c r="R82" s="10" t="s">
        <v>8312</v>
      </c>
      <c r="S82" s="29">
        <f>ROUND(FundResult[[#This Row],[pledged]]/FundResult[[#This Row],[goal]]*100,0)</f>
        <v>107</v>
      </c>
      <c r="T82" s="27">
        <f>IFERROR(FundResult[[#This Row],[pledged]]/FundResult[[#This Row],[backers_count]], 0)</f>
        <v>273.82978723404256</v>
      </c>
    </row>
    <row r="83" spans="1:20" ht="60" x14ac:dyDescent="0.25">
      <c r="A83">
        <v>81</v>
      </c>
      <c r="B83" s="3" t="s">
        <v>83</v>
      </c>
      <c r="C83" s="3" t="s">
        <v>4192</v>
      </c>
      <c r="D83" s="48">
        <v>750</v>
      </c>
      <c r="E83" s="4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6">
        <f>FundResult[[#This Row],[launched_at]]/86400+DATE(1970,1,1)</f>
        <v>41100.158877314811</v>
      </c>
      <c r="L83" s="8">
        <f>YEAR(FundResult[[#This Row],[Date Created Conversion]])</f>
        <v>2012</v>
      </c>
      <c r="M83" t="b">
        <v>0</v>
      </c>
      <c r="N83">
        <v>28</v>
      </c>
      <c r="O83" t="b">
        <v>1</v>
      </c>
      <c r="P83" t="s">
        <v>8264</v>
      </c>
      <c r="Q83" t="s">
        <v>8310</v>
      </c>
      <c r="R83" s="10" t="s">
        <v>8312</v>
      </c>
      <c r="S83" s="29">
        <f>ROUND(FundResult[[#This Row],[pledged]]/FundResult[[#This Row],[goal]]*100,0)</f>
        <v>198</v>
      </c>
      <c r="T83" s="27">
        <f>IFERROR(FundResult[[#This Row],[pledged]]/FundResult[[#This Row],[backers_count]], 0)</f>
        <v>53.035714285714285</v>
      </c>
    </row>
    <row r="84" spans="1:20" ht="60" x14ac:dyDescent="0.25">
      <c r="A84">
        <v>82</v>
      </c>
      <c r="B84" s="3" t="s">
        <v>84</v>
      </c>
      <c r="C84" s="3" t="s">
        <v>4193</v>
      </c>
      <c r="D84" s="48">
        <v>4000</v>
      </c>
      <c r="E84" s="4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6">
        <f>FundResult[[#This Row],[launched_at]]/86400+DATE(1970,1,1)</f>
        <v>40795.820150462961</v>
      </c>
      <c r="L84" s="8">
        <f>YEAR(FundResult[[#This Row],[Date Created Conversion]])</f>
        <v>2011</v>
      </c>
      <c r="M84" t="b">
        <v>0</v>
      </c>
      <c r="N84">
        <v>100</v>
      </c>
      <c r="O84" t="b">
        <v>1</v>
      </c>
      <c r="P84" t="s">
        <v>8264</v>
      </c>
      <c r="Q84" t="s">
        <v>8310</v>
      </c>
      <c r="R84" s="10" t="s">
        <v>8312</v>
      </c>
      <c r="S84" s="29">
        <f>ROUND(FundResult[[#This Row],[pledged]]/FundResult[[#This Row],[goal]]*100,0)</f>
        <v>100</v>
      </c>
      <c r="T84" s="27">
        <f>IFERROR(FundResult[[#This Row],[pledged]]/FundResult[[#This Row],[backers_count]], 0)</f>
        <v>40.005000000000003</v>
      </c>
    </row>
    <row r="85" spans="1:20" ht="60" x14ac:dyDescent="0.25">
      <c r="A85">
        <v>83</v>
      </c>
      <c r="B85" s="3" t="s">
        <v>85</v>
      </c>
      <c r="C85" s="3" t="s">
        <v>4194</v>
      </c>
      <c r="D85" s="48">
        <v>200</v>
      </c>
      <c r="E85" s="4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6">
        <f>FundResult[[#This Row],[launched_at]]/86400+DATE(1970,1,1)</f>
        <v>42042.615613425922</v>
      </c>
      <c r="L85" s="8">
        <f>YEAR(FundResult[[#This Row],[Date Created Conversion]])</f>
        <v>2015</v>
      </c>
      <c r="M85" t="b">
        <v>0</v>
      </c>
      <c r="N85">
        <v>13</v>
      </c>
      <c r="O85" t="b">
        <v>1</v>
      </c>
      <c r="P85" t="s">
        <v>8264</v>
      </c>
      <c r="Q85" t="s">
        <v>8310</v>
      </c>
      <c r="R85" s="10" t="s">
        <v>8312</v>
      </c>
      <c r="S85" s="29">
        <f>ROUND(FundResult[[#This Row],[pledged]]/FundResult[[#This Row],[goal]]*100,0)</f>
        <v>103</v>
      </c>
      <c r="T85" s="27">
        <f>IFERROR(FundResult[[#This Row],[pledged]]/FundResult[[#This Row],[backers_count]], 0)</f>
        <v>15.76923076923077</v>
      </c>
    </row>
    <row r="86" spans="1:20" ht="45" x14ac:dyDescent="0.25">
      <c r="A86">
        <v>84</v>
      </c>
      <c r="B86" s="3" t="s">
        <v>86</v>
      </c>
      <c r="C86" s="3" t="s">
        <v>4195</v>
      </c>
      <c r="D86" s="48">
        <v>500</v>
      </c>
      <c r="E86" s="4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6">
        <f>FundResult[[#This Row],[launched_at]]/86400+DATE(1970,1,1)</f>
        <v>40648.757939814815</v>
      </c>
      <c r="L86" s="8">
        <f>YEAR(FundResult[[#This Row],[Date Created Conversion]])</f>
        <v>2011</v>
      </c>
      <c r="M86" t="b">
        <v>0</v>
      </c>
      <c r="N86">
        <v>7</v>
      </c>
      <c r="O86" t="b">
        <v>1</v>
      </c>
      <c r="P86" t="s">
        <v>8264</v>
      </c>
      <c r="Q86" t="s">
        <v>8310</v>
      </c>
      <c r="R86" s="10" t="s">
        <v>8312</v>
      </c>
      <c r="S86" s="29">
        <f>ROUND(FundResult[[#This Row],[pledged]]/FundResult[[#This Row],[goal]]*100,0)</f>
        <v>100</v>
      </c>
      <c r="T86" s="27">
        <f>IFERROR(FundResult[[#This Row],[pledged]]/FundResult[[#This Row],[backers_count]], 0)</f>
        <v>71.428571428571431</v>
      </c>
    </row>
    <row r="87" spans="1:20" ht="60" x14ac:dyDescent="0.25">
      <c r="A87">
        <v>85</v>
      </c>
      <c r="B87" s="3" t="s">
        <v>87</v>
      </c>
      <c r="C87" s="3" t="s">
        <v>4196</v>
      </c>
      <c r="D87" s="48">
        <v>1200</v>
      </c>
      <c r="E87" s="4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6">
        <f>FundResult[[#This Row],[launched_at]]/86400+DATE(1970,1,1)</f>
        <v>40779.125428240739</v>
      </c>
      <c r="L87" s="8">
        <f>YEAR(FundResult[[#This Row],[Date Created Conversion]])</f>
        <v>2011</v>
      </c>
      <c r="M87" t="b">
        <v>0</v>
      </c>
      <c r="N87">
        <v>21</v>
      </c>
      <c r="O87" t="b">
        <v>1</v>
      </c>
      <c r="P87" t="s">
        <v>8264</v>
      </c>
      <c r="Q87" t="s">
        <v>8310</v>
      </c>
      <c r="R87" s="10" t="s">
        <v>8312</v>
      </c>
      <c r="S87" s="29">
        <f>ROUND(FundResult[[#This Row],[pledged]]/FundResult[[#This Row],[goal]]*100,0)</f>
        <v>126</v>
      </c>
      <c r="T87" s="27">
        <f>IFERROR(FundResult[[#This Row],[pledged]]/FundResult[[#This Row],[backers_count]], 0)</f>
        <v>71.714285714285708</v>
      </c>
    </row>
    <row r="88" spans="1:20" ht="75" x14ac:dyDescent="0.25">
      <c r="A88">
        <v>86</v>
      </c>
      <c r="B88" s="3" t="s">
        <v>88</v>
      </c>
      <c r="C88" s="3" t="s">
        <v>4197</v>
      </c>
      <c r="D88" s="48">
        <v>6000</v>
      </c>
      <c r="E88" s="4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6">
        <f>FundResult[[#This Row],[launched_at]]/86400+DATE(1970,1,1)</f>
        <v>42291.556076388893</v>
      </c>
      <c r="L88" s="8">
        <f>YEAR(FundResult[[#This Row],[Date Created Conversion]])</f>
        <v>2015</v>
      </c>
      <c r="M88" t="b">
        <v>0</v>
      </c>
      <c r="N88">
        <v>17</v>
      </c>
      <c r="O88" t="b">
        <v>1</v>
      </c>
      <c r="P88" t="s">
        <v>8264</v>
      </c>
      <c r="Q88" t="s">
        <v>8310</v>
      </c>
      <c r="R88" s="10" t="s">
        <v>8312</v>
      </c>
      <c r="S88" s="29">
        <f>ROUND(FundResult[[#This Row],[pledged]]/FundResult[[#This Row],[goal]]*100,0)</f>
        <v>106</v>
      </c>
      <c r="T88" s="27">
        <f>IFERROR(FundResult[[#This Row],[pledged]]/FundResult[[#This Row],[backers_count]], 0)</f>
        <v>375.76470588235293</v>
      </c>
    </row>
    <row r="89" spans="1:20" ht="45" x14ac:dyDescent="0.25">
      <c r="A89">
        <v>87</v>
      </c>
      <c r="B89" s="3" t="s">
        <v>89</v>
      </c>
      <c r="C89" s="3" t="s">
        <v>4198</v>
      </c>
      <c r="D89" s="48">
        <v>2500</v>
      </c>
      <c r="E89" s="4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6">
        <f>FundResult[[#This Row],[launched_at]]/86400+DATE(1970,1,1)</f>
        <v>40322.539386574077</v>
      </c>
      <c r="L89" s="8">
        <f>YEAR(FundResult[[#This Row],[Date Created Conversion]])</f>
        <v>2010</v>
      </c>
      <c r="M89" t="b">
        <v>0</v>
      </c>
      <c r="N89">
        <v>25</v>
      </c>
      <c r="O89" t="b">
        <v>1</v>
      </c>
      <c r="P89" t="s">
        <v>8264</v>
      </c>
      <c r="Q89" t="s">
        <v>8310</v>
      </c>
      <c r="R89" s="10" t="s">
        <v>8312</v>
      </c>
      <c r="S89" s="29">
        <f>ROUND(FundResult[[#This Row],[pledged]]/FundResult[[#This Row],[goal]]*100,0)</f>
        <v>105</v>
      </c>
      <c r="T89" s="27">
        <f>IFERROR(FundResult[[#This Row],[pledged]]/FundResult[[#This Row],[backers_count]], 0)</f>
        <v>104.6</v>
      </c>
    </row>
    <row r="90" spans="1:20" ht="60" x14ac:dyDescent="0.25">
      <c r="A90">
        <v>88</v>
      </c>
      <c r="B90" s="3" t="s">
        <v>90</v>
      </c>
      <c r="C90" s="3" t="s">
        <v>4199</v>
      </c>
      <c r="D90" s="48">
        <v>3500</v>
      </c>
      <c r="E90" s="4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6">
        <f>FundResult[[#This Row],[launched_at]]/86400+DATE(1970,1,1)</f>
        <v>41786.65892361111</v>
      </c>
      <c r="L90" s="8">
        <f>YEAR(FundResult[[#This Row],[Date Created Conversion]])</f>
        <v>2014</v>
      </c>
      <c r="M90" t="b">
        <v>0</v>
      </c>
      <c r="N90">
        <v>60</v>
      </c>
      <c r="O90" t="b">
        <v>1</v>
      </c>
      <c r="P90" t="s">
        <v>8264</v>
      </c>
      <c r="Q90" t="s">
        <v>8310</v>
      </c>
      <c r="R90" s="10" t="s">
        <v>8312</v>
      </c>
      <c r="S90" s="29">
        <f>ROUND(FundResult[[#This Row],[pledged]]/FundResult[[#This Row],[goal]]*100,0)</f>
        <v>103</v>
      </c>
      <c r="T90" s="27">
        <f>IFERROR(FundResult[[#This Row],[pledged]]/FundResult[[#This Row],[backers_count]], 0)</f>
        <v>60</v>
      </c>
    </row>
    <row r="91" spans="1:20" ht="45" x14ac:dyDescent="0.25">
      <c r="A91">
        <v>89</v>
      </c>
      <c r="B91" s="3" t="s">
        <v>91</v>
      </c>
      <c r="C91" s="3" t="s">
        <v>4200</v>
      </c>
      <c r="D91" s="48">
        <v>6000</v>
      </c>
      <c r="E91" s="4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6">
        <f>FundResult[[#This Row],[launched_at]]/86400+DATE(1970,1,1)</f>
        <v>41402.752222222218</v>
      </c>
      <c r="L91" s="8">
        <f>YEAR(FundResult[[#This Row],[Date Created Conversion]])</f>
        <v>2013</v>
      </c>
      <c r="M91" t="b">
        <v>0</v>
      </c>
      <c r="N91">
        <v>56</v>
      </c>
      <c r="O91" t="b">
        <v>1</v>
      </c>
      <c r="P91" t="s">
        <v>8264</v>
      </c>
      <c r="Q91" t="s">
        <v>8310</v>
      </c>
      <c r="R91" s="10" t="s">
        <v>8312</v>
      </c>
      <c r="S91" s="29">
        <f>ROUND(FundResult[[#This Row],[pledged]]/FundResult[[#This Row],[goal]]*100,0)</f>
        <v>115</v>
      </c>
      <c r="T91" s="27">
        <f>IFERROR(FundResult[[#This Row],[pledged]]/FundResult[[#This Row],[backers_count]], 0)</f>
        <v>123.28571428571429</v>
      </c>
    </row>
    <row r="92" spans="1:20" ht="30" x14ac:dyDescent="0.25">
      <c r="A92">
        <v>90</v>
      </c>
      <c r="B92" s="3" t="s">
        <v>92</v>
      </c>
      <c r="C92" s="3" t="s">
        <v>4201</v>
      </c>
      <c r="D92" s="48">
        <v>500</v>
      </c>
      <c r="E92" s="4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6">
        <f>FundResult[[#This Row],[launched_at]]/86400+DATE(1970,1,1)</f>
        <v>40706.297442129631</v>
      </c>
      <c r="L92" s="8">
        <f>YEAR(FundResult[[#This Row],[Date Created Conversion]])</f>
        <v>2011</v>
      </c>
      <c r="M92" t="b">
        <v>0</v>
      </c>
      <c r="N92">
        <v>16</v>
      </c>
      <c r="O92" t="b">
        <v>1</v>
      </c>
      <c r="P92" t="s">
        <v>8264</v>
      </c>
      <c r="Q92" t="s">
        <v>8310</v>
      </c>
      <c r="R92" s="10" t="s">
        <v>8312</v>
      </c>
      <c r="S92" s="29">
        <f>ROUND(FundResult[[#This Row],[pledged]]/FundResult[[#This Row],[goal]]*100,0)</f>
        <v>100</v>
      </c>
      <c r="T92" s="27">
        <f>IFERROR(FundResult[[#This Row],[pledged]]/FundResult[[#This Row],[backers_count]], 0)</f>
        <v>31.375</v>
      </c>
    </row>
    <row r="93" spans="1:20" ht="45" x14ac:dyDescent="0.25">
      <c r="A93">
        <v>91</v>
      </c>
      <c r="B93" s="3" t="s">
        <v>93</v>
      </c>
      <c r="C93" s="3" t="s">
        <v>4202</v>
      </c>
      <c r="D93" s="48">
        <v>3000</v>
      </c>
      <c r="E93" s="4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6">
        <f>FundResult[[#This Row],[launched_at]]/86400+DATE(1970,1,1)</f>
        <v>40619.402361111112</v>
      </c>
      <c r="L93" s="8">
        <f>YEAR(FundResult[[#This Row],[Date Created Conversion]])</f>
        <v>2011</v>
      </c>
      <c r="M93" t="b">
        <v>0</v>
      </c>
      <c r="N93">
        <v>46</v>
      </c>
      <c r="O93" t="b">
        <v>1</v>
      </c>
      <c r="P93" t="s">
        <v>8264</v>
      </c>
      <c r="Q93" t="s">
        <v>8310</v>
      </c>
      <c r="R93" s="10" t="s">
        <v>8312</v>
      </c>
      <c r="S93" s="29">
        <f>ROUND(FundResult[[#This Row],[pledged]]/FundResult[[#This Row],[goal]]*100,0)</f>
        <v>120</v>
      </c>
      <c r="T93" s="27">
        <f>IFERROR(FundResult[[#This Row],[pledged]]/FundResult[[#This Row],[backers_count]], 0)</f>
        <v>78.260869565217391</v>
      </c>
    </row>
    <row r="94" spans="1:20" ht="60" x14ac:dyDescent="0.25">
      <c r="A94">
        <v>92</v>
      </c>
      <c r="B94" s="3" t="s">
        <v>94</v>
      </c>
      <c r="C94" s="3" t="s">
        <v>4203</v>
      </c>
      <c r="D94" s="48">
        <v>5000</v>
      </c>
      <c r="E94" s="4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6">
        <f>FundResult[[#This Row],[launched_at]]/86400+DATE(1970,1,1)</f>
        <v>42721.198877314819</v>
      </c>
      <c r="L94" s="8">
        <f>YEAR(FundResult[[#This Row],[Date Created Conversion]])</f>
        <v>2016</v>
      </c>
      <c r="M94" t="b">
        <v>0</v>
      </c>
      <c r="N94">
        <v>43</v>
      </c>
      <c r="O94" t="b">
        <v>1</v>
      </c>
      <c r="P94" t="s">
        <v>8264</v>
      </c>
      <c r="Q94" t="s">
        <v>8310</v>
      </c>
      <c r="R94" s="10" t="s">
        <v>8312</v>
      </c>
      <c r="S94" s="29">
        <f>ROUND(FundResult[[#This Row],[pledged]]/FundResult[[#This Row],[goal]]*100,0)</f>
        <v>105</v>
      </c>
      <c r="T94" s="27">
        <f>IFERROR(FundResult[[#This Row],[pledged]]/FundResult[[#This Row],[backers_count]], 0)</f>
        <v>122.32558139534883</v>
      </c>
    </row>
    <row r="95" spans="1:20" ht="60" x14ac:dyDescent="0.25">
      <c r="A95">
        <v>93</v>
      </c>
      <c r="B95" s="3" t="s">
        <v>95</v>
      </c>
      <c r="C95" s="3" t="s">
        <v>4204</v>
      </c>
      <c r="D95" s="48">
        <v>1000</v>
      </c>
      <c r="E95" s="4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6">
        <f>FundResult[[#This Row],[launched_at]]/86400+DATE(1970,1,1)</f>
        <v>41065.858067129629</v>
      </c>
      <c r="L95" s="8">
        <f>YEAR(FundResult[[#This Row],[Date Created Conversion]])</f>
        <v>2012</v>
      </c>
      <c r="M95" t="b">
        <v>0</v>
      </c>
      <c r="N95">
        <v>15</v>
      </c>
      <c r="O95" t="b">
        <v>1</v>
      </c>
      <c r="P95" t="s">
        <v>8264</v>
      </c>
      <c r="Q95" t="s">
        <v>8310</v>
      </c>
      <c r="R95" s="10" t="s">
        <v>8312</v>
      </c>
      <c r="S95" s="29">
        <f>ROUND(FundResult[[#This Row],[pledged]]/FundResult[[#This Row],[goal]]*100,0)</f>
        <v>111</v>
      </c>
      <c r="T95" s="27">
        <f>IFERROR(FundResult[[#This Row],[pledged]]/FundResult[[#This Row],[backers_count]], 0)</f>
        <v>73.733333333333334</v>
      </c>
    </row>
    <row r="96" spans="1:20" ht="45" x14ac:dyDescent="0.25">
      <c r="A96">
        <v>94</v>
      </c>
      <c r="B96" s="3" t="s">
        <v>96</v>
      </c>
      <c r="C96" s="3" t="s">
        <v>4205</v>
      </c>
      <c r="D96" s="48">
        <v>250</v>
      </c>
      <c r="E96" s="4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6">
        <f>FundResult[[#This Row],[launched_at]]/86400+DATE(1970,1,1)</f>
        <v>41716.717847222222</v>
      </c>
      <c r="L96" s="8">
        <f>YEAR(FundResult[[#This Row],[Date Created Conversion]])</f>
        <v>2014</v>
      </c>
      <c r="M96" t="b">
        <v>0</v>
      </c>
      <c r="N96">
        <v>12</v>
      </c>
      <c r="O96" t="b">
        <v>1</v>
      </c>
      <c r="P96" t="s">
        <v>8264</v>
      </c>
      <c r="Q96" t="s">
        <v>8310</v>
      </c>
      <c r="R96" s="10" t="s">
        <v>8312</v>
      </c>
      <c r="S96" s="29">
        <f>ROUND(FundResult[[#This Row],[pledged]]/FundResult[[#This Row],[goal]]*100,0)</f>
        <v>104</v>
      </c>
      <c r="T96" s="27">
        <f>IFERROR(FundResult[[#This Row],[pledged]]/FundResult[[#This Row],[backers_count]], 0)</f>
        <v>21.666666666666668</v>
      </c>
    </row>
    <row r="97" spans="1:20" ht="60" x14ac:dyDescent="0.25">
      <c r="A97">
        <v>95</v>
      </c>
      <c r="B97" s="3" t="s">
        <v>97</v>
      </c>
      <c r="C97" s="3" t="s">
        <v>4206</v>
      </c>
      <c r="D97" s="48">
        <v>350</v>
      </c>
      <c r="E97" s="4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6">
        <f>FundResult[[#This Row],[launched_at]]/86400+DATE(1970,1,1)</f>
        <v>40935.005104166667</v>
      </c>
      <c r="L97" s="8">
        <f>YEAR(FundResult[[#This Row],[Date Created Conversion]])</f>
        <v>2012</v>
      </c>
      <c r="M97" t="b">
        <v>0</v>
      </c>
      <c r="N97">
        <v>21</v>
      </c>
      <c r="O97" t="b">
        <v>1</v>
      </c>
      <c r="P97" t="s">
        <v>8264</v>
      </c>
      <c r="Q97" t="s">
        <v>8310</v>
      </c>
      <c r="R97" s="10" t="s">
        <v>8312</v>
      </c>
      <c r="S97" s="29">
        <f>ROUND(FundResult[[#This Row],[pledged]]/FundResult[[#This Row],[goal]]*100,0)</f>
        <v>131</v>
      </c>
      <c r="T97" s="27">
        <f>IFERROR(FundResult[[#This Row],[pledged]]/FundResult[[#This Row],[backers_count]], 0)</f>
        <v>21.904761904761905</v>
      </c>
    </row>
    <row r="98" spans="1:20" ht="60" x14ac:dyDescent="0.25">
      <c r="A98">
        <v>96</v>
      </c>
      <c r="B98" s="3" t="s">
        <v>98</v>
      </c>
      <c r="C98" s="3" t="s">
        <v>4207</v>
      </c>
      <c r="D98" s="48">
        <v>1500</v>
      </c>
      <c r="E98" s="4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6">
        <f>FundResult[[#This Row],[launched_at]]/86400+DATE(1970,1,1)</f>
        <v>40324.662511574075</v>
      </c>
      <c r="L98" s="8">
        <f>YEAR(FundResult[[#This Row],[Date Created Conversion]])</f>
        <v>2010</v>
      </c>
      <c r="M98" t="b">
        <v>0</v>
      </c>
      <c r="N98">
        <v>34</v>
      </c>
      <c r="O98" t="b">
        <v>1</v>
      </c>
      <c r="P98" t="s">
        <v>8264</v>
      </c>
      <c r="Q98" t="s">
        <v>8310</v>
      </c>
      <c r="R98" s="10" t="s">
        <v>8312</v>
      </c>
      <c r="S98" s="29">
        <f>ROUND(FundResult[[#This Row],[pledged]]/FundResult[[#This Row],[goal]]*100,0)</f>
        <v>115</v>
      </c>
      <c r="T98" s="27">
        <f>IFERROR(FundResult[[#This Row],[pledged]]/FundResult[[#This Row],[backers_count]], 0)</f>
        <v>50.588235294117645</v>
      </c>
    </row>
    <row r="99" spans="1:20" ht="45" x14ac:dyDescent="0.25">
      <c r="A99">
        <v>97</v>
      </c>
      <c r="B99" s="3" t="s">
        <v>99</v>
      </c>
      <c r="C99" s="3" t="s">
        <v>4208</v>
      </c>
      <c r="D99" s="48">
        <v>400</v>
      </c>
      <c r="E99" s="4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6">
        <f>FundResult[[#This Row],[launched_at]]/86400+DATE(1970,1,1)</f>
        <v>40706.135208333333</v>
      </c>
      <c r="L99" s="8">
        <f>YEAR(FundResult[[#This Row],[Date Created Conversion]])</f>
        <v>2011</v>
      </c>
      <c r="M99" t="b">
        <v>0</v>
      </c>
      <c r="N99">
        <v>8</v>
      </c>
      <c r="O99" t="b">
        <v>1</v>
      </c>
      <c r="P99" t="s">
        <v>8264</v>
      </c>
      <c r="Q99" t="s">
        <v>8310</v>
      </c>
      <c r="R99" s="10" t="s">
        <v>8312</v>
      </c>
      <c r="S99" s="29">
        <f>ROUND(FundResult[[#This Row],[pledged]]/FundResult[[#This Row],[goal]]*100,0)</f>
        <v>106</v>
      </c>
      <c r="T99" s="27">
        <f>IFERROR(FundResult[[#This Row],[pledged]]/FundResult[[#This Row],[backers_count]], 0)</f>
        <v>53.125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48">
        <v>3200</v>
      </c>
      <c r="E100" s="4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6">
        <f>FundResult[[#This Row],[launched_at]]/86400+DATE(1970,1,1)</f>
        <v>41214.794837962967</v>
      </c>
      <c r="L100" s="8">
        <f>YEAR(FundResult[[#This Row],[Date Created Conversion]])</f>
        <v>2012</v>
      </c>
      <c r="M100" t="b">
        <v>0</v>
      </c>
      <c r="N100">
        <v>60</v>
      </c>
      <c r="O100" t="b">
        <v>1</v>
      </c>
      <c r="P100" t="s">
        <v>8264</v>
      </c>
      <c r="Q100" t="s">
        <v>8310</v>
      </c>
      <c r="R100" s="10" t="s">
        <v>8312</v>
      </c>
      <c r="S100" s="29">
        <f>ROUND(FundResult[[#This Row],[pledged]]/FundResult[[#This Row],[goal]]*100,0)</f>
        <v>106</v>
      </c>
      <c r="T100" s="27">
        <f>IFERROR(FundResult[[#This Row],[pledged]]/FundResult[[#This Row],[backers_count]], 0)</f>
        <v>56.666666666666664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48">
        <v>1500</v>
      </c>
      <c r="E101" s="4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6">
        <f>FundResult[[#This Row],[launched_at]]/86400+DATE(1970,1,1)</f>
        <v>41631.902766203704</v>
      </c>
      <c r="L101" s="8">
        <f>YEAR(FundResult[[#This Row],[Date Created Conversion]])</f>
        <v>2013</v>
      </c>
      <c r="M101" t="b">
        <v>0</v>
      </c>
      <c r="N101">
        <v>39</v>
      </c>
      <c r="O101" t="b">
        <v>1</v>
      </c>
      <c r="P101" t="s">
        <v>8264</v>
      </c>
      <c r="Q101" t="s">
        <v>8310</v>
      </c>
      <c r="R101" s="10" t="s">
        <v>8312</v>
      </c>
      <c r="S101" s="29">
        <f>ROUND(FundResult[[#This Row],[pledged]]/FundResult[[#This Row],[goal]]*100,0)</f>
        <v>106</v>
      </c>
      <c r="T101" s="27">
        <f>IFERROR(FundResult[[#This Row],[pledged]]/FundResult[[#This Row],[backers_count]], 0)</f>
        <v>40.776666666666664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48">
        <v>5000</v>
      </c>
      <c r="E102" s="4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6">
        <f>FundResult[[#This Row],[launched_at]]/86400+DATE(1970,1,1)</f>
        <v>41197.753310185188</v>
      </c>
      <c r="L102" s="8">
        <f>YEAR(FundResult[[#This Row],[Date Created Conversion]])</f>
        <v>2012</v>
      </c>
      <c r="M102" t="b">
        <v>0</v>
      </c>
      <c r="N102">
        <v>26</v>
      </c>
      <c r="O102" t="b">
        <v>1</v>
      </c>
      <c r="P102" t="s">
        <v>8264</v>
      </c>
      <c r="Q102" t="s">
        <v>8310</v>
      </c>
      <c r="R102" s="10" t="s">
        <v>8312</v>
      </c>
      <c r="S102" s="29">
        <f>ROUND(FundResult[[#This Row],[pledged]]/FundResult[[#This Row],[goal]]*100,0)</f>
        <v>100</v>
      </c>
      <c r="T102" s="27">
        <f>IFERROR(FundResult[[#This Row],[pledged]]/FundResult[[#This Row],[backers_count]], 0)</f>
        <v>192.30769230769232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48">
        <v>3500</v>
      </c>
      <c r="E103" s="4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6">
        <f>FundResult[[#This Row],[launched_at]]/86400+DATE(1970,1,1)</f>
        <v>41274.776736111111</v>
      </c>
      <c r="L103" s="8">
        <f>YEAR(FundResult[[#This Row],[Date Created Conversion]])</f>
        <v>2012</v>
      </c>
      <c r="M103" t="b">
        <v>0</v>
      </c>
      <c r="N103">
        <v>35</v>
      </c>
      <c r="O103" t="b">
        <v>1</v>
      </c>
      <c r="P103" t="s">
        <v>8264</v>
      </c>
      <c r="Q103" t="s">
        <v>8310</v>
      </c>
      <c r="R103" s="10" t="s">
        <v>8312</v>
      </c>
      <c r="S103" s="29">
        <f>ROUND(FundResult[[#This Row],[pledged]]/FundResult[[#This Row],[goal]]*100,0)</f>
        <v>100</v>
      </c>
      <c r="T103" s="27">
        <f>IFERROR(FundResult[[#This Row],[pledged]]/FundResult[[#This Row],[backers_count]], 0)</f>
        <v>100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48">
        <v>6000</v>
      </c>
      <c r="E104" s="4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6">
        <f>FundResult[[#This Row],[launched_at]]/86400+DATE(1970,1,1)</f>
        <v>40505.131168981483</v>
      </c>
      <c r="L104" s="8">
        <f>YEAR(FundResult[[#This Row],[Date Created Conversion]])</f>
        <v>2010</v>
      </c>
      <c r="M104" t="b">
        <v>0</v>
      </c>
      <c r="N104">
        <v>65</v>
      </c>
      <c r="O104" t="b">
        <v>1</v>
      </c>
      <c r="P104" t="s">
        <v>8264</v>
      </c>
      <c r="Q104" t="s">
        <v>8310</v>
      </c>
      <c r="R104" s="10" t="s">
        <v>8312</v>
      </c>
      <c r="S104" s="29">
        <f>ROUND(FundResult[[#This Row],[pledged]]/FundResult[[#This Row],[goal]]*100,0)</f>
        <v>128</v>
      </c>
      <c r="T104" s="27">
        <f>IFERROR(FundResult[[#This Row],[pledged]]/FundResult[[#This Row],[backers_count]], 0)</f>
        <v>117.92307692307692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48">
        <v>1300</v>
      </c>
      <c r="E105" s="4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6">
        <f>FundResult[[#This Row],[launched_at]]/86400+DATE(1970,1,1)</f>
        <v>41682.805902777778</v>
      </c>
      <c r="L105" s="8">
        <f>YEAR(FundResult[[#This Row],[Date Created Conversion]])</f>
        <v>2014</v>
      </c>
      <c r="M105" t="b">
        <v>0</v>
      </c>
      <c r="N105">
        <v>49</v>
      </c>
      <c r="O105" t="b">
        <v>1</v>
      </c>
      <c r="P105" t="s">
        <v>8264</v>
      </c>
      <c r="Q105" t="s">
        <v>8310</v>
      </c>
      <c r="R105" s="10" t="s">
        <v>8312</v>
      </c>
      <c r="S105" s="29">
        <f>ROUND(FundResult[[#This Row],[pledged]]/FundResult[[#This Row],[goal]]*100,0)</f>
        <v>105</v>
      </c>
      <c r="T105" s="27">
        <f>IFERROR(FundResult[[#This Row],[pledged]]/FundResult[[#This Row],[backers_count]], 0)</f>
        <v>27.897959183673468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48">
        <v>500</v>
      </c>
      <c r="E106" s="4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6">
        <f>FundResult[[#This Row],[launched_at]]/86400+DATE(1970,1,1)</f>
        <v>40612.695208333331</v>
      </c>
      <c r="L106" s="8">
        <f>YEAR(FundResult[[#This Row],[Date Created Conversion]])</f>
        <v>2011</v>
      </c>
      <c r="M106" t="b">
        <v>0</v>
      </c>
      <c r="N106">
        <v>10</v>
      </c>
      <c r="O106" t="b">
        <v>1</v>
      </c>
      <c r="P106" t="s">
        <v>8264</v>
      </c>
      <c r="Q106" t="s">
        <v>8310</v>
      </c>
      <c r="R106" s="10" t="s">
        <v>8312</v>
      </c>
      <c r="S106" s="29">
        <f>ROUND(FundResult[[#This Row],[pledged]]/FundResult[[#This Row],[goal]]*100,0)</f>
        <v>120</v>
      </c>
      <c r="T106" s="27">
        <f>IFERROR(FundResult[[#This Row],[pledged]]/FundResult[[#This Row],[backers_count]], 0)</f>
        <v>60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48">
        <v>2200</v>
      </c>
      <c r="E107" s="4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6">
        <f>FundResult[[#This Row],[launched_at]]/86400+DATE(1970,1,1)</f>
        <v>42485.724768518514</v>
      </c>
      <c r="L107" s="8">
        <f>YEAR(FundResult[[#This Row],[Date Created Conversion]])</f>
        <v>2016</v>
      </c>
      <c r="M107" t="b">
        <v>0</v>
      </c>
      <c r="N107">
        <v>60</v>
      </c>
      <c r="O107" t="b">
        <v>1</v>
      </c>
      <c r="P107" t="s">
        <v>8264</v>
      </c>
      <c r="Q107" t="s">
        <v>8310</v>
      </c>
      <c r="R107" s="10" t="s">
        <v>8312</v>
      </c>
      <c r="S107" s="29">
        <f>ROUND(FundResult[[#This Row],[pledged]]/FundResult[[#This Row],[goal]]*100,0)</f>
        <v>107</v>
      </c>
      <c r="T107" s="27">
        <f>IFERROR(FundResult[[#This Row],[pledged]]/FundResult[[#This Row],[backers_count]], 0)</f>
        <v>39.383333333333333</v>
      </c>
    </row>
    <row r="108" spans="1:20" x14ac:dyDescent="0.25">
      <c r="A108">
        <v>106</v>
      </c>
      <c r="B108" s="3" t="s">
        <v>108</v>
      </c>
      <c r="C108" s="3" t="s">
        <v>4217</v>
      </c>
      <c r="D108" s="48">
        <v>5000</v>
      </c>
      <c r="E108" s="4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6">
        <f>FundResult[[#This Row],[launched_at]]/86400+DATE(1970,1,1)</f>
        <v>40987.776631944442</v>
      </c>
      <c r="L108" s="8">
        <f>YEAR(FundResult[[#This Row],[Date Created Conversion]])</f>
        <v>2012</v>
      </c>
      <c r="M108" t="b">
        <v>0</v>
      </c>
      <c r="N108">
        <v>27</v>
      </c>
      <c r="O108" t="b">
        <v>1</v>
      </c>
      <c r="P108" t="s">
        <v>8264</v>
      </c>
      <c r="Q108" t="s">
        <v>8310</v>
      </c>
      <c r="R108" s="10" t="s">
        <v>8312</v>
      </c>
      <c r="S108" s="29">
        <f>ROUND(FundResult[[#This Row],[pledged]]/FundResult[[#This Row],[goal]]*100,0)</f>
        <v>101</v>
      </c>
      <c r="T108" s="27">
        <f>IFERROR(FundResult[[#This Row],[pledged]]/FundResult[[#This Row],[backers_count]], 0)</f>
        <v>186.11111111111111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48">
        <v>7500</v>
      </c>
      <c r="E109" s="4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6">
        <f>FundResult[[#This Row],[launched_at]]/86400+DATE(1970,1,1)</f>
        <v>40635.982488425929</v>
      </c>
      <c r="L109" s="8">
        <f>YEAR(FundResult[[#This Row],[Date Created Conversion]])</f>
        <v>2011</v>
      </c>
      <c r="M109" t="b">
        <v>0</v>
      </c>
      <c r="N109">
        <v>69</v>
      </c>
      <c r="O109" t="b">
        <v>1</v>
      </c>
      <c r="P109" t="s">
        <v>8264</v>
      </c>
      <c r="Q109" t="s">
        <v>8310</v>
      </c>
      <c r="R109" s="10" t="s">
        <v>8312</v>
      </c>
      <c r="S109" s="29">
        <f>ROUND(FundResult[[#This Row],[pledged]]/FundResult[[#This Row],[goal]]*100,0)</f>
        <v>102</v>
      </c>
      <c r="T109" s="27">
        <f>IFERROR(FundResult[[#This Row],[pledged]]/FundResult[[#This Row],[backers_count]], 0)</f>
        <v>111.37681159420291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48">
        <v>1500</v>
      </c>
      <c r="E110" s="4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6">
        <f>FundResult[[#This Row],[launched_at]]/86400+DATE(1970,1,1)</f>
        <v>41365.613078703704</v>
      </c>
      <c r="L110" s="8">
        <f>YEAR(FundResult[[#This Row],[Date Created Conversion]])</f>
        <v>2013</v>
      </c>
      <c r="M110" t="b">
        <v>0</v>
      </c>
      <c r="N110">
        <v>47</v>
      </c>
      <c r="O110" t="b">
        <v>1</v>
      </c>
      <c r="P110" t="s">
        <v>8264</v>
      </c>
      <c r="Q110" t="s">
        <v>8310</v>
      </c>
      <c r="R110" s="10" t="s">
        <v>8312</v>
      </c>
      <c r="S110" s="29">
        <f>ROUND(FundResult[[#This Row],[pledged]]/FundResult[[#This Row],[goal]]*100,0)</f>
        <v>247</v>
      </c>
      <c r="T110" s="27">
        <f>IFERROR(FundResult[[#This Row],[pledged]]/FundResult[[#This Row],[backers_count]], 0)</f>
        <v>78.723404255319153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48">
        <v>1000</v>
      </c>
      <c r="E111" s="4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6">
        <f>FundResult[[#This Row],[launched_at]]/86400+DATE(1970,1,1)</f>
        <v>40570.025810185187</v>
      </c>
      <c r="L111" s="8">
        <f>YEAR(FundResult[[#This Row],[Date Created Conversion]])</f>
        <v>2011</v>
      </c>
      <c r="M111" t="b">
        <v>0</v>
      </c>
      <c r="N111">
        <v>47</v>
      </c>
      <c r="O111" t="b">
        <v>1</v>
      </c>
      <c r="P111" t="s">
        <v>8264</v>
      </c>
      <c r="Q111" t="s">
        <v>8310</v>
      </c>
      <c r="R111" s="10" t="s">
        <v>8312</v>
      </c>
      <c r="S111" s="29">
        <f>ROUND(FundResult[[#This Row],[pledged]]/FundResult[[#This Row],[goal]]*100,0)</f>
        <v>220</v>
      </c>
      <c r="T111" s="27">
        <f>IFERROR(FundResult[[#This Row],[pledged]]/FundResult[[#This Row],[backers_count]], 0)</f>
        <v>46.702127659574465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48">
        <v>1300</v>
      </c>
      <c r="E112" s="4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6">
        <f>FundResult[[#This Row],[launched_at]]/86400+DATE(1970,1,1)</f>
        <v>41557.949687500004</v>
      </c>
      <c r="L112" s="8">
        <f>YEAR(FundResult[[#This Row],[Date Created Conversion]])</f>
        <v>2013</v>
      </c>
      <c r="M112" t="b">
        <v>0</v>
      </c>
      <c r="N112">
        <v>26</v>
      </c>
      <c r="O112" t="b">
        <v>1</v>
      </c>
      <c r="P112" t="s">
        <v>8264</v>
      </c>
      <c r="Q112" t="s">
        <v>8310</v>
      </c>
      <c r="R112" s="10" t="s">
        <v>8312</v>
      </c>
      <c r="S112" s="29">
        <f>ROUND(FundResult[[#This Row],[pledged]]/FundResult[[#This Row],[goal]]*100,0)</f>
        <v>131</v>
      </c>
      <c r="T112" s="27">
        <f>IFERROR(FundResult[[#This Row],[pledged]]/FundResult[[#This Row],[backers_count]], 0)</f>
        <v>65.384615384615387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48">
        <v>3500</v>
      </c>
      <c r="E113" s="4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6">
        <f>FundResult[[#This Row],[launched_at]]/86400+DATE(1970,1,1)</f>
        <v>42125.333182870367</v>
      </c>
      <c r="L113" s="8">
        <f>YEAR(FundResult[[#This Row],[Date Created Conversion]])</f>
        <v>2015</v>
      </c>
      <c r="M113" t="b">
        <v>0</v>
      </c>
      <c r="N113">
        <v>53</v>
      </c>
      <c r="O113" t="b">
        <v>1</v>
      </c>
      <c r="P113" t="s">
        <v>8264</v>
      </c>
      <c r="Q113" t="s">
        <v>8310</v>
      </c>
      <c r="R113" s="10" t="s">
        <v>8312</v>
      </c>
      <c r="S113" s="29">
        <f>ROUND(FundResult[[#This Row],[pledged]]/FundResult[[#This Row],[goal]]*100,0)</f>
        <v>155</v>
      </c>
      <c r="T113" s="27">
        <f>IFERROR(FundResult[[#This Row],[pledged]]/FundResult[[#This Row],[backers_count]], 0)</f>
        <v>102.0754716981132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48">
        <v>5000</v>
      </c>
      <c r="E114" s="4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6">
        <f>FundResult[[#This Row],[launched_at]]/86400+DATE(1970,1,1)</f>
        <v>41718.043032407411</v>
      </c>
      <c r="L114" s="8">
        <f>YEAR(FundResult[[#This Row],[Date Created Conversion]])</f>
        <v>2014</v>
      </c>
      <c r="M114" t="b">
        <v>0</v>
      </c>
      <c r="N114">
        <v>81</v>
      </c>
      <c r="O114" t="b">
        <v>1</v>
      </c>
      <c r="P114" t="s">
        <v>8264</v>
      </c>
      <c r="Q114" t="s">
        <v>8310</v>
      </c>
      <c r="R114" s="10" t="s">
        <v>8312</v>
      </c>
      <c r="S114" s="29">
        <f>ROUND(FundResult[[#This Row],[pledged]]/FundResult[[#This Row],[goal]]*100,0)</f>
        <v>104</v>
      </c>
      <c r="T114" s="27">
        <f>IFERROR(FundResult[[#This Row],[pledged]]/FundResult[[#This Row],[backers_count]], 0)</f>
        <v>64.197530864197532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48">
        <v>5000</v>
      </c>
      <c r="E115" s="4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6">
        <f>FundResult[[#This Row],[launched_at]]/86400+DATE(1970,1,1)</f>
        <v>40753.758425925924</v>
      </c>
      <c r="L115" s="8">
        <f>YEAR(FundResult[[#This Row],[Date Created Conversion]])</f>
        <v>2011</v>
      </c>
      <c r="M115" t="b">
        <v>0</v>
      </c>
      <c r="N115">
        <v>78</v>
      </c>
      <c r="O115" t="b">
        <v>1</v>
      </c>
      <c r="P115" t="s">
        <v>8264</v>
      </c>
      <c r="Q115" t="s">
        <v>8310</v>
      </c>
      <c r="R115" s="10" t="s">
        <v>8312</v>
      </c>
      <c r="S115" s="29">
        <f>ROUND(FundResult[[#This Row],[pledged]]/FundResult[[#This Row],[goal]]*100,0)</f>
        <v>141</v>
      </c>
      <c r="T115" s="27">
        <f>IFERROR(FundResult[[#This Row],[pledged]]/FundResult[[#This Row],[backers_count]], 0)</f>
        <v>90.384615384615387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48">
        <v>3000</v>
      </c>
      <c r="E116" s="4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6">
        <f>FundResult[[#This Row],[launched_at]]/86400+DATE(1970,1,1)</f>
        <v>40861.27416666667</v>
      </c>
      <c r="L116" s="8">
        <f>YEAR(FundResult[[#This Row],[Date Created Conversion]])</f>
        <v>2011</v>
      </c>
      <c r="M116" t="b">
        <v>0</v>
      </c>
      <c r="N116">
        <v>35</v>
      </c>
      <c r="O116" t="b">
        <v>1</v>
      </c>
      <c r="P116" t="s">
        <v>8264</v>
      </c>
      <c r="Q116" t="s">
        <v>8310</v>
      </c>
      <c r="R116" s="10" t="s">
        <v>8312</v>
      </c>
      <c r="S116" s="29">
        <f>ROUND(FundResult[[#This Row],[pledged]]/FundResult[[#This Row],[goal]]*100,0)</f>
        <v>103</v>
      </c>
      <c r="T116" s="27">
        <f>IFERROR(FundResult[[#This Row],[pledged]]/FundResult[[#This Row],[backers_count]], 0)</f>
        <v>88.571428571428569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48">
        <v>450</v>
      </c>
      <c r="E117" s="4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6">
        <f>FundResult[[#This Row],[launched_at]]/86400+DATE(1970,1,1)</f>
        <v>40918.738935185189</v>
      </c>
      <c r="L117" s="8">
        <f>YEAR(FundResult[[#This Row],[Date Created Conversion]])</f>
        <v>2012</v>
      </c>
      <c r="M117" t="b">
        <v>0</v>
      </c>
      <c r="N117">
        <v>22</v>
      </c>
      <c r="O117" t="b">
        <v>1</v>
      </c>
      <c r="P117" t="s">
        <v>8264</v>
      </c>
      <c r="Q117" t="s">
        <v>8310</v>
      </c>
      <c r="R117" s="10" t="s">
        <v>8312</v>
      </c>
      <c r="S117" s="29">
        <f>ROUND(FundResult[[#This Row],[pledged]]/FundResult[[#This Row],[goal]]*100,0)</f>
        <v>140</v>
      </c>
      <c r="T117" s="27">
        <f>IFERROR(FundResult[[#This Row],[pledged]]/FundResult[[#This Row],[backers_count]], 0)</f>
        <v>28.727272727272727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48">
        <v>3500</v>
      </c>
      <c r="E118" s="4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6">
        <f>FundResult[[#This Row],[launched_at]]/86400+DATE(1970,1,1)</f>
        <v>40595.497164351851</v>
      </c>
      <c r="L118" s="8">
        <f>YEAR(FundResult[[#This Row],[Date Created Conversion]])</f>
        <v>2011</v>
      </c>
      <c r="M118" t="b">
        <v>0</v>
      </c>
      <c r="N118">
        <v>57</v>
      </c>
      <c r="O118" t="b">
        <v>1</v>
      </c>
      <c r="P118" t="s">
        <v>8264</v>
      </c>
      <c r="Q118" t="s">
        <v>8310</v>
      </c>
      <c r="R118" s="10" t="s">
        <v>8312</v>
      </c>
      <c r="S118" s="29">
        <f>ROUND(FundResult[[#This Row],[pledged]]/FundResult[[#This Row],[goal]]*100,0)</f>
        <v>114</v>
      </c>
      <c r="T118" s="27">
        <f>IFERROR(FundResult[[#This Row],[pledged]]/FundResult[[#This Row],[backers_count]], 0)</f>
        <v>69.78947368421052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48">
        <v>4500</v>
      </c>
      <c r="E119" s="4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6">
        <f>FundResult[[#This Row],[launched_at]]/86400+DATE(1970,1,1)</f>
        <v>40248.834999999999</v>
      </c>
      <c r="L119" s="8">
        <f>YEAR(FundResult[[#This Row],[Date Created Conversion]])</f>
        <v>2010</v>
      </c>
      <c r="M119" t="b">
        <v>0</v>
      </c>
      <c r="N119">
        <v>27</v>
      </c>
      <c r="O119" t="b">
        <v>1</v>
      </c>
      <c r="P119" t="s">
        <v>8264</v>
      </c>
      <c r="Q119" t="s">
        <v>8310</v>
      </c>
      <c r="R119" s="10" t="s">
        <v>8312</v>
      </c>
      <c r="S119" s="29">
        <f>ROUND(FundResult[[#This Row],[pledged]]/FundResult[[#This Row],[goal]]*100,0)</f>
        <v>100</v>
      </c>
      <c r="T119" s="27">
        <f>IFERROR(FundResult[[#This Row],[pledged]]/FundResult[[#This Row],[backers_count]], 0)</f>
        <v>167.48962962962963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48">
        <v>5000</v>
      </c>
      <c r="E120" s="4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6">
        <f>FundResult[[#This Row],[launched_at]]/86400+DATE(1970,1,1)</f>
        <v>40723.053657407407</v>
      </c>
      <c r="L120" s="8">
        <f>YEAR(FundResult[[#This Row],[Date Created Conversion]])</f>
        <v>2011</v>
      </c>
      <c r="M120" t="b">
        <v>0</v>
      </c>
      <c r="N120">
        <v>39</v>
      </c>
      <c r="O120" t="b">
        <v>1</v>
      </c>
      <c r="P120" t="s">
        <v>8264</v>
      </c>
      <c r="Q120" t="s">
        <v>8310</v>
      </c>
      <c r="R120" s="10" t="s">
        <v>8312</v>
      </c>
      <c r="S120" s="29">
        <f>ROUND(FundResult[[#This Row],[pledged]]/FundResult[[#This Row],[goal]]*100,0)</f>
        <v>113</v>
      </c>
      <c r="T120" s="27">
        <f>IFERROR(FundResult[[#This Row],[pledged]]/FundResult[[#This Row],[backers_count]], 0)</f>
        <v>144.91230769230768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48">
        <v>3250</v>
      </c>
      <c r="E121" s="4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6">
        <f>FundResult[[#This Row],[launched_at]]/86400+DATE(1970,1,1)</f>
        <v>40739.069282407407</v>
      </c>
      <c r="L121" s="8">
        <f>YEAR(FundResult[[#This Row],[Date Created Conversion]])</f>
        <v>2011</v>
      </c>
      <c r="M121" t="b">
        <v>0</v>
      </c>
      <c r="N121">
        <v>37</v>
      </c>
      <c r="O121" t="b">
        <v>1</v>
      </c>
      <c r="P121" t="s">
        <v>8264</v>
      </c>
      <c r="Q121" t="s">
        <v>8310</v>
      </c>
      <c r="R121" s="10" t="s">
        <v>8312</v>
      </c>
      <c r="S121" s="29">
        <f>ROUND(FundResult[[#This Row],[pledged]]/FundResult[[#This Row],[goal]]*100,0)</f>
        <v>105</v>
      </c>
      <c r="T121" s="27">
        <f>IFERROR(FundResult[[#This Row],[pledged]]/FundResult[[#This Row],[backers_count]], 0)</f>
        <v>91.840540540540545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48">
        <v>70000</v>
      </c>
      <c r="E122" s="4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6">
        <f>FundResult[[#This Row],[launched_at]]/86400+DATE(1970,1,1)</f>
        <v>42616.049849537041</v>
      </c>
      <c r="L122" s="8">
        <f>YEAR(FundResult[[#This Row],[Date Created Conversion]])</f>
        <v>2016</v>
      </c>
      <c r="M122" t="b">
        <v>0</v>
      </c>
      <c r="N122">
        <v>1</v>
      </c>
      <c r="O122" t="b">
        <v>0</v>
      </c>
      <c r="P122" t="s">
        <v>8265</v>
      </c>
      <c r="Q122" t="s">
        <v>8310</v>
      </c>
      <c r="R122" s="10" t="s">
        <v>8313</v>
      </c>
      <c r="S122" s="29">
        <f>ROUND(FundResult[[#This Row],[pledged]]/FundResult[[#This Row],[goal]]*100,0)</f>
        <v>0</v>
      </c>
      <c r="T122" s="27">
        <f>IFERROR(FundResult[[#This Row],[pledged]]/FundResult[[#This Row],[backers_count]], 0)</f>
        <v>10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48">
        <v>3000</v>
      </c>
      <c r="E123" s="4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6">
        <f>FundResult[[#This Row],[launched_at]]/86400+DATE(1970,1,1)</f>
        <v>42096.704976851848</v>
      </c>
      <c r="L123" s="8">
        <f>YEAR(FundResult[[#This Row],[Date Created Conversion]])</f>
        <v>2015</v>
      </c>
      <c r="M123" t="b">
        <v>0</v>
      </c>
      <c r="N123">
        <v>1</v>
      </c>
      <c r="O123" t="b">
        <v>0</v>
      </c>
      <c r="P123" t="s">
        <v>8265</v>
      </c>
      <c r="Q123" t="s">
        <v>8310</v>
      </c>
      <c r="R123" s="10" t="s">
        <v>8313</v>
      </c>
      <c r="S123" s="29">
        <f>ROUND(FundResult[[#This Row],[pledged]]/FundResult[[#This Row],[goal]]*100,0)</f>
        <v>0</v>
      </c>
      <c r="T123" s="27">
        <f>IFERROR(FundResult[[#This Row],[pledged]]/FundResult[[#This Row],[backers_count]], 0)</f>
        <v>1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48">
        <v>100000000</v>
      </c>
      <c r="E124" s="4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6">
        <f>FundResult[[#This Row],[launched_at]]/86400+DATE(1970,1,1)</f>
        <v>42593.431793981479</v>
      </c>
      <c r="L124" s="8">
        <f>YEAR(FundResult[[#This Row],[Date Created Conversion]])</f>
        <v>2016</v>
      </c>
      <c r="M124" t="b">
        <v>0</v>
      </c>
      <c r="N124">
        <v>0</v>
      </c>
      <c r="O124" t="b">
        <v>0</v>
      </c>
      <c r="P124" t="s">
        <v>8265</v>
      </c>
      <c r="Q124" t="s">
        <v>8310</v>
      </c>
      <c r="R124" s="10" t="s">
        <v>8313</v>
      </c>
      <c r="S124" s="29">
        <f>ROUND(FundResult[[#This Row],[pledged]]/FundResult[[#This Row],[goal]]*100,0)</f>
        <v>0</v>
      </c>
      <c r="T124" s="27">
        <f>IFERROR(FundResult[[#This Row],[pledged]]/FundResult[[#This Row],[backers_count]], 0)</f>
        <v>0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48">
        <v>55000</v>
      </c>
      <c r="E125" s="4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6">
        <f>FundResult[[#This Row],[launched_at]]/86400+DATE(1970,1,1)</f>
        <v>41904.781990740739</v>
      </c>
      <c r="L125" s="8">
        <f>YEAR(FundResult[[#This Row],[Date Created Conversion]])</f>
        <v>2014</v>
      </c>
      <c r="M125" t="b">
        <v>0</v>
      </c>
      <c r="N125">
        <v>6</v>
      </c>
      <c r="O125" t="b">
        <v>0</v>
      </c>
      <c r="P125" t="s">
        <v>8265</v>
      </c>
      <c r="Q125" t="s">
        <v>8310</v>
      </c>
      <c r="R125" s="10" t="s">
        <v>8313</v>
      </c>
      <c r="S125" s="29">
        <f>ROUND(FundResult[[#This Row],[pledged]]/FundResult[[#This Row],[goal]]*100,0)</f>
        <v>0</v>
      </c>
      <c r="T125" s="27">
        <f>IFERROR(FundResult[[#This Row],[pledged]]/FundResult[[#This Row],[backers_count]], 0)</f>
        <v>25.166666666666668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48">
        <v>4000</v>
      </c>
      <c r="E126" s="4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6">
        <f>FundResult[[#This Row],[launched_at]]/86400+DATE(1970,1,1)</f>
        <v>42114.928726851853</v>
      </c>
      <c r="L126" s="8">
        <f>YEAR(FundResult[[#This Row],[Date Created Conversion]])</f>
        <v>2015</v>
      </c>
      <c r="M126" t="b">
        <v>0</v>
      </c>
      <c r="N126">
        <v>0</v>
      </c>
      <c r="O126" t="b">
        <v>0</v>
      </c>
      <c r="P126" t="s">
        <v>8265</v>
      </c>
      <c r="Q126" t="s">
        <v>8310</v>
      </c>
      <c r="R126" s="10" t="s">
        <v>8313</v>
      </c>
      <c r="S126" s="29">
        <f>ROUND(FundResult[[#This Row],[pledged]]/FundResult[[#This Row],[goal]]*100,0)</f>
        <v>0</v>
      </c>
      <c r="T126" s="27">
        <f>IFERROR(FundResult[[#This Row],[pledged]]/FundResult[[#This Row],[backers_count]], 0)</f>
        <v>0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48">
        <v>500</v>
      </c>
      <c r="E127" s="4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6">
        <f>FundResult[[#This Row],[launched_at]]/86400+DATE(1970,1,1)</f>
        <v>42709.993981481486</v>
      </c>
      <c r="L127" s="8">
        <f>YEAR(FundResult[[#This Row],[Date Created Conversion]])</f>
        <v>2016</v>
      </c>
      <c r="M127" t="b">
        <v>0</v>
      </c>
      <c r="N127">
        <v>6</v>
      </c>
      <c r="O127" t="b">
        <v>0</v>
      </c>
      <c r="P127" t="s">
        <v>8265</v>
      </c>
      <c r="Q127" t="s">
        <v>8310</v>
      </c>
      <c r="R127" s="10" t="s">
        <v>8313</v>
      </c>
      <c r="S127" s="29">
        <f>ROUND(FundResult[[#This Row],[pledged]]/FundResult[[#This Row],[goal]]*100,0)</f>
        <v>14</v>
      </c>
      <c r="T127" s="27">
        <f>IFERROR(FundResult[[#This Row],[pledged]]/FundResult[[#This Row],[backers_count]], 0)</f>
        <v>11.666666666666666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48">
        <v>25000</v>
      </c>
      <c r="E128" s="4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6">
        <f>FundResult[[#This Row],[launched_at]]/86400+DATE(1970,1,1)</f>
        <v>42135.589548611111</v>
      </c>
      <c r="L128" s="8">
        <f>YEAR(FundResult[[#This Row],[Date Created Conversion]])</f>
        <v>2015</v>
      </c>
      <c r="M128" t="b">
        <v>0</v>
      </c>
      <c r="N128">
        <v>13</v>
      </c>
      <c r="O128" t="b">
        <v>0</v>
      </c>
      <c r="P128" t="s">
        <v>8265</v>
      </c>
      <c r="Q128" t="s">
        <v>8310</v>
      </c>
      <c r="R128" s="10" t="s">
        <v>8313</v>
      </c>
      <c r="S128" s="29">
        <f>ROUND(FundResult[[#This Row],[pledged]]/FundResult[[#This Row],[goal]]*100,0)</f>
        <v>6</v>
      </c>
      <c r="T128" s="27">
        <f>IFERROR(FundResult[[#This Row],[pledged]]/FundResult[[#This Row],[backers_count]], 0)</f>
        <v>106.69230769230769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48">
        <v>8000</v>
      </c>
      <c r="E129" s="4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6">
        <f>FundResult[[#This Row],[launched_at]]/86400+DATE(1970,1,1)</f>
        <v>42067.62431712963</v>
      </c>
      <c r="L129" s="8">
        <f>YEAR(FundResult[[#This Row],[Date Created Conversion]])</f>
        <v>2015</v>
      </c>
      <c r="M129" t="b">
        <v>0</v>
      </c>
      <c r="N129">
        <v>4</v>
      </c>
      <c r="O129" t="b">
        <v>0</v>
      </c>
      <c r="P129" t="s">
        <v>8265</v>
      </c>
      <c r="Q129" t="s">
        <v>8310</v>
      </c>
      <c r="R129" s="10" t="s">
        <v>8313</v>
      </c>
      <c r="S129" s="29">
        <f>ROUND(FundResult[[#This Row],[pledged]]/FundResult[[#This Row],[goal]]*100,0)</f>
        <v>2</v>
      </c>
      <c r="T129" s="27">
        <f>IFERROR(FundResult[[#This Row],[pledged]]/FundResult[[#This Row],[backers_count]], 0)</f>
        <v>47.5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48">
        <v>100000</v>
      </c>
      <c r="E130" s="4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6">
        <f>FundResult[[#This Row],[launched_at]]/86400+DATE(1970,1,1)</f>
        <v>42628.22792824074</v>
      </c>
      <c r="L130" s="8">
        <f>YEAR(FundResult[[#This Row],[Date Created Conversion]])</f>
        <v>2016</v>
      </c>
      <c r="M130" t="b">
        <v>0</v>
      </c>
      <c r="N130">
        <v>6</v>
      </c>
      <c r="O130" t="b">
        <v>0</v>
      </c>
      <c r="P130" t="s">
        <v>8265</v>
      </c>
      <c r="Q130" t="s">
        <v>8310</v>
      </c>
      <c r="R130" s="10" t="s">
        <v>8313</v>
      </c>
      <c r="S130" s="29">
        <f>ROUND(FundResult[[#This Row],[pledged]]/FundResult[[#This Row],[goal]]*100,0)</f>
        <v>2</v>
      </c>
      <c r="T130" s="27">
        <f>IFERROR(FundResult[[#This Row],[pledged]]/FundResult[[#This Row],[backers_count]], 0)</f>
        <v>311.16666666666669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48">
        <v>20000</v>
      </c>
      <c r="E131" s="4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6">
        <f>FundResult[[#This Row],[launched_at]]/86400+DATE(1970,1,1)</f>
        <v>41882.937303240738</v>
      </c>
      <c r="L131" s="8">
        <f>YEAR(FundResult[[#This Row],[Date Created Conversion]])</f>
        <v>2014</v>
      </c>
      <c r="M131" t="b">
        <v>0</v>
      </c>
      <c r="N131">
        <v>0</v>
      </c>
      <c r="O131" t="b">
        <v>0</v>
      </c>
      <c r="P131" t="s">
        <v>8265</v>
      </c>
      <c r="Q131" t="s">
        <v>8310</v>
      </c>
      <c r="R131" s="10" t="s">
        <v>8313</v>
      </c>
      <c r="S131" s="29">
        <f>ROUND(FundResult[[#This Row],[pledged]]/FundResult[[#This Row],[goal]]*100,0)</f>
        <v>0</v>
      </c>
      <c r="T131" s="27">
        <f>IFERROR(FundResult[[#This Row],[pledged]]/FundResult[[#This Row],[backers_count]], 0)</f>
        <v>0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48">
        <v>600</v>
      </c>
      <c r="E132" s="4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6">
        <f>FundResult[[#This Row],[launched_at]]/86400+DATE(1970,1,1)</f>
        <v>41778.91541666667</v>
      </c>
      <c r="L132" s="8">
        <f>YEAR(FundResult[[#This Row],[Date Created Conversion]])</f>
        <v>2014</v>
      </c>
      <c r="M132" t="b">
        <v>0</v>
      </c>
      <c r="N132">
        <v>0</v>
      </c>
      <c r="O132" t="b">
        <v>0</v>
      </c>
      <c r="P132" t="s">
        <v>8265</v>
      </c>
      <c r="Q132" t="s">
        <v>8310</v>
      </c>
      <c r="R132" s="10" t="s">
        <v>8313</v>
      </c>
      <c r="S132" s="29">
        <f>ROUND(FundResult[[#This Row],[pledged]]/FundResult[[#This Row],[goal]]*100,0)</f>
        <v>0</v>
      </c>
      <c r="T132" s="27">
        <f>IFERROR(FundResult[[#This Row],[pledged]]/FundResult[[#This Row],[backers_count]], 0)</f>
        <v>0</v>
      </c>
    </row>
    <row r="133" spans="1:20" x14ac:dyDescent="0.25">
      <c r="A133">
        <v>131</v>
      </c>
      <c r="B133" s="3" t="s">
        <v>133</v>
      </c>
      <c r="C133" s="3" t="s">
        <v>4242</v>
      </c>
      <c r="D133" s="48">
        <v>1200</v>
      </c>
      <c r="E133" s="4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6">
        <f>FundResult[[#This Row],[launched_at]]/86400+DATE(1970,1,1)</f>
        <v>42541.837511574078</v>
      </c>
      <c r="L133" s="8">
        <f>YEAR(FundResult[[#This Row],[Date Created Conversion]])</f>
        <v>2016</v>
      </c>
      <c r="M133" t="b">
        <v>0</v>
      </c>
      <c r="N133">
        <v>0</v>
      </c>
      <c r="O133" t="b">
        <v>0</v>
      </c>
      <c r="P133" t="s">
        <v>8265</v>
      </c>
      <c r="Q133" t="s">
        <v>8310</v>
      </c>
      <c r="R133" s="10" t="s">
        <v>8313</v>
      </c>
      <c r="S133" s="29">
        <f>ROUND(FundResult[[#This Row],[pledged]]/FundResult[[#This Row],[goal]]*100,0)</f>
        <v>0</v>
      </c>
      <c r="T133" s="27">
        <f>IFERROR(FundResult[[#This Row],[pledged]]/FundResult[[#This Row],[backers_count]], 0)</f>
        <v>0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48">
        <v>80000</v>
      </c>
      <c r="E134" s="4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6">
        <f>FundResult[[#This Row],[launched_at]]/86400+DATE(1970,1,1)</f>
        <v>41905.812581018516</v>
      </c>
      <c r="L134" s="8">
        <f>YEAR(FundResult[[#This Row],[Date Created Conversion]])</f>
        <v>2014</v>
      </c>
      <c r="M134" t="b">
        <v>0</v>
      </c>
      <c r="N134">
        <v>81</v>
      </c>
      <c r="O134" t="b">
        <v>0</v>
      </c>
      <c r="P134" t="s">
        <v>8265</v>
      </c>
      <c r="Q134" t="s">
        <v>8310</v>
      </c>
      <c r="R134" s="10" t="s">
        <v>8313</v>
      </c>
      <c r="S134" s="29">
        <f>ROUND(FundResult[[#This Row],[pledged]]/FundResult[[#This Row],[goal]]*100,0)</f>
        <v>10</v>
      </c>
      <c r="T134" s="27">
        <f>IFERROR(FundResult[[#This Row],[pledged]]/FundResult[[#This Row],[backers_count]], 0)</f>
        <v>94.506172839506178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48">
        <v>71764</v>
      </c>
      <c r="E135" s="4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6">
        <f>FundResult[[#This Row],[launched_at]]/86400+DATE(1970,1,1)</f>
        <v>42491.80768518518</v>
      </c>
      <c r="L135" s="8">
        <f>YEAR(FundResult[[#This Row],[Date Created Conversion]])</f>
        <v>2016</v>
      </c>
      <c r="M135" t="b">
        <v>0</v>
      </c>
      <c r="N135">
        <v>0</v>
      </c>
      <c r="O135" t="b">
        <v>0</v>
      </c>
      <c r="P135" t="s">
        <v>8265</v>
      </c>
      <c r="Q135" t="s">
        <v>8310</v>
      </c>
      <c r="R135" s="10" t="s">
        <v>8313</v>
      </c>
      <c r="S135" s="29">
        <f>ROUND(FundResult[[#This Row],[pledged]]/FundResult[[#This Row],[goal]]*100,0)</f>
        <v>0</v>
      </c>
      <c r="T135" s="27">
        <f>IFERROR(FundResult[[#This Row],[pledged]]/FundResult[[#This Row],[backers_count]], 0)</f>
        <v>0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48">
        <v>5000</v>
      </c>
      <c r="E136" s="4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6">
        <f>FundResult[[#This Row],[launched_at]]/86400+DATE(1970,1,1)</f>
        <v>42221.909930555557</v>
      </c>
      <c r="L136" s="8">
        <f>YEAR(FundResult[[#This Row],[Date Created Conversion]])</f>
        <v>2015</v>
      </c>
      <c r="M136" t="b">
        <v>0</v>
      </c>
      <c r="N136">
        <v>0</v>
      </c>
      <c r="O136" t="b">
        <v>0</v>
      </c>
      <c r="P136" t="s">
        <v>8265</v>
      </c>
      <c r="Q136" t="s">
        <v>8310</v>
      </c>
      <c r="R136" s="10" t="s">
        <v>8313</v>
      </c>
      <c r="S136" s="29">
        <f>ROUND(FundResult[[#This Row],[pledged]]/FundResult[[#This Row],[goal]]*100,0)</f>
        <v>0</v>
      </c>
      <c r="T136" s="27">
        <f>IFERROR(FundResult[[#This Row],[pledged]]/FundResult[[#This Row],[backers_count]], 0)</f>
        <v>0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48">
        <v>3000</v>
      </c>
      <c r="E137" s="4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6">
        <f>FundResult[[#This Row],[launched_at]]/86400+DATE(1970,1,1)</f>
        <v>41788.381909722222</v>
      </c>
      <c r="L137" s="8">
        <f>YEAR(FundResult[[#This Row],[Date Created Conversion]])</f>
        <v>2014</v>
      </c>
      <c r="M137" t="b">
        <v>0</v>
      </c>
      <c r="N137">
        <v>5</v>
      </c>
      <c r="O137" t="b">
        <v>0</v>
      </c>
      <c r="P137" t="s">
        <v>8265</v>
      </c>
      <c r="Q137" t="s">
        <v>8310</v>
      </c>
      <c r="R137" s="10" t="s">
        <v>8313</v>
      </c>
      <c r="S137" s="29">
        <f>ROUND(FundResult[[#This Row],[pledged]]/FundResult[[#This Row],[goal]]*100,0)</f>
        <v>13</v>
      </c>
      <c r="T137" s="27">
        <f>IFERROR(FundResult[[#This Row],[pledged]]/FundResult[[#This Row],[backers_count]], 0)</f>
        <v>80.599999999999994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48">
        <v>3000</v>
      </c>
      <c r="E138" s="4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6">
        <f>FundResult[[#This Row],[launched_at]]/86400+DATE(1970,1,1)</f>
        <v>42096.410115740742</v>
      </c>
      <c r="L138" s="8">
        <f>YEAR(FundResult[[#This Row],[Date Created Conversion]])</f>
        <v>2015</v>
      </c>
      <c r="M138" t="b">
        <v>0</v>
      </c>
      <c r="N138">
        <v>0</v>
      </c>
      <c r="O138" t="b">
        <v>0</v>
      </c>
      <c r="P138" t="s">
        <v>8265</v>
      </c>
      <c r="Q138" t="s">
        <v>8310</v>
      </c>
      <c r="R138" s="10" t="s">
        <v>8313</v>
      </c>
      <c r="S138" s="29">
        <f>ROUND(FundResult[[#This Row],[pledged]]/FundResult[[#This Row],[goal]]*100,0)</f>
        <v>0</v>
      </c>
      <c r="T138" s="27">
        <f>IFERROR(FundResult[[#This Row],[pledged]]/FundResult[[#This Row],[backers_count]], 0)</f>
        <v>0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48">
        <v>55000</v>
      </c>
      <c r="E139" s="4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6">
        <f>FundResult[[#This Row],[launched_at]]/86400+DATE(1970,1,1)</f>
        <v>42239.573993055557</v>
      </c>
      <c r="L139" s="8">
        <f>YEAR(FundResult[[#This Row],[Date Created Conversion]])</f>
        <v>2015</v>
      </c>
      <c r="M139" t="b">
        <v>0</v>
      </c>
      <c r="N139">
        <v>0</v>
      </c>
      <c r="O139" t="b">
        <v>0</v>
      </c>
      <c r="P139" t="s">
        <v>8265</v>
      </c>
      <c r="Q139" t="s">
        <v>8310</v>
      </c>
      <c r="R139" s="10" t="s">
        <v>8313</v>
      </c>
      <c r="S139" s="29">
        <f>ROUND(FundResult[[#This Row],[pledged]]/FundResult[[#This Row],[goal]]*100,0)</f>
        <v>0</v>
      </c>
      <c r="T139" s="27">
        <f>IFERROR(FundResult[[#This Row],[pledged]]/FundResult[[#This Row],[backers_count]], 0)</f>
        <v>0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48">
        <v>150000</v>
      </c>
      <c r="E140" s="4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6">
        <f>FundResult[[#This Row],[launched_at]]/86400+DATE(1970,1,1)</f>
        <v>42186.257418981477</v>
      </c>
      <c r="L140" s="8">
        <f>YEAR(FundResult[[#This Row],[Date Created Conversion]])</f>
        <v>2015</v>
      </c>
      <c r="M140" t="b">
        <v>0</v>
      </c>
      <c r="N140">
        <v>58</v>
      </c>
      <c r="O140" t="b">
        <v>0</v>
      </c>
      <c r="P140" t="s">
        <v>8265</v>
      </c>
      <c r="Q140" t="s">
        <v>8310</v>
      </c>
      <c r="R140" s="10" t="s">
        <v>8313</v>
      </c>
      <c r="S140" s="29">
        <f>ROUND(FundResult[[#This Row],[pledged]]/FundResult[[#This Row],[goal]]*100,0)</f>
        <v>3</v>
      </c>
      <c r="T140" s="27">
        <f>IFERROR(FundResult[[#This Row],[pledged]]/FundResult[[#This Row],[backers_count]], 0)</f>
        <v>81.241379310344826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48">
        <v>500</v>
      </c>
      <c r="E141" s="4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6">
        <f>FundResult[[#This Row],[launched_at]]/86400+DATE(1970,1,1)</f>
        <v>42187.920972222222</v>
      </c>
      <c r="L141" s="8">
        <f>YEAR(FundResult[[#This Row],[Date Created Conversion]])</f>
        <v>2015</v>
      </c>
      <c r="M141" t="b">
        <v>0</v>
      </c>
      <c r="N141">
        <v>1</v>
      </c>
      <c r="O141" t="b">
        <v>0</v>
      </c>
      <c r="P141" t="s">
        <v>8265</v>
      </c>
      <c r="Q141" t="s">
        <v>8310</v>
      </c>
      <c r="R141" s="10" t="s">
        <v>8313</v>
      </c>
      <c r="S141" s="29">
        <f>ROUND(FundResult[[#This Row],[pledged]]/FundResult[[#This Row],[goal]]*100,0)</f>
        <v>100</v>
      </c>
      <c r="T141" s="27">
        <f>IFERROR(FundResult[[#This Row],[pledged]]/FundResult[[#This Row],[backers_count]], 0)</f>
        <v>500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48">
        <v>200000</v>
      </c>
      <c r="E142" s="4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6">
        <f>FundResult[[#This Row],[launched_at]]/86400+DATE(1970,1,1)</f>
        <v>42053.198287037041</v>
      </c>
      <c r="L142" s="8">
        <f>YEAR(FundResult[[#This Row],[Date Created Conversion]])</f>
        <v>2015</v>
      </c>
      <c r="M142" t="b">
        <v>0</v>
      </c>
      <c r="N142">
        <v>0</v>
      </c>
      <c r="O142" t="b">
        <v>0</v>
      </c>
      <c r="P142" t="s">
        <v>8265</v>
      </c>
      <c r="Q142" t="s">
        <v>8310</v>
      </c>
      <c r="R142" s="10" t="s">
        <v>8313</v>
      </c>
      <c r="S142" s="29">
        <f>ROUND(FundResult[[#This Row],[pledged]]/FundResult[[#This Row],[goal]]*100,0)</f>
        <v>0</v>
      </c>
      <c r="T142" s="27">
        <f>IFERROR(FundResult[[#This Row],[pledged]]/FundResult[[#This Row],[backers_count]], 0)</f>
        <v>0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48">
        <v>12000</v>
      </c>
      <c r="E143" s="4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6">
        <f>FundResult[[#This Row],[launched_at]]/86400+DATE(1970,1,1)</f>
        <v>42110.153043981481</v>
      </c>
      <c r="L143" s="8">
        <f>YEAR(FundResult[[#This Row],[Date Created Conversion]])</f>
        <v>2015</v>
      </c>
      <c r="M143" t="b">
        <v>0</v>
      </c>
      <c r="N143">
        <v>28</v>
      </c>
      <c r="O143" t="b">
        <v>0</v>
      </c>
      <c r="P143" t="s">
        <v>8265</v>
      </c>
      <c r="Q143" t="s">
        <v>8310</v>
      </c>
      <c r="R143" s="10" t="s">
        <v>8313</v>
      </c>
      <c r="S143" s="29">
        <f>ROUND(FundResult[[#This Row],[pledged]]/FundResult[[#This Row],[goal]]*100,0)</f>
        <v>11</v>
      </c>
      <c r="T143" s="27">
        <f>IFERROR(FundResult[[#This Row],[pledged]]/FundResult[[#This Row],[backers_count]], 0)</f>
        <v>46.178571428571431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48">
        <v>3000</v>
      </c>
      <c r="E144" s="4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6">
        <f>FundResult[[#This Row],[launched_at]]/86400+DATE(1970,1,1)</f>
        <v>41938.893263888887</v>
      </c>
      <c r="L144" s="8">
        <f>YEAR(FundResult[[#This Row],[Date Created Conversion]])</f>
        <v>2014</v>
      </c>
      <c r="M144" t="b">
        <v>0</v>
      </c>
      <c r="N144">
        <v>1</v>
      </c>
      <c r="O144" t="b">
        <v>0</v>
      </c>
      <c r="P144" t="s">
        <v>8265</v>
      </c>
      <c r="Q144" t="s">
        <v>8310</v>
      </c>
      <c r="R144" s="10" t="s">
        <v>8313</v>
      </c>
      <c r="S144" s="29">
        <f>ROUND(FundResult[[#This Row],[pledged]]/FundResult[[#This Row],[goal]]*100,0)</f>
        <v>0</v>
      </c>
      <c r="T144" s="27">
        <f>IFERROR(FundResult[[#This Row],[pledged]]/FundResult[[#This Row],[backers_count]], 0)</f>
        <v>10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48">
        <v>5500</v>
      </c>
      <c r="E145" s="4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6">
        <f>FundResult[[#This Row],[launched_at]]/86400+DATE(1970,1,1)</f>
        <v>42559.064143518517</v>
      </c>
      <c r="L145" s="8">
        <f>YEAR(FundResult[[#This Row],[Date Created Conversion]])</f>
        <v>2016</v>
      </c>
      <c r="M145" t="b">
        <v>0</v>
      </c>
      <c r="N145">
        <v>0</v>
      </c>
      <c r="O145" t="b">
        <v>0</v>
      </c>
      <c r="P145" t="s">
        <v>8265</v>
      </c>
      <c r="Q145" t="s">
        <v>8310</v>
      </c>
      <c r="R145" s="10" t="s">
        <v>8313</v>
      </c>
      <c r="S145" s="29">
        <f>ROUND(FundResult[[#This Row],[pledged]]/FundResult[[#This Row],[goal]]*100,0)</f>
        <v>0</v>
      </c>
      <c r="T145" s="27">
        <f>IFERROR(FundResult[[#This Row],[pledged]]/FundResult[[#This Row],[backers_count]], 0)</f>
        <v>0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48">
        <v>7500</v>
      </c>
      <c r="E146" s="4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6">
        <f>FundResult[[#This Row],[launched_at]]/86400+DATE(1970,1,1)</f>
        <v>42047.762407407412</v>
      </c>
      <c r="L146" s="8">
        <f>YEAR(FundResult[[#This Row],[Date Created Conversion]])</f>
        <v>2015</v>
      </c>
      <c r="M146" t="b">
        <v>0</v>
      </c>
      <c r="N146">
        <v>37</v>
      </c>
      <c r="O146" t="b">
        <v>0</v>
      </c>
      <c r="P146" t="s">
        <v>8265</v>
      </c>
      <c r="Q146" t="s">
        <v>8310</v>
      </c>
      <c r="R146" s="10" t="s">
        <v>8313</v>
      </c>
      <c r="S146" s="29">
        <f>ROUND(FundResult[[#This Row],[pledged]]/FundResult[[#This Row],[goal]]*100,0)</f>
        <v>28</v>
      </c>
      <c r="T146" s="27">
        <f>IFERROR(FundResult[[#This Row],[pledged]]/FundResult[[#This Row],[backers_count]], 0)</f>
        <v>55.945945945945944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48">
        <v>4500</v>
      </c>
      <c r="E147" s="4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6">
        <f>FundResult[[#This Row],[launched_at]]/86400+DATE(1970,1,1)</f>
        <v>42200.542268518519</v>
      </c>
      <c r="L147" s="8">
        <f>YEAR(FundResult[[#This Row],[Date Created Conversion]])</f>
        <v>2015</v>
      </c>
      <c r="M147" t="b">
        <v>0</v>
      </c>
      <c r="N147">
        <v>9</v>
      </c>
      <c r="O147" t="b">
        <v>0</v>
      </c>
      <c r="P147" t="s">
        <v>8265</v>
      </c>
      <c r="Q147" t="s">
        <v>8310</v>
      </c>
      <c r="R147" s="10" t="s">
        <v>8313</v>
      </c>
      <c r="S147" s="29">
        <f>ROUND(FundResult[[#This Row],[pledged]]/FundResult[[#This Row],[goal]]*100,0)</f>
        <v>8</v>
      </c>
      <c r="T147" s="27">
        <f>IFERROR(FundResult[[#This Row],[pledged]]/FundResult[[#This Row],[backers_count]], 0)</f>
        <v>37.555555555555557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48">
        <v>20000</v>
      </c>
      <c r="E148" s="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6">
        <f>FundResult[[#This Row],[launched_at]]/86400+DATE(1970,1,1)</f>
        <v>42693.016180555554</v>
      </c>
      <c r="L148" s="8">
        <f>YEAR(FundResult[[#This Row],[Date Created Conversion]])</f>
        <v>2016</v>
      </c>
      <c r="M148" t="b">
        <v>0</v>
      </c>
      <c r="N148">
        <v>3</v>
      </c>
      <c r="O148" t="b">
        <v>0</v>
      </c>
      <c r="P148" t="s">
        <v>8265</v>
      </c>
      <c r="Q148" t="s">
        <v>8310</v>
      </c>
      <c r="R148" s="10" t="s">
        <v>8313</v>
      </c>
      <c r="S148" s="29">
        <f>ROUND(FundResult[[#This Row],[pledged]]/FundResult[[#This Row],[goal]]*100,0)</f>
        <v>1</v>
      </c>
      <c r="T148" s="27">
        <f>IFERROR(FundResult[[#This Row],[pledged]]/FundResult[[#This Row],[backers_count]], 0)</f>
        <v>38.333333333333336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48">
        <v>7000</v>
      </c>
      <c r="E149" s="4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6">
        <f>FundResult[[#This Row],[launched_at]]/86400+DATE(1970,1,1)</f>
        <v>41969.767824074079</v>
      </c>
      <c r="L149" s="8">
        <f>YEAR(FundResult[[#This Row],[Date Created Conversion]])</f>
        <v>2014</v>
      </c>
      <c r="M149" t="b">
        <v>0</v>
      </c>
      <c r="N149">
        <v>0</v>
      </c>
      <c r="O149" t="b">
        <v>0</v>
      </c>
      <c r="P149" t="s">
        <v>8265</v>
      </c>
      <c r="Q149" t="s">
        <v>8310</v>
      </c>
      <c r="R149" s="10" t="s">
        <v>8313</v>
      </c>
      <c r="S149" s="29">
        <f>ROUND(FundResult[[#This Row],[pledged]]/FundResult[[#This Row],[goal]]*100,0)</f>
        <v>0</v>
      </c>
      <c r="T149" s="27">
        <f>IFERROR(FundResult[[#This Row],[pledged]]/FundResult[[#This Row],[backers_count]], 0)</f>
        <v>0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48">
        <v>50000</v>
      </c>
      <c r="E150" s="4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6">
        <f>FundResult[[#This Row],[launched_at]]/86400+DATE(1970,1,1)</f>
        <v>42397.281666666662</v>
      </c>
      <c r="L150" s="8">
        <f>YEAR(FundResult[[#This Row],[Date Created Conversion]])</f>
        <v>2016</v>
      </c>
      <c r="M150" t="b">
        <v>0</v>
      </c>
      <c r="N150">
        <v>2</v>
      </c>
      <c r="O150" t="b">
        <v>0</v>
      </c>
      <c r="P150" t="s">
        <v>8265</v>
      </c>
      <c r="Q150" t="s">
        <v>8310</v>
      </c>
      <c r="R150" s="10" t="s">
        <v>8313</v>
      </c>
      <c r="S150" s="29">
        <f>ROUND(FundResult[[#This Row],[pledged]]/FundResult[[#This Row],[goal]]*100,0)</f>
        <v>0</v>
      </c>
      <c r="T150" s="27">
        <f>IFERROR(FundResult[[#This Row],[pledged]]/FundResult[[#This Row],[backers_count]], 0)</f>
        <v>20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48">
        <v>10000</v>
      </c>
      <c r="E151" s="4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6">
        <f>FundResult[[#This Row],[launched_at]]/86400+DATE(1970,1,1)</f>
        <v>41968.172106481477</v>
      </c>
      <c r="L151" s="8">
        <f>YEAR(FundResult[[#This Row],[Date Created Conversion]])</f>
        <v>2014</v>
      </c>
      <c r="M151" t="b">
        <v>0</v>
      </c>
      <c r="N151">
        <v>6</v>
      </c>
      <c r="O151" t="b">
        <v>0</v>
      </c>
      <c r="P151" t="s">
        <v>8265</v>
      </c>
      <c r="Q151" t="s">
        <v>8310</v>
      </c>
      <c r="R151" s="10" t="s">
        <v>8313</v>
      </c>
      <c r="S151" s="29">
        <f>ROUND(FundResult[[#This Row],[pledged]]/FundResult[[#This Row],[goal]]*100,0)</f>
        <v>1</v>
      </c>
      <c r="T151" s="27">
        <f>IFERROR(FundResult[[#This Row],[pledged]]/FundResult[[#This Row],[backers_count]], 0)</f>
        <v>15.333333333333334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48">
        <v>130000</v>
      </c>
      <c r="E152" s="4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6">
        <f>FundResult[[#This Row],[launched_at]]/86400+DATE(1970,1,1)</f>
        <v>42090.161828703705</v>
      </c>
      <c r="L152" s="8">
        <f>YEAR(FundResult[[#This Row],[Date Created Conversion]])</f>
        <v>2015</v>
      </c>
      <c r="M152" t="b">
        <v>0</v>
      </c>
      <c r="N152">
        <v>67</v>
      </c>
      <c r="O152" t="b">
        <v>0</v>
      </c>
      <c r="P152" t="s">
        <v>8265</v>
      </c>
      <c r="Q152" t="s">
        <v>8310</v>
      </c>
      <c r="R152" s="10" t="s">
        <v>8313</v>
      </c>
      <c r="S152" s="29">
        <f>ROUND(FundResult[[#This Row],[pledged]]/FundResult[[#This Row],[goal]]*100,0)</f>
        <v>23</v>
      </c>
      <c r="T152" s="27">
        <f>IFERROR(FundResult[[#This Row],[pledged]]/FundResult[[#This Row],[backers_count]], 0)</f>
        <v>449.43283582089555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48">
        <v>250000</v>
      </c>
      <c r="E153" s="4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6">
        <f>FundResult[[#This Row],[launched_at]]/86400+DATE(1970,1,1)</f>
        <v>42113.550821759258</v>
      </c>
      <c r="L153" s="8">
        <f>YEAR(FundResult[[#This Row],[Date Created Conversion]])</f>
        <v>2015</v>
      </c>
      <c r="M153" t="b">
        <v>0</v>
      </c>
      <c r="N153">
        <v>5</v>
      </c>
      <c r="O153" t="b">
        <v>0</v>
      </c>
      <c r="P153" t="s">
        <v>8265</v>
      </c>
      <c r="Q153" t="s">
        <v>8310</v>
      </c>
      <c r="R153" s="10" t="s">
        <v>8313</v>
      </c>
      <c r="S153" s="29">
        <f>ROUND(FundResult[[#This Row],[pledged]]/FundResult[[#This Row],[goal]]*100,0)</f>
        <v>0</v>
      </c>
      <c r="T153" s="27">
        <f>IFERROR(FundResult[[#This Row],[pledged]]/FundResult[[#This Row],[backers_count]], 0)</f>
        <v>28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48">
        <v>380000</v>
      </c>
      <c r="E154" s="4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6">
        <f>FundResult[[#This Row],[launched_at]]/86400+DATE(1970,1,1)</f>
        <v>41875.077546296292</v>
      </c>
      <c r="L154" s="8">
        <f>YEAR(FundResult[[#This Row],[Date Created Conversion]])</f>
        <v>2014</v>
      </c>
      <c r="M154" t="b">
        <v>0</v>
      </c>
      <c r="N154">
        <v>2</v>
      </c>
      <c r="O154" t="b">
        <v>0</v>
      </c>
      <c r="P154" t="s">
        <v>8265</v>
      </c>
      <c r="Q154" t="s">
        <v>8310</v>
      </c>
      <c r="R154" s="10" t="s">
        <v>8313</v>
      </c>
      <c r="S154" s="29">
        <f>ROUND(FundResult[[#This Row],[pledged]]/FundResult[[#This Row],[goal]]*100,0)</f>
        <v>0</v>
      </c>
      <c r="T154" s="27">
        <f>IFERROR(FundResult[[#This Row],[pledged]]/FundResult[[#This Row],[backers_count]], 0)</f>
        <v>15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48">
        <v>50000</v>
      </c>
      <c r="E155" s="4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6">
        <f>FundResult[[#This Row],[launched_at]]/86400+DATE(1970,1,1)</f>
        <v>41933.586157407408</v>
      </c>
      <c r="L155" s="8">
        <f>YEAR(FundResult[[#This Row],[Date Created Conversion]])</f>
        <v>2014</v>
      </c>
      <c r="M155" t="b">
        <v>0</v>
      </c>
      <c r="N155">
        <v>10</v>
      </c>
      <c r="O155" t="b">
        <v>0</v>
      </c>
      <c r="P155" t="s">
        <v>8265</v>
      </c>
      <c r="Q155" t="s">
        <v>8310</v>
      </c>
      <c r="R155" s="10" t="s">
        <v>8313</v>
      </c>
      <c r="S155" s="29">
        <f>ROUND(FundResult[[#This Row],[pledged]]/FundResult[[#This Row],[goal]]*100,0)</f>
        <v>1</v>
      </c>
      <c r="T155" s="27">
        <f>IFERROR(FundResult[[#This Row],[pledged]]/FundResult[[#This Row],[backers_count]], 0)</f>
        <v>35.9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48">
        <v>1500</v>
      </c>
      <c r="E156" s="4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6">
        <f>FundResult[[#This Row],[launched_at]]/86400+DATE(1970,1,1)</f>
        <v>42115.547395833331</v>
      </c>
      <c r="L156" s="8">
        <f>YEAR(FundResult[[#This Row],[Date Created Conversion]])</f>
        <v>2015</v>
      </c>
      <c r="M156" t="b">
        <v>0</v>
      </c>
      <c r="N156">
        <v>3</v>
      </c>
      <c r="O156" t="b">
        <v>0</v>
      </c>
      <c r="P156" t="s">
        <v>8265</v>
      </c>
      <c r="Q156" t="s">
        <v>8310</v>
      </c>
      <c r="R156" s="10" t="s">
        <v>8313</v>
      </c>
      <c r="S156" s="29">
        <f>ROUND(FundResult[[#This Row],[pledged]]/FundResult[[#This Row],[goal]]*100,0)</f>
        <v>3</v>
      </c>
      <c r="T156" s="27">
        <f>IFERROR(FundResult[[#This Row],[pledged]]/FundResult[[#This Row],[backers_count]], 0)</f>
        <v>13.333333333333334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48">
        <v>1350000</v>
      </c>
      <c r="E157" s="4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6">
        <f>FundResult[[#This Row],[launched_at]]/86400+DATE(1970,1,1)</f>
        <v>42168.559432870374</v>
      </c>
      <c r="L157" s="8">
        <f>YEAR(FundResult[[#This Row],[Date Created Conversion]])</f>
        <v>2015</v>
      </c>
      <c r="M157" t="b">
        <v>0</v>
      </c>
      <c r="N157">
        <v>4</v>
      </c>
      <c r="O157" t="b">
        <v>0</v>
      </c>
      <c r="P157" t="s">
        <v>8265</v>
      </c>
      <c r="Q157" t="s">
        <v>8310</v>
      </c>
      <c r="R157" s="10" t="s">
        <v>8313</v>
      </c>
      <c r="S157" s="29">
        <f>ROUND(FundResult[[#This Row],[pledged]]/FundResult[[#This Row],[goal]]*100,0)</f>
        <v>0</v>
      </c>
      <c r="T157" s="27">
        <f>IFERROR(FundResult[[#This Row],[pledged]]/FundResult[[#This Row],[backers_count]], 0)</f>
        <v>20.25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48">
        <v>35000</v>
      </c>
      <c r="E158" s="4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6">
        <f>FundResult[[#This Row],[launched_at]]/86400+DATE(1970,1,1)</f>
        <v>41794.124953703707</v>
      </c>
      <c r="L158" s="8">
        <f>YEAR(FundResult[[#This Row],[Date Created Conversion]])</f>
        <v>2014</v>
      </c>
      <c r="M158" t="b">
        <v>0</v>
      </c>
      <c r="N158">
        <v>15</v>
      </c>
      <c r="O158" t="b">
        <v>0</v>
      </c>
      <c r="P158" t="s">
        <v>8265</v>
      </c>
      <c r="Q158" t="s">
        <v>8310</v>
      </c>
      <c r="R158" s="10" t="s">
        <v>8313</v>
      </c>
      <c r="S158" s="29">
        <f>ROUND(FundResult[[#This Row],[pledged]]/FundResult[[#This Row],[goal]]*100,0)</f>
        <v>5</v>
      </c>
      <c r="T158" s="27">
        <f>IFERROR(FundResult[[#This Row],[pledged]]/FundResult[[#This Row],[backers_count]], 0)</f>
        <v>119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48">
        <v>2995</v>
      </c>
      <c r="E159" s="4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6">
        <f>FundResult[[#This Row],[launched_at]]/86400+DATE(1970,1,1)</f>
        <v>42396.911712962959</v>
      </c>
      <c r="L159" s="8">
        <f>YEAR(FundResult[[#This Row],[Date Created Conversion]])</f>
        <v>2016</v>
      </c>
      <c r="M159" t="b">
        <v>0</v>
      </c>
      <c r="N159">
        <v>2</v>
      </c>
      <c r="O159" t="b">
        <v>0</v>
      </c>
      <c r="P159" t="s">
        <v>8265</v>
      </c>
      <c r="Q159" t="s">
        <v>8310</v>
      </c>
      <c r="R159" s="10" t="s">
        <v>8313</v>
      </c>
      <c r="S159" s="29">
        <f>ROUND(FundResult[[#This Row],[pledged]]/FundResult[[#This Row],[goal]]*100,0)</f>
        <v>0</v>
      </c>
      <c r="T159" s="27">
        <f>IFERROR(FundResult[[#This Row],[pledged]]/FundResult[[#This Row],[backers_count]], 0)</f>
        <v>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48">
        <v>5000</v>
      </c>
      <c r="E160" s="4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6">
        <f>FundResult[[#This Row],[launched_at]]/86400+DATE(1970,1,1)</f>
        <v>41904.07671296296</v>
      </c>
      <c r="L160" s="8">
        <f>YEAR(FundResult[[#This Row],[Date Created Conversion]])</f>
        <v>2014</v>
      </c>
      <c r="M160" t="b">
        <v>0</v>
      </c>
      <c r="N160">
        <v>0</v>
      </c>
      <c r="O160" t="b">
        <v>0</v>
      </c>
      <c r="P160" t="s">
        <v>8265</v>
      </c>
      <c r="Q160" t="s">
        <v>8310</v>
      </c>
      <c r="R160" s="10" t="s">
        <v>8313</v>
      </c>
      <c r="S160" s="29">
        <f>ROUND(FundResult[[#This Row],[pledged]]/FundResult[[#This Row],[goal]]*100,0)</f>
        <v>0</v>
      </c>
      <c r="T160" s="27">
        <f>IFERROR(FundResult[[#This Row],[pledged]]/FundResult[[#This Row],[backers_count]], 0)</f>
        <v>0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48">
        <v>500000</v>
      </c>
      <c r="E161" s="4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6">
        <f>FundResult[[#This Row],[launched_at]]/86400+DATE(1970,1,1)</f>
        <v>42514.434548611112</v>
      </c>
      <c r="L161" s="8">
        <f>YEAR(FundResult[[#This Row],[Date Created Conversion]])</f>
        <v>2016</v>
      </c>
      <c r="M161" t="b">
        <v>0</v>
      </c>
      <c r="N161">
        <v>1</v>
      </c>
      <c r="O161" t="b">
        <v>0</v>
      </c>
      <c r="P161" t="s">
        <v>8265</v>
      </c>
      <c r="Q161" t="s">
        <v>8310</v>
      </c>
      <c r="R161" s="10" t="s">
        <v>8313</v>
      </c>
      <c r="S161" s="29">
        <f>ROUND(FundResult[[#This Row],[pledged]]/FundResult[[#This Row],[goal]]*100,0)</f>
        <v>0</v>
      </c>
      <c r="T161" s="27">
        <f>IFERROR(FundResult[[#This Row],[pledged]]/FundResult[[#This Row],[backers_count]], 0)</f>
        <v>10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48">
        <v>5000</v>
      </c>
      <c r="E162" s="4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6">
        <f>FundResult[[#This Row],[launched_at]]/86400+DATE(1970,1,1)</f>
        <v>42171.913090277776</v>
      </c>
      <c r="L162" s="8">
        <f>YEAR(FundResult[[#This Row],[Date Created Conversion]])</f>
        <v>2015</v>
      </c>
      <c r="M162" t="b">
        <v>0</v>
      </c>
      <c r="N162">
        <v>0</v>
      </c>
      <c r="O162" t="b">
        <v>0</v>
      </c>
      <c r="P162" t="s">
        <v>8266</v>
      </c>
      <c r="Q162" t="s">
        <v>8310</v>
      </c>
      <c r="R162" s="10" t="s">
        <v>8314</v>
      </c>
      <c r="S162" s="29">
        <f>ROUND(FundResult[[#This Row],[pledged]]/FundResult[[#This Row],[goal]]*100,0)</f>
        <v>0</v>
      </c>
      <c r="T162" s="27">
        <f>IFERROR(FundResult[[#This Row],[pledged]]/FundResult[[#This Row],[backers_count]], 0)</f>
        <v>0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48">
        <v>50000</v>
      </c>
      <c r="E163" s="4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6">
        <f>FundResult[[#This Row],[launched_at]]/86400+DATE(1970,1,1)</f>
        <v>41792.687442129631</v>
      </c>
      <c r="L163" s="8">
        <f>YEAR(FundResult[[#This Row],[Date Created Conversion]])</f>
        <v>2014</v>
      </c>
      <c r="M163" t="b">
        <v>0</v>
      </c>
      <c r="N163">
        <v>1</v>
      </c>
      <c r="O163" t="b">
        <v>0</v>
      </c>
      <c r="P163" t="s">
        <v>8266</v>
      </c>
      <c r="Q163" t="s">
        <v>8310</v>
      </c>
      <c r="R163" s="10" t="s">
        <v>8314</v>
      </c>
      <c r="S163" s="29">
        <f>ROUND(FundResult[[#This Row],[pledged]]/FundResult[[#This Row],[goal]]*100,0)</f>
        <v>0</v>
      </c>
      <c r="T163" s="27">
        <f>IFERROR(FundResult[[#This Row],[pledged]]/FundResult[[#This Row],[backers_count]], 0)</f>
        <v>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48">
        <v>2800</v>
      </c>
      <c r="E164" s="4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6">
        <f>FundResult[[#This Row],[launched_at]]/86400+DATE(1970,1,1)</f>
        <v>41835.126805555556</v>
      </c>
      <c r="L164" s="8">
        <f>YEAR(FundResult[[#This Row],[Date Created Conversion]])</f>
        <v>2014</v>
      </c>
      <c r="M164" t="b">
        <v>0</v>
      </c>
      <c r="N164">
        <v>10</v>
      </c>
      <c r="O164" t="b">
        <v>0</v>
      </c>
      <c r="P164" t="s">
        <v>8266</v>
      </c>
      <c r="Q164" t="s">
        <v>8310</v>
      </c>
      <c r="R164" s="10" t="s">
        <v>8314</v>
      </c>
      <c r="S164" s="29">
        <f>ROUND(FundResult[[#This Row],[pledged]]/FundResult[[#This Row],[goal]]*100,0)</f>
        <v>16</v>
      </c>
      <c r="T164" s="27">
        <f>IFERROR(FundResult[[#This Row],[pledged]]/FundResult[[#This Row],[backers_count]], 0)</f>
        <v>43.5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48">
        <v>2000000</v>
      </c>
      <c r="E165" s="4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6">
        <f>FundResult[[#This Row],[launched_at]]/86400+DATE(1970,1,1)</f>
        <v>42243.961273148147</v>
      </c>
      <c r="L165" s="8">
        <f>YEAR(FundResult[[#This Row],[Date Created Conversion]])</f>
        <v>2015</v>
      </c>
      <c r="M165" t="b">
        <v>0</v>
      </c>
      <c r="N165">
        <v>0</v>
      </c>
      <c r="O165" t="b">
        <v>0</v>
      </c>
      <c r="P165" t="s">
        <v>8266</v>
      </c>
      <c r="Q165" t="s">
        <v>8310</v>
      </c>
      <c r="R165" s="10" t="s">
        <v>8314</v>
      </c>
      <c r="S165" s="29">
        <f>ROUND(FundResult[[#This Row],[pledged]]/FundResult[[#This Row],[goal]]*100,0)</f>
        <v>0</v>
      </c>
      <c r="T165" s="27">
        <f>IFERROR(FundResult[[#This Row],[pledged]]/FundResult[[#This Row],[backers_count]], 0)</f>
        <v>0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48">
        <v>120000</v>
      </c>
      <c r="E166" s="4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6">
        <f>FundResult[[#This Row],[launched_at]]/86400+DATE(1970,1,1)</f>
        <v>41841.762743055559</v>
      </c>
      <c r="L166" s="8">
        <f>YEAR(FundResult[[#This Row],[Date Created Conversion]])</f>
        <v>2014</v>
      </c>
      <c r="M166" t="b">
        <v>0</v>
      </c>
      <c r="N166">
        <v>7</v>
      </c>
      <c r="O166" t="b">
        <v>0</v>
      </c>
      <c r="P166" t="s">
        <v>8266</v>
      </c>
      <c r="Q166" t="s">
        <v>8310</v>
      </c>
      <c r="R166" s="10" t="s">
        <v>8314</v>
      </c>
      <c r="S166" s="29">
        <f>ROUND(FundResult[[#This Row],[pledged]]/FundResult[[#This Row],[goal]]*100,0)</f>
        <v>1</v>
      </c>
      <c r="T166" s="27">
        <f>IFERROR(FundResult[[#This Row],[pledged]]/FundResult[[#This Row],[backers_count]], 0)</f>
        <v>91.428571428571431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48">
        <v>17000</v>
      </c>
      <c r="E167" s="4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6">
        <f>FundResult[[#This Row],[launched_at]]/86400+DATE(1970,1,1)</f>
        <v>42351.658842592587</v>
      </c>
      <c r="L167" s="8">
        <f>YEAR(FundResult[[#This Row],[Date Created Conversion]])</f>
        <v>2015</v>
      </c>
      <c r="M167" t="b">
        <v>0</v>
      </c>
      <c r="N167">
        <v>0</v>
      </c>
      <c r="O167" t="b">
        <v>0</v>
      </c>
      <c r="P167" t="s">
        <v>8266</v>
      </c>
      <c r="Q167" t="s">
        <v>8310</v>
      </c>
      <c r="R167" s="10" t="s">
        <v>8314</v>
      </c>
      <c r="S167" s="29">
        <f>ROUND(FundResult[[#This Row],[pledged]]/FundResult[[#This Row],[goal]]*100,0)</f>
        <v>0</v>
      </c>
      <c r="T167" s="27">
        <f>IFERROR(FundResult[[#This Row],[pledged]]/FundResult[[#This Row],[backers_count]], 0)</f>
        <v>0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48">
        <v>5000</v>
      </c>
      <c r="E168" s="4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6">
        <f>FundResult[[#This Row],[launched_at]]/86400+DATE(1970,1,1)</f>
        <v>42721.075949074075</v>
      </c>
      <c r="L168" s="8">
        <f>YEAR(FundResult[[#This Row],[Date Created Conversion]])</f>
        <v>2016</v>
      </c>
      <c r="M168" t="b">
        <v>0</v>
      </c>
      <c r="N168">
        <v>1</v>
      </c>
      <c r="O168" t="b">
        <v>0</v>
      </c>
      <c r="P168" t="s">
        <v>8266</v>
      </c>
      <c r="Q168" t="s">
        <v>8310</v>
      </c>
      <c r="R168" s="10" t="s">
        <v>8314</v>
      </c>
      <c r="S168" s="29">
        <f>ROUND(FundResult[[#This Row],[pledged]]/FundResult[[#This Row],[goal]]*100,0)</f>
        <v>60</v>
      </c>
      <c r="T168" s="27">
        <f>IFERROR(FundResult[[#This Row],[pledged]]/FundResult[[#This Row],[backers_count]], 0)</f>
        <v>3000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48">
        <v>110000</v>
      </c>
      <c r="E169" s="4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6">
        <f>FundResult[[#This Row],[launched_at]]/86400+DATE(1970,1,1)</f>
        <v>42160.927488425921</v>
      </c>
      <c r="L169" s="8">
        <f>YEAR(FundResult[[#This Row],[Date Created Conversion]])</f>
        <v>2015</v>
      </c>
      <c r="M169" t="b">
        <v>0</v>
      </c>
      <c r="N169">
        <v>2</v>
      </c>
      <c r="O169" t="b">
        <v>0</v>
      </c>
      <c r="P169" t="s">
        <v>8266</v>
      </c>
      <c r="Q169" t="s">
        <v>8310</v>
      </c>
      <c r="R169" s="10" t="s">
        <v>8314</v>
      </c>
      <c r="S169" s="29">
        <f>ROUND(FundResult[[#This Row],[pledged]]/FundResult[[#This Row],[goal]]*100,0)</f>
        <v>0</v>
      </c>
      <c r="T169" s="27">
        <f>IFERROR(FundResult[[#This Row],[pledged]]/FundResult[[#This Row],[backers_count]], 0)</f>
        <v>5.5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48">
        <v>8000</v>
      </c>
      <c r="E170" s="4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6">
        <f>FundResult[[#This Row],[launched_at]]/86400+DATE(1970,1,1)</f>
        <v>42052.83530092593</v>
      </c>
      <c r="L170" s="8">
        <f>YEAR(FundResult[[#This Row],[Date Created Conversion]])</f>
        <v>2015</v>
      </c>
      <c r="M170" t="b">
        <v>0</v>
      </c>
      <c r="N170">
        <v>3</v>
      </c>
      <c r="O170" t="b">
        <v>0</v>
      </c>
      <c r="P170" t="s">
        <v>8266</v>
      </c>
      <c r="Q170" t="s">
        <v>8310</v>
      </c>
      <c r="R170" s="10" t="s">
        <v>8314</v>
      </c>
      <c r="S170" s="29">
        <f>ROUND(FundResult[[#This Row],[pledged]]/FundResult[[#This Row],[goal]]*100,0)</f>
        <v>4</v>
      </c>
      <c r="T170" s="27">
        <f>IFERROR(FundResult[[#This Row],[pledged]]/FundResult[[#This Row],[backers_count]], 0)</f>
        <v>108.33333333333333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48">
        <v>2500</v>
      </c>
      <c r="E171" s="4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6">
        <f>FundResult[[#This Row],[launched_at]]/86400+DATE(1970,1,1)</f>
        <v>41900.505312499998</v>
      </c>
      <c r="L171" s="8">
        <f>YEAR(FundResult[[#This Row],[Date Created Conversion]])</f>
        <v>2014</v>
      </c>
      <c r="M171" t="b">
        <v>0</v>
      </c>
      <c r="N171">
        <v>10</v>
      </c>
      <c r="O171" t="b">
        <v>0</v>
      </c>
      <c r="P171" t="s">
        <v>8266</v>
      </c>
      <c r="Q171" t="s">
        <v>8310</v>
      </c>
      <c r="R171" s="10" t="s">
        <v>8314</v>
      </c>
      <c r="S171" s="29">
        <f>ROUND(FundResult[[#This Row],[pledged]]/FundResult[[#This Row],[goal]]*100,0)</f>
        <v>22</v>
      </c>
      <c r="T171" s="27">
        <f>IFERROR(FundResult[[#This Row],[pledged]]/FundResult[[#This Row],[backers_count]], 0)</f>
        <v>56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48">
        <v>10000</v>
      </c>
      <c r="E172" s="4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6">
        <f>FundResult[[#This Row],[launched_at]]/86400+DATE(1970,1,1)</f>
        <v>42216.977812500001</v>
      </c>
      <c r="L172" s="8">
        <f>YEAR(FundResult[[#This Row],[Date Created Conversion]])</f>
        <v>2015</v>
      </c>
      <c r="M172" t="b">
        <v>0</v>
      </c>
      <c r="N172">
        <v>10</v>
      </c>
      <c r="O172" t="b">
        <v>0</v>
      </c>
      <c r="P172" t="s">
        <v>8266</v>
      </c>
      <c r="Q172" t="s">
        <v>8310</v>
      </c>
      <c r="R172" s="10" t="s">
        <v>8314</v>
      </c>
      <c r="S172" s="29">
        <f>ROUND(FundResult[[#This Row],[pledged]]/FundResult[[#This Row],[goal]]*100,0)</f>
        <v>3</v>
      </c>
      <c r="T172" s="27">
        <f>IFERROR(FundResult[[#This Row],[pledged]]/FundResult[[#This Row],[backers_count]], 0)</f>
        <v>32.5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48">
        <v>50000</v>
      </c>
      <c r="E173" s="4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6">
        <f>FundResult[[#This Row],[launched_at]]/86400+DATE(1970,1,1)</f>
        <v>42534.180717592593</v>
      </c>
      <c r="L173" s="8">
        <f>YEAR(FundResult[[#This Row],[Date Created Conversion]])</f>
        <v>2016</v>
      </c>
      <c r="M173" t="b">
        <v>0</v>
      </c>
      <c r="N173">
        <v>1</v>
      </c>
      <c r="O173" t="b">
        <v>0</v>
      </c>
      <c r="P173" t="s">
        <v>8266</v>
      </c>
      <c r="Q173" t="s">
        <v>8310</v>
      </c>
      <c r="R173" s="10" t="s">
        <v>8314</v>
      </c>
      <c r="S173" s="29">
        <f>ROUND(FundResult[[#This Row],[pledged]]/FundResult[[#This Row],[goal]]*100,0)</f>
        <v>0</v>
      </c>
      <c r="T173" s="27">
        <f>IFERROR(FundResult[[#This Row],[pledged]]/FundResult[[#This Row],[backers_count]], 0)</f>
        <v>1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48">
        <v>95000</v>
      </c>
      <c r="E174" s="4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6">
        <f>FundResult[[#This Row],[launched_at]]/86400+DATE(1970,1,1)</f>
        <v>42047.394942129627</v>
      </c>
      <c r="L174" s="8">
        <f>YEAR(FundResult[[#This Row],[Date Created Conversion]])</f>
        <v>2015</v>
      </c>
      <c r="M174" t="b">
        <v>0</v>
      </c>
      <c r="N174">
        <v>0</v>
      </c>
      <c r="O174" t="b">
        <v>0</v>
      </c>
      <c r="P174" t="s">
        <v>8266</v>
      </c>
      <c r="Q174" t="s">
        <v>8310</v>
      </c>
      <c r="R174" s="10" t="s">
        <v>8314</v>
      </c>
      <c r="S174" s="29">
        <f>ROUND(FundResult[[#This Row],[pledged]]/FundResult[[#This Row],[goal]]*100,0)</f>
        <v>0</v>
      </c>
      <c r="T174" s="27">
        <f>IFERROR(FundResult[[#This Row],[pledged]]/FundResult[[#This Row],[backers_count]], 0)</f>
        <v>0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48">
        <v>1110</v>
      </c>
      <c r="E175" s="4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6">
        <f>FundResult[[#This Row],[launched_at]]/86400+DATE(1970,1,1)</f>
        <v>42033.573009259257</v>
      </c>
      <c r="L175" s="8">
        <f>YEAR(FundResult[[#This Row],[Date Created Conversion]])</f>
        <v>2015</v>
      </c>
      <c r="M175" t="b">
        <v>0</v>
      </c>
      <c r="N175">
        <v>0</v>
      </c>
      <c r="O175" t="b">
        <v>0</v>
      </c>
      <c r="P175" t="s">
        <v>8266</v>
      </c>
      <c r="Q175" t="s">
        <v>8310</v>
      </c>
      <c r="R175" s="10" t="s">
        <v>8314</v>
      </c>
      <c r="S175" s="29">
        <f>ROUND(FundResult[[#This Row],[pledged]]/FundResult[[#This Row],[goal]]*100,0)</f>
        <v>0</v>
      </c>
      <c r="T175" s="27">
        <f>IFERROR(FundResult[[#This Row],[pledged]]/FundResult[[#This Row],[backers_count]], 0)</f>
        <v>0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48">
        <v>6000</v>
      </c>
      <c r="E176" s="4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6">
        <f>FundResult[[#This Row],[launched_at]]/86400+DATE(1970,1,1)</f>
        <v>42072.758981481486</v>
      </c>
      <c r="L176" s="8">
        <f>YEAR(FundResult[[#This Row],[Date Created Conversion]])</f>
        <v>2015</v>
      </c>
      <c r="M176" t="b">
        <v>0</v>
      </c>
      <c r="N176">
        <v>0</v>
      </c>
      <c r="O176" t="b">
        <v>0</v>
      </c>
      <c r="P176" t="s">
        <v>8266</v>
      </c>
      <c r="Q176" t="s">
        <v>8310</v>
      </c>
      <c r="R176" s="10" t="s">
        <v>8314</v>
      </c>
      <c r="S176" s="29">
        <f>ROUND(FundResult[[#This Row],[pledged]]/FundResult[[#This Row],[goal]]*100,0)</f>
        <v>0</v>
      </c>
      <c r="T176" s="27">
        <f>IFERROR(FundResult[[#This Row],[pledged]]/FundResult[[#This Row],[backers_count]], 0)</f>
        <v>0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48">
        <v>20000</v>
      </c>
      <c r="E177" s="4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6">
        <f>FundResult[[#This Row],[launched_at]]/86400+DATE(1970,1,1)</f>
        <v>41855.777905092589</v>
      </c>
      <c r="L177" s="8">
        <f>YEAR(FundResult[[#This Row],[Date Created Conversion]])</f>
        <v>2014</v>
      </c>
      <c r="M177" t="b">
        <v>0</v>
      </c>
      <c r="N177">
        <v>26</v>
      </c>
      <c r="O177" t="b">
        <v>0</v>
      </c>
      <c r="P177" t="s">
        <v>8266</v>
      </c>
      <c r="Q177" t="s">
        <v>8310</v>
      </c>
      <c r="R177" s="10" t="s">
        <v>8314</v>
      </c>
      <c r="S177" s="29">
        <f>ROUND(FundResult[[#This Row],[pledged]]/FundResult[[#This Row],[goal]]*100,0)</f>
        <v>6</v>
      </c>
      <c r="T177" s="27">
        <f>IFERROR(FundResult[[#This Row],[pledged]]/FundResult[[#This Row],[backers_count]], 0)</f>
        <v>49.884615384615387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48">
        <v>1500</v>
      </c>
      <c r="E178" s="4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6">
        <f>FundResult[[#This Row],[launched_at]]/86400+DATE(1970,1,1)</f>
        <v>42191.824062500003</v>
      </c>
      <c r="L178" s="8">
        <f>YEAR(FundResult[[#This Row],[Date Created Conversion]])</f>
        <v>2015</v>
      </c>
      <c r="M178" t="b">
        <v>0</v>
      </c>
      <c r="N178">
        <v>0</v>
      </c>
      <c r="O178" t="b">
        <v>0</v>
      </c>
      <c r="P178" t="s">
        <v>8266</v>
      </c>
      <c r="Q178" t="s">
        <v>8310</v>
      </c>
      <c r="R178" s="10" t="s">
        <v>8314</v>
      </c>
      <c r="S178" s="29">
        <f>ROUND(FundResult[[#This Row],[pledged]]/FundResult[[#This Row],[goal]]*100,0)</f>
        <v>0</v>
      </c>
      <c r="T178" s="27">
        <f>IFERROR(FundResult[[#This Row],[pledged]]/FundResult[[#This Row],[backers_count]], 0)</f>
        <v>0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48">
        <v>450</v>
      </c>
      <c r="E179" s="4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6">
        <f>FundResult[[#This Row],[launched_at]]/86400+DATE(1970,1,1)</f>
        <v>42070.047754629632</v>
      </c>
      <c r="L179" s="8">
        <f>YEAR(FundResult[[#This Row],[Date Created Conversion]])</f>
        <v>2015</v>
      </c>
      <c r="M179" t="b">
        <v>0</v>
      </c>
      <c r="N179">
        <v>7</v>
      </c>
      <c r="O179" t="b">
        <v>0</v>
      </c>
      <c r="P179" t="s">
        <v>8266</v>
      </c>
      <c r="Q179" t="s">
        <v>8310</v>
      </c>
      <c r="R179" s="10" t="s">
        <v>8314</v>
      </c>
      <c r="S179" s="29">
        <f>ROUND(FundResult[[#This Row],[pledged]]/FundResult[[#This Row],[goal]]*100,0)</f>
        <v>40</v>
      </c>
      <c r="T179" s="27">
        <f>IFERROR(FundResult[[#This Row],[pledged]]/FundResult[[#This Row],[backers_count]], 0)</f>
        <v>25.714285714285715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48">
        <v>500000</v>
      </c>
      <c r="E180" s="4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6">
        <f>FundResult[[#This Row],[launched_at]]/86400+DATE(1970,1,1)</f>
        <v>42304.955381944441</v>
      </c>
      <c r="L180" s="8">
        <f>YEAR(FundResult[[#This Row],[Date Created Conversion]])</f>
        <v>2015</v>
      </c>
      <c r="M180" t="b">
        <v>0</v>
      </c>
      <c r="N180">
        <v>0</v>
      </c>
      <c r="O180" t="b">
        <v>0</v>
      </c>
      <c r="P180" t="s">
        <v>8266</v>
      </c>
      <c r="Q180" t="s">
        <v>8310</v>
      </c>
      <c r="R180" s="10" t="s">
        <v>8314</v>
      </c>
      <c r="S180" s="29">
        <f>ROUND(FundResult[[#This Row],[pledged]]/FundResult[[#This Row],[goal]]*100,0)</f>
        <v>0</v>
      </c>
      <c r="T180" s="27">
        <f>IFERROR(FundResult[[#This Row],[pledged]]/FundResult[[#This Row],[backers_count]], 0)</f>
        <v>0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48">
        <v>1000</v>
      </c>
      <c r="E181" s="4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6">
        <f>FundResult[[#This Row],[launched_at]]/86400+DATE(1970,1,1)</f>
        <v>42403.080497685187</v>
      </c>
      <c r="L181" s="8">
        <f>YEAR(FundResult[[#This Row],[Date Created Conversion]])</f>
        <v>2016</v>
      </c>
      <c r="M181" t="b">
        <v>0</v>
      </c>
      <c r="N181">
        <v>2</v>
      </c>
      <c r="O181" t="b">
        <v>0</v>
      </c>
      <c r="P181" t="s">
        <v>8266</v>
      </c>
      <c r="Q181" t="s">
        <v>8310</v>
      </c>
      <c r="R181" s="10" t="s">
        <v>8314</v>
      </c>
      <c r="S181" s="29">
        <f>ROUND(FundResult[[#This Row],[pledged]]/FundResult[[#This Row],[goal]]*100,0)</f>
        <v>20</v>
      </c>
      <c r="T181" s="27">
        <f>IFERROR(FundResult[[#This Row],[pledged]]/FundResult[[#This Row],[backers_count]], 0)</f>
        <v>100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48">
        <v>1200</v>
      </c>
      <c r="E182" s="4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6">
        <f>FundResult[[#This Row],[launched_at]]/86400+DATE(1970,1,1)</f>
        <v>42067.991238425922</v>
      </c>
      <c r="L182" s="8">
        <f>YEAR(FundResult[[#This Row],[Date Created Conversion]])</f>
        <v>2015</v>
      </c>
      <c r="M182" t="b">
        <v>0</v>
      </c>
      <c r="N182">
        <v>13</v>
      </c>
      <c r="O182" t="b">
        <v>0</v>
      </c>
      <c r="P182" t="s">
        <v>8266</v>
      </c>
      <c r="Q182" t="s">
        <v>8310</v>
      </c>
      <c r="R182" s="10" t="s">
        <v>8314</v>
      </c>
      <c r="S182" s="29">
        <f>ROUND(FundResult[[#This Row],[pledged]]/FundResult[[#This Row],[goal]]*100,0)</f>
        <v>33</v>
      </c>
      <c r="T182" s="27">
        <f>IFERROR(FundResult[[#This Row],[pledged]]/FundResult[[#This Row],[backers_count]], 0)</f>
        <v>30.846153846153847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48">
        <v>3423</v>
      </c>
      <c r="E183" s="4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6">
        <f>FundResult[[#This Row],[launched_at]]/86400+DATE(1970,1,1)</f>
        <v>42147.741840277777</v>
      </c>
      <c r="L183" s="8">
        <f>YEAR(FundResult[[#This Row],[Date Created Conversion]])</f>
        <v>2015</v>
      </c>
      <c r="M183" t="b">
        <v>0</v>
      </c>
      <c r="N183">
        <v>4</v>
      </c>
      <c r="O183" t="b">
        <v>0</v>
      </c>
      <c r="P183" t="s">
        <v>8266</v>
      </c>
      <c r="Q183" t="s">
        <v>8310</v>
      </c>
      <c r="R183" s="10" t="s">
        <v>8314</v>
      </c>
      <c r="S183" s="29">
        <f>ROUND(FundResult[[#This Row],[pledged]]/FundResult[[#This Row],[goal]]*100,0)</f>
        <v>21</v>
      </c>
      <c r="T183" s="27">
        <f>IFERROR(FundResult[[#This Row],[pledged]]/FundResult[[#This Row],[backers_count]], 0)</f>
        <v>180.5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48">
        <v>1000</v>
      </c>
      <c r="E184" s="4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6">
        <f>FundResult[[#This Row],[launched_at]]/86400+DATE(1970,1,1)</f>
        <v>42712.011944444443</v>
      </c>
      <c r="L184" s="8">
        <f>YEAR(FundResult[[#This Row],[Date Created Conversion]])</f>
        <v>2016</v>
      </c>
      <c r="M184" t="b">
        <v>0</v>
      </c>
      <c r="N184">
        <v>0</v>
      </c>
      <c r="O184" t="b">
        <v>0</v>
      </c>
      <c r="P184" t="s">
        <v>8266</v>
      </c>
      <c r="Q184" t="s">
        <v>8310</v>
      </c>
      <c r="R184" s="10" t="s">
        <v>8314</v>
      </c>
      <c r="S184" s="29">
        <f>ROUND(FundResult[[#This Row],[pledged]]/FundResult[[#This Row],[goal]]*100,0)</f>
        <v>0</v>
      </c>
      <c r="T184" s="27">
        <f>IFERROR(FundResult[[#This Row],[pledged]]/FundResult[[#This Row],[backers_count]], 0)</f>
        <v>0</v>
      </c>
    </row>
    <row r="185" spans="1:20" x14ac:dyDescent="0.25">
      <c r="A185">
        <v>183</v>
      </c>
      <c r="B185" s="3" t="s">
        <v>185</v>
      </c>
      <c r="C185" s="3" t="s">
        <v>4293</v>
      </c>
      <c r="D185" s="48">
        <v>12500</v>
      </c>
      <c r="E185" s="4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6">
        <f>FundResult[[#This Row],[launched_at]]/86400+DATE(1970,1,1)</f>
        <v>41939.810300925928</v>
      </c>
      <c r="L185" s="8">
        <f>YEAR(FundResult[[#This Row],[Date Created Conversion]])</f>
        <v>2014</v>
      </c>
      <c r="M185" t="b">
        <v>0</v>
      </c>
      <c r="N185">
        <v>12</v>
      </c>
      <c r="O185" t="b">
        <v>0</v>
      </c>
      <c r="P185" t="s">
        <v>8266</v>
      </c>
      <c r="Q185" t="s">
        <v>8310</v>
      </c>
      <c r="R185" s="10" t="s">
        <v>8314</v>
      </c>
      <c r="S185" s="29">
        <f>ROUND(FundResult[[#This Row],[pledged]]/FundResult[[#This Row],[goal]]*100,0)</f>
        <v>36</v>
      </c>
      <c r="T185" s="27">
        <f>IFERROR(FundResult[[#This Row],[pledged]]/FundResult[[#This Row],[backers_count]], 0)</f>
        <v>373.5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48">
        <v>1500</v>
      </c>
      <c r="E186" s="4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6">
        <f>FundResult[[#This Row],[launched_at]]/86400+DATE(1970,1,1)</f>
        <v>41825.791226851856</v>
      </c>
      <c r="L186" s="8">
        <f>YEAR(FundResult[[#This Row],[Date Created Conversion]])</f>
        <v>2014</v>
      </c>
      <c r="M186" t="b">
        <v>0</v>
      </c>
      <c r="N186">
        <v>2</v>
      </c>
      <c r="O186" t="b">
        <v>0</v>
      </c>
      <c r="P186" t="s">
        <v>8266</v>
      </c>
      <c r="Q186" t="s">
        <v>8310</v>
      </c>
      <c r="R186" s="10" t="s">
        <v>8314</v>
      </c>
      <c r="S186" s="29">
        <f>ROUND(FundResult[[#This Row],[pledged]]/FundResult[[#This Row],[goal]]*100,0)</f>
        <v>3</v>
      </c>
      <c r="T186" s="27">
        <f>IFERROR(FundResult[[#This Row],[pledged]]/FundResult[[#This Row],[backers_count]], 0)</f>
        <v>25.5</v>
      </c>
    </row>
    <row r="187" spans="1:20" x14ac:dyDescent="0.25">
      <c r="A187">
        <v>185</v>
      </c>
      <c r="B187" s="3" t="s">
        <v>187</v>
      </c>
      <c r="C187" s="3" t="s">
        <v>4295</v>
      </c>
      <c r="D187" s="48">
        <v>40000</v>
      </c>
      <c r="E187" s="4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6">
        <f>FundResult[[#This Row],[launched_at]]/86400+DATE(1970,1,1)</f>
        <v>42570.91133101852</v>
      </c>
      <c r="L187" s="8">
        <f>YEAR(FundResult[[#This Row],[Date Created Conversion]])</f>
        <v>2016</v>
      </c>
      <c r="M187" t="b">
        <v>0</v>
      </c>
      <c r="N187">
        <v>10</v>
      </c>
      <c r="O187" t="b">
        <v>0</v>
      </c>
      <c r="P187" t="s">
        <v>8266</v>
      </c>
      <c r="Q187" t="s">
        <v>8310</v>
      </c>
      <c r="R187" s="10" t="s">
        <v>8314</v>
      </c>
      <c r="S187" s="29">
        <f>ROUND(FundResult[[#This Row],[pledged]]/FundResult[[#This Row],[goal]]*100,0)</f>
        <v>6</v>
      </c>
      <c r="T187" s="27">
        <f>IFERROR(FundResult[[#This Row],[pledged]]/FundResult[[#This Row],[backers_count]], 0)</f>
        <v>220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48">
        <v>5000</v>
      </c>
      <c r="E188" s="4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6">
        <f>FundResult[[#This Row],[launched_at]]/86400+DATE(1970,1,1)</f>
        <v>42767.812893518523</v>
      </c>
      <c r="L188" s="8">
        <f>YEAR(FundResult[[#This Row],[Date Created Conversion]])</f>
        <v>2017</v>
      </c>
      <c r="M188" t="b">
        <v>0</v>
      </c>
      <c r="N188">
        <v>0</v>
      </c>
      <c r="O188" t="b">
        <v>0</v>
      </c>
      <c r="P188" t="s">
        <v>8266</v>
      </c>
      <c r="Q188" t="s">
        <v>8310</v>
      </c>
      <c r="R188" s="10" t="s">
        <v>8314</v>
      </c>
      <c r="S188" s="29">
        <f>ROUND(FundResult[[#This Row],[pledged]]/FundResult[[#This Row],[goal]]*100,0)</f>
        <v>0</v>
      </c>
      <c r="T188" s="27">
        <f>IFERROR(FundResult[[#This Row],[pledged]]/FundResult[[#This Row],[backers_count]], 0)</f>
        <v>0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48">
        <v>5000</v>
      </c>
      <c r="E189" s="4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6">
        <f>FundResult[[#This Row],[launched_at]]/86400+DATE(1970,1,1)</f>
        <v>42182.234456018516</v>
      </c>
      <c r="L189" s="8">
        <f>YEAR(FundResult[[#This Row],[Date Created Conversion]])</f>
        <v>2015</v>
      </c>
      <c r="M189" t="b">
        <v>0</v>
      </c>
      <c r="N189">
        <v>5</v>
      </c>
      <c r="O189" t="b">
        <v>0</v>
      </c>
      <c r="P189" t="s">
        <v>8266</v>
      </c>
      <c r="Q189" t="s">
        <v>8310</v>
      </c>
      <c r="R189" s="10" t="s">
        <v>8314</v>
      </c>
      <c r="S189" s="29">
        <f>ROUND(FundResult[[#This Row],[pledged]]/FundResult[[#This Row],[goal]]*100,0)</f>
        <v>16</v>
      </c>
      <c r="T189" s="27">
        <f>IFERROR(FundResult[[#This Row],[pledged]]/FundResult[[#This Row],[backers_count]], 0)</f>
        <v>160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48">
        <v>1500</v>
      </c>
      <c r="E190" s="4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6">
        <f>FundResult[[#This Row],[launched_at]]/86400+DATE(1970,1,1)</f>
        <v>41857.18304398148</v>
      </c>
      <c r="L190" s="8">
        <f>YEAR(FundResult[[#This Row],[Date Created Conversion]])</f>
        <v>2014</v>
      </c>
      <c r="M190" t="b">
        <v>0</v>
      </c>
      <c r="N190">
        <v>0</v>
      </c>
      <c r="O190" t="b">
        <v>0</v>
      </c>
      <c r="P190" t="s">
        <v>8266</v>
      </c>
      <c r="Q190" t="s">
        <v>8310</v>
      </c>
      <c r="R190" s="10" t="s">
        <v>8314</v>
      </c>
      <c r="S190" s="29">
        <f>ROUND(FundResult[[#This Row],[pledged]]/FundResult[[#This Row],[goal]]*100,0)</f>
        <v>0</v>
      </c>
      <c r="T190" s="27">
        <f>IFERROR(FundResult[[#This Row],[pledged]]/FundResult[[#This Row],[backers_count]], 0)</f>
        <v>0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48">
        <v>500000</v>
      </c>
      <c r="E191" s="4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6">
        <f>FundResult[[#This Row],[launched_at]]/86400+DATE(1970,1,1)</f>
        <v>42556.690706018519</v>
      </c>
      <c r="L191" s="8">
        <f>YEAR(FundResult[[#This Row],[Date Created Conversion]])</f>
        <v>2016</v>
      </c>
      <c r="M191" t="b">
        <v>0</v>
      </c>
      <c r="N191">
        <v>5</v>
      </c>
      <c r="O191" t="b">
        <v>0</v>
      </c>
      <c r="P191" t="s">
        <v>8266</v>
      </c>
      <c r="Q191" t="s">
        <v>8310</v>
      </c>
      <c r="R191" s="10" t="s">
        <v>8314</v>
      </c>
      <c r="S191" s="29">
        <f>ROUND(FundResult[[#This Row],[pledged]]/FundResult[[#This Row],[goal]]*100,0)</f>
        <v>0</v>
      </c>
      <c r="T191" s="27">
        <f>IFERROR(FundResult[[#This Row],[pledged]]/FundResult[[#This Row],[backers_count]], 0)</f>
        <v>69</v>
      </c>
    </row>
    <row r="192" spans="1:20" x14ac:dyDescent="0.25">
      <c r="A192">
        <v>190</v>
      </c>
      <c r="B192" s="3" t="s">
        <v>192</v>
      </c>
      <c r="C192" s="3" t="s">
        <v>4300</v>
      </c>
      <c r="D192" s="48">
        <v>12000</v>
      </c>
      <c r="E192" s="4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6">
        <f>FundResult[[#This Row],[launched_at]]/86400+DATE(1970,1,1)</f>
        <v>42527.650995370372</v>
      </c>
      <c r="L192" s="8">
        <f>YEAR(FundResult[[#This Row],[Date Created Conversion]])</f>
        <v>2016</v>
      </c>
      <c r="M192" t="b">
        <v>0</v>
      </c>
      <c r="N192">
        <v>1</v>
      </c>
      <c r="O192" t="b">
        <v>0</v>
      </c>
      <c r="P192" t="s">
        <v>8266</v>
      </c>
      <c r="Q192" t="s">
        <v>8310</v>
      </c>
      <c r="R192" s="10" t="s">
        <v>8314</v>
      </c>
      <c r="S192" s="29">
        <f>ROUND(FundResult[[#This Row],[pledged]]/FundResult[[#This Row],[goal]]*100,0)</f>
        <v>0</v>
      </c>
      <c r="T192" s="27">
        <f>IFERROR(FundResult[[#This Row],[pledged]]/FundResult[[#This Row],[backers_count]], 0)</f>
        <v>50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48">
        <v>5000</v>
      </c>
      <c r="E193" s="4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6">
        <f>FundResult[[#This Row],[launched_at]]/86400+DATE(1970,1,1)</f>
        <v>42239.441412037035</v>
      </c>
      <c r="L193" s="8">
        <f>YEAR(FundResult[[#This Row],[Date Created Conversion]])</f>
        <v>2015</v>
      </c>
      <c r="M193" t="b">
        <v>0</v>
      </c>
      <c r="N193">
        <v>3</v>
      </c>
      <c r="O193" t="b">
        <v>0</v>
      </c>
      <c r="P193" t="s">
        <v>8266</v>
      </c>
      <c r="Q193" t="s">
        <v>8310</v>
      </c>
      <c r="R193" s="10" t="s">
        <v>8314</v>
      </c>
      <c r="S193" s="29">
        <f>ROUND(FundResult[[#This Row],[pledged]]/FundResult[[#This Row],[goal]]*100,0)</f>
        <v>5</v>
      </c>
      <c r="T193" s="27">
        <f>IFERROR(FundResult[[#This Row],[pledged]]/FundResult[[#This Row],[backers_count]], 0)</f>
        <v>83.333333333333329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48">
        <v>1000000</v>
      </c>
      <c r="E194" s="4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6">
        <f>FundResult[[#This Row],[launched_at]]/86400+DATE(1970,1,1)</f>
        <v>41899.792037037041</v>
      </c>
      <c r="L194" s="8">
        <f>YEAR(FundResult[[#This Row],[Date Created Conversion]])</f>
        <v>2014</v>
      </c>
      <c r="M194" t="b">
        <v>0</v>
      </c>
      <c r="N194">
        <v>3</v>
      </c>
      <c r="O194" t="b">
        <v>0</v>
      </c>
      <c r="P194" t="s">
        <v>8266</v>
      </c>
      <c r="Q194" t="s">
        <v>8310</v>
      </c>
      <c r="R194" s="10" t="s">
        <v>8314</v>
      </c>
      <c r="S194" s="29">
        <f>ROUND(FundResult[[#This Row],[pledged]]/FundResult[[#This Row],[goal]]*100,0)</f>
        <v>0</v>
      </c>
      <c r="T194" s="27">
        <f>IFERROR(FundResult[[#This Row],[pledged]]/FundResult[[#This Row],[backers_count]], 0)</f>
        <v>5.666666666666667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48">
        <v>1000</v>
      </c>
      <c r="E195" s="4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6">
        <f>FundResult[[#This Row],[launched_at]]/86400+DATE(1970,1,1)</f>
        <v>41911.934791666667</v>
      </c>
      <c r="L195" s="8">
        <f>YEAR(FundResult[[#This Row],[Date Created Conversion]])</f>
        <v>2014</v>
      </c>
      <c r="M195" t="b">
        <v>0</v>
      </c>
      <c r="N195">
        <v>0</v>
      </c>
      <c r="O195" t="b">
        <v>0</v>
      </c>
      <c r="P195" t="s">
        <v>8266</v>
      </c>
      <c r="Q195" t="s">
        <v>8310</v>
      </c>
      <c r="R195" s="10" t="s">
        <v>8314</v>
      </c>
      <c r="S195" s="29">
        <f>ROUND(FundResult[[#This Row],[pledged]]/FundResult[[#This Row],[goal]]*100,0)</f>
        <v>0</v>
      </c>
      <c r="T195" s="27">
        <f>IFERROR(FundResult[[#This Row],[pledged]]/FundResult[[#This Row],[backers_count]], 0)</f>
        <v>0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48">
        <v>2500</v>
      </c>
      <c r="E196" s="4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6">
        <f>FundResult[[#This Row],[launched_at]]/86400+DATE(1970,1,1)</f>
        <v>42375.996886574074</v>
      </c>
      <c r="L196" s="8">
        <f>YEAR(FundResult[[#This Row],[Date Created Conversion]])</f>
        <v>2016</v>
      </c>
      <c r="M196" t="b">
        <v>0</v>
      </c>
      <c r="N196">
        <v>3</v>
      </c>
      <c r="O196" t="b">
        <v>0</v>
      </c>
      <c r="P196" t="s">
        <v>8266</v>
      </c>
      <c r="Q196" t="s">
        <v>8310</v>
      </c>
      <c r="R196" s="10" t="s">
        <v>8314</v>
      </c>
      <c r="S196" s="29">
        <f>ROUND(FundResult[[#This Row],[pledged]]/FundResult[[#This Row],[goal]]*100,0)</f>
        <v>0</v>
      </c>
      <c r="T196" s="27">
        <f>IFERROR(FundResult[[#This Row],[pledged]]/FundResult[[#This Row],[backers_count]], 0)</f>
        <v>1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48">
        <v>2000000</v>
      </c>
      <c r="E197" s="4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6">
        <f>FundResult[[#This Row],[launched_at]]/86400+DATE(1970,1,1)</f>
        <v>42135.67050925926</v>
      </c>
      <c r="L197" s="8">
        <f>YEAR(FundResult[[#This Row],[Date Created Conversion]])</f>
        <v>2015</v>
      </c>
      <c r="M197" t="b">
        <v>0</v>
      </c>
      <c r="N197">
        <v>0</v>
      </c>
      <c r="O197" t="b">
        <v>0</v>
      </c>
      <c r="P197" t="s">
        <v>8266</v>
      </c>
      <c r="Q197" t="s">
        <v>8310</v>
      </c>
      <c r="R197" s="10" t="s">
        <v>8314</v>
      </c>
      <c r="S197" s="29">
        <f>ROUND(FundResult[[#This Row],[pledged]]/FundResult[[#This Row],[goal]]*100,0)</f>
        <v>0</v>
      </c>
      <c r="T197" s="27">
        <f>IFERROR(FundResult[[#This Row],[pledged]]/FundResult[[#This Row],[backers_count]], 0)</f>
        <v>0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48">
        <v>3500</v>
      </c>
      <c r="E198" s="4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6">
        <f>FundResult[[#This Row],[launched_at]]/86400+DATE(1970,1,1)</f>
        <v>42259.542800925927</v>
      </c>
      <c r="L198" s="8">
        <f>YEAR(FundResult[[#This Row],[Date Created Conversion]])</f>
        <v>2015</v>
      </c>
      <c r="M198" t="b">
        <v>0</v>
      </c>
      <c r="N198">
        <v>19</v>
      </c>
      <c r="O198" t="b">
        <v>0</v>
      </c>
      <c r="P198" t="s">
        <v>8266</v>
      </c>
      <c r="Q198" t="s">
        <v>8310</v>
      </c>
      <c r="R198" s="10" t="s">
        <v>8314</v>
      </c>
      <c r="S198" s="29">
        <f>ROUND(FundResult[[#This Row],[pledged]]/FundResult[[#This Row],[goal]]*100,0)</f>
        <v>42</v>
      </c>
      <c r="T198" s="27">
        <f>IFERROR(FundResult[[#This Row],[pledged]]/FundResult[[#This Row],[backers_count]], 0)</f>
        <v>77.10526315789474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48">
        <v>2500</v>
      </c>
      <c r="E199" s="4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6">
        <f>FundResult[[#This Row],[launched_at]]/86400+DATE(1970,1,1)</f>
        <v>42741.848379629635</v>
      </c>
      <c r="L199" s="8">
        <f>YEAR(FundResult[[#This Row],[Date Created Conversion]])</f>
        <v>2017</v>
      </c>
      <c r="M199" t="b">
        <v>0</v>
      </c>
      <c r="N199">
        <v>8</v>
      </c>
      <c r="O199" t="b">
        <v>0</v>
      </c>
      <c r="P199" t="s">
        <v>8266</v>
      </c>
      <c r="Q199" t="s">
        <v>8310</v>
      </c>
      <c r="R199" s="10" t="s">
        <v>8314</v>
      </c>
      <c r="S199" s="29">
        <f>ROUND(FundResult[[#This Row],[pledged]]/FundResult[[#This Row],[goal]]*100,0)</f>
        <v>10</v>
      </c>
      <c r="T199" s="27">
        <f>IFERROR(FundResult[[#This Row],[pledged]]/FundResult[[#This Row],[backers_count]], 0)</f>
        <v>32.75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48">
        <v>25000</v>
      </c>
      <c r="E200" s="4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6">
        <f>FundResult[[#This Row],[launched_at]]/86400+DATE(1970,1,1)</f>
        <v>41887.383356481485</v>
      </c>
      <c r="L200" s="8">
        <f>YEAR(FundResult[[#This Row],[Date Created Conversion]])</f>
        <v>2014</v>
      </c>
      <c r="M200" t="b">
        <v>0</v>
      </c>
      <c r="N200">
        <v>6</v>
      </c>
      <c r="O200" t="b">
        <v>0</v>
      </c>
      <c r="P200" t="s">
        <v>8266</v>
      </c>
      <c r="Q200" t="s">
        <v>8310</v>
      </c>
      <c r="R200" s="10" t="s">
        <v>8314</v>
      </c>
      <c r="S200" s="29">
        <f>ROUND(FundResult[[#This Row],[pledged]]/FundResult[[#This Row],[goal]]*100,0)</f>
        <v>1</v>
      </c>
      <c r="T200" s="27">
        <f>IFERROR(FundResult[[#This Row],[pledged]]/FundResult[[#This Row],[backers_count]], 0)</f>
        <v>46.5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48">
        <v>10000</v>
      </c>
      <c r="E201" s="4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6">
        <f>FundResult[[#This Row],[launched_at]]/86400+DATE(1970,1,1)</f>
        <v>42584.123865740738</v>
      </c>
      <c r="L201" s="8">
        <f>YEAR(FundResult[[#This Row],[Date Created Conversion]])</f>
        <v>2016</v>
      </c>
      <c r="M201" t="b">
        <v>0</v>
      </c>
      <c r="N201">
        <v>0</v>
      </c>
      <c r="O201" t="b">
        <v>0</v>
      </c>
      <c r="P201" t="s">
        <v>8266</v>
      </c>
      <c r="Q201" t="s">
        <v>8310</v>
      </c>
      <c r="R201" s="10" t="s">
        <v>8314</v>
      </c>
      <c r="S201" s="29">
        <f>ROUND(FundResult[[#This Row],[pledged]]/FundResult[[#This Row],[goal]]*100,0)</f>
        <v>0</v>
      </c>
      <c r="T201" s="27">
        <f>IFERROR(FundResult[[#This Row],[pledged]]/FundResult[[#This Row],[backers_count]], 0)</f>
        <v>0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48">
        <v>6000</v>
      </c>
      <c r="E202" s="4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6">
        <f>FundResult[[#This Row],[launched_at]]/86400+DATE(1970,1,1)</f>
        <v>41867.083368055552</v>
      </c>
      <c r="L202" s="8">
        <f>YEAR(FundResult[[#This Row],[Date Created Conversion]])</f>
        <v>2014</v>
      </c>
      <c r="M202" t="b">
        <v>0</v>
      </c>
      <c r="N202">
        <v>18</v>
      </c>
      <c r="O202" t="b">
        <v>0</v>
      </c>
      <c r="P202" t="s">
        <v>8266</v>
      </c>
      <c r="Q202" t="s">
        <v>8310</v>
      </c>
      <c r="R202" s="10" t="s">
        <v>8314</v>
      </c>
      <c r="S202" s="29">
        <f>ROUND(FundResult[[#This Row],[pledged]]/FundResult[[#This Row],[goal]]*100,0)</f>
        <v>26</v>
      </c>
      <c r="T202" s="27">
        <f>IFERROR(FundResult[[#This Row],[pledged]]/FundResult[[#This Row],[backers_count]], 0)</f>
        <v>87.308333333333337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48">
        <v>650</v>
      </c>
      <c r="E203" s="4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6">
        <f>FundResult[[#This Row],[launched_at]]/86400+DATE(1970,1,1)</f>
        <v>42023.818622685183</v>
      </c>
      <c r="L203" s="8">
        <f>YEAR(FundResult[[#This Row],[Date Created Conversion]])</f>
        <v>2015</v>
      </c>
      <c r="M203" t="b">
        <v>0</v>
      </c>
      <c r="N203">
        <v>7</v>
      </c>
      <c r="O203" t="b">
        <v>0</v>
      </c>
      <c r="P203" t="s">
        <v>8266</v>
      </c>
      <c r="Q203" t="s">
        <v>8310</v>
      </c>
      <c r="R203" s="10" t="s">
        <v>8314</v>
      </c>
      <c r="S203" s="29">
        <f>ROUND(FundResult[[#This Row],[pledged]]/FundResult[[#This Row],[goal]]*100,0)</f>
        <v>58</v>
      </c>
      <c r="T203" s="27">
        <f>IFERROR(FundResult[[#This Row],[pledged]]/FundResult[[#This Row],[backers_count]], 0)</f>
        <v>54.285714285714285</v>
      </c>
    </row>
    <row r="204" spans="1:20" x14ac:dyDescent="0.25">
      <c r="A204">
        <v>202</v>
      </c>
      <c r="B204" s="3" t="s">
        <v>204</v>
      </c>
      <c r="C204" s="3" t="s">
        <v>4312</v>
      </c>
      <c r="D204" s="48">
        <v>6000</v>
      </c>
      <c r="E204" s="4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6">
        <f>FundResult[[#This Row],[launched_at]]/86400+DATE(1970,1,1)</f>
        <v>42255.927824074075</v>
      </c>
      <c r="L204" s="8">
        <f>YEAR(FundResult[[#This Row],[Date Created Conversion]])</f>
        <v>2015</v>
      </c>
      <c r="M204" t="b">
        <v>0</v>
      </c>
      <c r="N204">
        <v>0</v>
      </c>
      <c r="O204" t="b">
        <v>0</v>
      </c>
      <c r="P204" t="s">
        <v>8266</v>
      </c>
      <c r="Q204" t="s">
        <v>8310</v>
      </c>
      <c r="R204" s="10" t="s">
        <v>8314</v>
      </c>
      <c r="S204" s="29">
        <f>ROUND(FundResult[[#This Row],[pledged]]/FundResult[[#This Row],[goal]]*100,0)</f>
        <v>0</v>
      </c>
      <c r="T204" s="27">
        <f>IFERROR(FundResult[[#This Row],[pledged]]/FundResult[[#This Row],[backers_count]], 0)</f>
        <v>0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48">
        <v>2500</v>
      </c>
      <c r="E205" s="4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6">
        <f>FundResult[[#This Row],[launched_at]]/86400+DATE(1970,1,1)</f>
        <v>41973.847962962958</v>
      </c>
      <c r="L205" s="8">
        <f>YEAR(FundResult[[#This Row],[Date Created Conversion]])</f>
        <v>2014</v>
      </c>
      <c r="M205" t="b">
        <v>0</v>
      </c>
      <c r="N205">
        <v>8</v>
      </c>
      <c r="O205" t="b">
        <v>0</v>
      </c>
      <c r="P205" t="s">
        <v>8266</v>
      </c>
      <c r="Q205" t="s">
        <v>8310</v>
      </c>
      <c r="R205" s="10" t="s">
        <v>8314</v>
      </c>
      <c r="S205" s="29">
        <f>ROUND(FundResult[[#This Row],[pledged]]/FundResult[[#This Row],[goal]]*100,0)</f>
        <v>30</v>
      </c>
      <c r="T205" s="27">
        <f>IFERROR(FundResult[[#This Row],[pledged]]/FundResult[[#This Row],[backers_count]], 0)</f>
        <v>93.25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48">
        <v>300000</v>
      </c>
      <c r="E206" s="4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6">
        <f>FundResult[[#This Row],[launched_at]]/86400+DATE(1970,1,1)</f>
        <v>42556.583368055552</v>
      </c>
      <c r="L206" s="8">
        <f>YEAR(FundResult[[#This Row],[Date Created Conversion]])</f>
        <v>2016</v>
      </c>
      <c r="M206" t="b">
        <v>0</v>
      </c>
      <c r="N206">
        <v>1293</v>
      </c>
      <c r="O206" t="b">
        <v>0</v>
      </c>
      <c r="P206" t="s">
        <v>8266</v>
      </c>
      <c r="Q206" t="s">
        <v>8310</v>
      </c>
      <c r="R206" s="10" t="s">
        <v>8314</v>
      </c>
      <c r="S206" s="29">
        <f>ROUND(FundResult[[#This Row],[pledged]]/FundResult[[#This Row],[goal]]*100,0)</f>
        <v>51</v>
      </c>
      <c r="T206" s="27">
        <f>IFERROR(FundResult[[#This Row],[pledged]]/FundResult[[#This Row],[backers_count]], 0)</f>
        <v>117.68368136117556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48">
        <v>8000</v>
      </c>
      <c r="E207" s="4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6">
        <f>FundResult[[#This Row],[launched_at]]/86400+DATE(1970,1,1)</f>
        <v>42248.632199074069</v>
      </c>
      <c r="L207" s="8">
        <f>YEAR(FundResult[[#This Row],[Date Created Conversion]])</f>
        <v>2015</v>
      </c>
      <c r="M207" t="b">
        <v>0</v>
      </c>
      <c r="N207">
        <v>17</v>
      </c>
      <c r="O207" t="b">
        <v>0</v>
      </c>
      <c r="P207" t="s">
        <v>8266</v>
      </c>
      <c r="Q207" t="s">
        <v>8310</v>
      </c>
      <c r="R207" s="10" t="s">
        <v>8314</v>
      </c>
      <c r="S207" s="29">
        <f>ROUND(FundResult[[#This Row],[pledged]]/FundResult[[#This Row],[goal]]*100,0)</f>
        <v>16</v>
      </c>
      <c r="T207" s="27">
        <f>IFERROR(FundResult[[#This Row],[pledged]]/FundResult[[#This Row],[backers_count]], 0)</f>
        <v>76.470588235294116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48">
        <v>12700</v>
      </c>
      <c r="E208" s="4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6">
        <f>FundResult[[#This Row],[launched_at]]/86400+DATE(1970,1,1)</f>
        <v>42567.004432870366</v>
      </c>
      <c r="L208" s="8">
        <f>YEAR(FundResult[[#This Row],[Date Created Conversion]])</f>
        <v>2016</v>
      </c>
      <c r="M208" t="b">
        <v>0</v>
      </c>
      <c r="N208">
        <v>0</v>
      </c>
      <c r="O208" t="b">
        <v>0</v>
      </c>
      <c r="P208" t="s">
        <v>8266</v>
      </c>
      <c r="Q208" t="s">
        <v>8310</v>
      </c>
      <c r="R208" s="10" t="s">
        <v>8314</v>
      </c>
      <c r="S208" s="29">
        <f>ROUND(FundResult[[#This Row],[pledged]]/FundResult[[#This Row],[goal]]*100,0)</f>
        <v>0</v>
      </c>
      <c r="T208" s="27">
        <f>IFERROR(FundResult[[#This Row],[pledged]]/FundResult[[#This Row],[backers_count]], 0)</f>
        <v>0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48">
        <v>14000</v>
      </c>
      <c r="E209" s="4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6">
        <f>FundResult[[#This Row],[launched_at]]/86400+DATE(1970,1,1)</f>
        <v>41978.197199074071</v>
      </c>
      <c r="L209" s="8">
        <f>YEAR(FundResult[[#This Row],[Date Created Conversion]])</f>
        <v>2014</v>
      </c>
      <c r="M209" t="b">
        <v>0</v>
      </c>
      <c r="N209">
        <v>13</v>
      </c>
      <c r="O209" t="b">
        <v>0</v>
      </c>
      <c r="P209" t="s">
        <v>8266</v>
      </c>
      <c r="Q209" t="s">
        <v>8310</v>
      </c>
      <c r="R209" s="10" t="s">
        <v>8314</v>
      </c>
      <c r="S209" s="29">
        <f>ROUND(FundResult[[#This Row],[pledged]]/FundResult[[#This Row],[goal]]*100,0)</f>
        <v>15</v>
      </c>
      <c r="T209" s="27">
        <f>IFERROR(FundResult[[#This Row],[pledged]]/FundResult[[#This Row],[backers_count]], 0)</f>
        <v>163.84615384615384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48">
        <v>50000</v>
      </c>
      <c r="E210" s="4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6">
        <f>FundResult[[#This Row],[launched_at]]/86400+DATE(1970,1,1)</f>
        <v>41959.369988425926</v>
      </c>
      <c r="L210" s="8">
        <f>YEAR(FundResult[[#This Row],[Date Created Conversion]])</f>
        <v>2014</v>
      </c>
      <c r="M210" t="b">
        <v>0</v>
      </c>
      <c r="N210">
        <v>0</v>
      </c>
      <c r="O210" t="b">
        <v>0</v>
      </c>
      <c r="P210" t="s">
        <v>8266</v>
      </c>
      <c r="Q210" t="s">
        <v>8310</v>
      </c>
      <c r="R210" s="10" t="s">
        <v>8314</v>
      </c>
      <c r="S210" s="29">
        <f>ROUND(FundResult[[#This Row],[pledged]]/FundResult[[#This Row],[goal]]*100,0)</f>
        <v>0</v>
      </c>
      <c r="T210" s="27">
        <f>IFERROR(FundResult[[#This Row],[pledged]]/FundResult[[#This Row],[backers_count]], 0)</f>
        <v>0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48">
        <v>25000</v>
      </c>
      <c r="E211" s="4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6">
        <f>FundResult[[#This Row],[launched_at]]/86400+DATE(1970,1,1)</f>
        <v>42165.922858796301</v>
      </c>
      <c r="L211" s="8">
        <f>YEAR(FundResult[[#This Row],[Date Created Conversion]])</f>
        <v>2015</v>
      </c>
      <c r="M211" t="b">
        <v>0</v>
      </c>
      <c r="N211">
        <v>0</v>
      </c>
      <c r="O211" t="b">
        <v>0</v>
      </c>
      <c r="P211" t="s">
        <v>8266</v>
      </c>
      <c r="Q211" t="s">
        <v>8310</v>
      </c>
      <c r="R211" s="10" t="s">
        <v>8314</v>
      </c>
      <c r="S211" s="29">
        <f>ROUND(FundResult[[#This Row],[pledged]]/FundResult[[#This Row],[goal]]*100,0)</f>
        <v>0</v>
      </c>
      <c r="T211" s="27">
        <f>IFERROR(FundResult[[#This Row],[pledged]]/FundResult[[#This Row],[backers_count]], 0)</f>
        <v>0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48">
        <v>12000</v>
      </c>
      <c r="E212" s="4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6">
        <f>FundResult[[#This Row],[launched_at]]/86400+DATE(1970,1,1)</f>
        <v>42249.064722222218</v>
      </c>
      <c r="L212" s="8">
        <f>YEAR(FundResult[[#This Row],[Date Created Conversion]])</f>
        <v>2015</v>
      </c>
      <c r="M212" t="b">
        <v>0</v>
      </c>
      <c r="N212">
        <v>33</v>
      </c>
      <c r="O212" t="b">
        <v>0</v>
      </c>
      <c r="P212" t="s">
        <v>8266</v>
      </c>
      <c r="Q212" t="s">
        <v>8310</v>
      </c>
      <c r="R212" s="10" t="s">
        <v>8314</v>
      </c>
      <c r="S212" s="29">
        <f>ROUND(FundResult[[#This Row],[pledged]]/FundResult[[#This Row],[goal]]*100,0)</f>
        <v>25</v>
      </c>
      <c r="T212" s="27">
        <f>IFERROR(FundResult[[#This Row],[pledged]]/FundResult[[#This Row],[backers_count]], 0)</f>
        <v>91.818181818181813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48">
        <v>5000</v>
      </c>
      <c r="E213" s="4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6">
        <f>FundResult[[#This Row],[launched_at]]/86400+DATE(1970,1,1)</f>
        <v>42236.159918981481</v>
      </c>
      <c r="L213" s="8">
        <f>YEAR(FundResult[[#This Row],[Date Created Conversion]])</f>
        <v>2015</v>
      </c>
      <c r="M213" t="b">
        <v>0</v>
      </c>
      <c r="N213">
        <v>12</v>
      </c>
      <c r="O213" t="b">
        <v>0</v>
      </c>
      <c r="P213" t="s">
        <v>8266</v>
      </c>
      <c r="Q213" t="s">
        <v>8310</v>
      </c>
      <c r="R213" s="10" t="s">
        <v>8314</v>
      </c>
      <c r="S213" s="29">
        <f>ROUND(FundResult[[#This Row],[pledged]]/FundResult[[#This Row],[goal]]*100,0)</f>
        <v>45</v>
      </c>
      <c r="T213" s="27">
        <f>IFERROR(FundResult[[#This Row],[pledged]]/FundResult[[#This Row],[backers_count]], 0)</f>
        <v>185.83333333333334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48">
        <v>6300</v>
      </c>
      <c r="E214" s="4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6">
        <f>FundResult[[#This Row],[launched_at]]/86400+DATE(1970,1,1)</f>
        <v>42416.881018518514</v>
      </c>
      <c r="L214" s="8">
        <f>YEAR(FundResult[[#This Row],[Date Created Conversion]])</f>
        <v>2016</v>
      </c>
      <c r="M214" t="b">
        <v>0</v>
      </c>
      <c r="N214">
        <v>1</v>
      </c>
      <c r="O214" t="b">
        <v>0</v>
      </c>
      <c r="P214" t="s">
        <v>8266</v>
      </c>
      <c r="Q214" t="s">
        <v>8310</v>
      </c>
      <c r="R214" s="10" t="s">
        <v>8314</v>
      </c>
      <c r="S214" s="29">
        <f>ROUND(FundResult[[#This Row],[pledged]]/FundResult[[#This Row],[goal]]*100,0)</f>
        <v>0</v>
      </c>
      <c r="T214" s="27">
        <f>IFERROR(FundResult[[#This Row],[pledged]]/FundResult[[#This Row],[backers_count]], 0)</f>
        <v>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48">
        <v>50000</v>
      </c>
      <c r="E215" s="4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6">
        <f>FundResult[[#This Row],[launched_at]]/86400+DATE(1970,1,1)</f>
        <v>42202.594293981485</v>
      </c>
      <c r="L215" s="8">
        <f>YEAR(FundResult[[#This Row],[Date Created Conversion]])</f>
        <v>2015</v>
      </c>
      <c r="M215" t="b">
        <v>0</v>
      </c>
      <c r="N215">
        <v>1</v>
      </c>
      <c r="O215" t="b">
        <v>0</v>
      </c>
      <c r="P215" t="s">
        <v>8266</v>
      </c>
      <c r="Q215" t="s">
        <v>8310</v>
      </c>
      <c r="R215" s="10" t="s">
        <v>8314</v>
      </c>
      <c r="S215" s="29">
        <f>ROUND(FundResult[[#This Row],[pledged]]/FundResult[[#This Row],[goal]]*100,0)</f>
        <v>0</v>
      </c>
      <c r="T215" s="27">
        <f>IFERROR(FundResult[[#This Row],[pledged]]/FundResult[[#This Row],[backers_count]], 0)</f>
        <v>20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48">
        <v>12500</v>
      </c>
      <c r="E216" s="4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6">
        <f>FundResult[[#This Row],[launched_at]]/86400+DATE(1970,1,1)</f>
        <v>42009.64061342593</v>
      </c>
      <c r="L216" s="8">
        <f>YEAR(FundResult[[#This Row],[Date Created Conversion]])</f>
        <v>2015</v>
      </c>
      <c r="M216" t="b">
        <v>0</v>
      </c>
      <c r="N216">
        <v>1</v>
      </c>
      <c r="O216" t="b">
        <v>0</v>
      </c>
      <c r="P216" t="s">
        <v>8266</v>
      </c>
      <c r="Q216" t="s">
        <v>8310</v>
      </c>
      <c r="R216" s="10" t="s">
        <v>8314</v>
      </c>
      <c r="S216" s="29">
        <f>ROUND(FundResult[[#This Row],[pledged]]/FundResult[[#This Row],[goal]]*100,0)</f>
        <v>0</v>
      </c>
      <c r="T216" s="27">
        <f>IFERROR(FundResult[[#This Row],[pledged]]/FundResult[[#This Row],[backers_count]], 0)</f>
        <v>1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48">
        <v>4400</v>
      </c>
      <c r="E217" s="4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6">
        <f>FundResult[[#This Row],[launched_at]]/86400+DATE(1970,1,1)</f>
        <v>42375.230115740742</v>
      </c>
      <c r="L217" s="8">
        <f>YEAR(FundResult[[#This Row],[Date Created Conversion]])</f>
        <v>2016</v>
      </c>
      <c r="M217" t="b">
        <v>0</v>
      </c>
      <c r="N217">
        <v>1</v>
      </c>
      <c r="O217" t="b">
        <v>0</v>
      </c>
      <c r="P217" t="s">
        <v>8266</v>
      </c>
      <c r="Q217" t="s">
        <v>8310</v>
      </c>
      <c r="R217" s="10" t="s">
        <v>8314</v>
      </c>
      <c r="S217" s="29">
        <f>ROUND(FundResult[[#This Row],[pledged]]/FundResult[[#This Row],[goal]]*100,0)</f>
        <v>0</v>
      </c>
      <c r="T217" s="27">
        <f>IFERROR(FundResult[[#This Row],[pledged]]/FundResult[[#This Row],[backers_count]], 0)</f>
        <v>10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48">
        <v>50000</v>
      </c>
      <c r="E218" s="4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6">
        <f>FundResult[[#This Row],[launched_at]]/86400+DATE(1970,1,1)</f>
        <v>42066.958761574075</v>
      </c>
      <c r="L218" s="8">
        <f>YEAR(FundResult[[#This Row],[Date Created Conversion]])</f>
        <v>2015</v>
      </c>
      <c r="M218" t="b">
        <v>0</v>
      </c>
      <c r="N218">
        <v>84</v>
      </c>
      <c r="O218" t="b">
        <v>0</v>
      </c>
      <c r="P218" t="s">
        <v>8266</v>
      </c>
      <c r="Q218" t="s">
        <v>8310</v>
      </c>
      <c r="R218" s="10" t="s">
        <v>8314</v>
      </c>
      <c r="S218" s="29">
        <f>ROUND(FundResult[[#This Row],[pledged]]/FundResult[[#This Row],[goal]]*100,0)</f>
        <v>56</v>
      </c>
      <c r="T218" s="27">
        <f>IFERROR(FundResult[[#This Row],[pledged]]/FundResult[[#This Row],[backers_count]], 0)</f>
        <v>331.53833333333336</v>
      </c>
    </row>
    <row r="219" spans="1:20" x14ac:dyDescent="0.25">
      <c r="A219">
        <v>217</v>
      </c>
      <c r="B219" s="3" t="s">
        <v>219</v>
      </c>
      <c r="C219" s="3" t="s">
        <v>4327</v>
      </c>
      <c r="D219" s="48">
        <v>100000</v>
      </c>
      <c r="E219" s="4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6">
        <f>FundResult[[#This Row],[launched_at]]/86400+DATE(1970,1,1)</f>
        <v>41970.64061342593</v>
      </c>
      <c r="L219" s="8">
        <f>YEAR(FundResult[[#This Row],[Date Created Conversion]])</f>
        <v>2014</v>
      </c>
      <c r="M219" t="b">
        <v>0</v>
      </c>
      <c r="N219">
        <v>38</v>
      </c>
      <c r="O219" t="b">
        <v>0</v>
      </c>
      <c r="P219" t="s">
        <v>8266</v>
      </c>
      <c r="Q219" t="s">
        <v>8310</v>
      </c>
      <c r="R219" s="10" t="s">
        <v>8314</v>
      </c>
      <c r="S219" s="29">
        <f>ROUND(FundResult[[#This Row],[pledged]]/FundResult[[#This Row],[goal]]*100,0)</f>
        <v>12</v>
      </c>
      <c r="T219" s="27">
        <f>IFERROR(FundResult[[#This Row],[pledged]]/FundResult[[#This Row],[backers_count]], 0)</f>
        <v>314.28947368421052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48">
        <v>5000</v>
      </c>
      <c r="E220" s="4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6">
        <f>FundResult[[#This Row],[launched_at]]/86400+DATE(1970,1,1)</f>
        <v>42079.628344907411</v>
      </c>
      <c r="L220" s="8">
        <f>YEAR(FundResult[[#This Row],[Date Created Conversion]])</f>
        <v>2015</v>
      </c>
      <c r="M220" t="b">
        <v>0</v>
      </c>
      <c r="N220">
        <v>1</v>
      </c>
      <c r="O220" t="b">
        <v>0</v>
      </c>
      <c r="P220" t="s">
        <v>8266</v>
      </c>
      <c r="Q220" t="s">
        <v>8310</v>
      </c>
      <c r="R220" s="10" t="s">
        <v>8314</v>
      </c>
      <c r="S220" s="29">
        <f>ROUND(FundResult[[#This Row],[pledged]]/FundResult[[#This Row],[goal]]*100,0)</f>
        <v>2</v>
      </c>
      <c r="T220" s="27">
        <f>IFERROR(FundResult[[#This Row],[pledged]]/FundResult[[#This Row],[backers_count]], 0)</f>
        <v>100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48">
        <v>50000</v>
      </c>
      <c r="E221" s="4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6">
        <f>FundResult[[#This Row],[launched_at]]/86400+DATE(1970,1,1)</f>
        <v>42429.326678240745</v>
      </c>
      <c r="L221" s="8">
        <f>YEAR(FundResult[[#This Row],[Date Created Conversion]])</f>
        <v>2016</v>
      </c>
      <c r="M221" t="b">
        <v>0</v>
      </c>
      <c r="N221">
        <v>76</v>
      </c>
      <c r="O221" t="b">
        <v>0</v>
      </c>
      <c r="P221" t="s">
        <v>8266</v>
      </c>
      <c r="Q221" t="s">
        <v>8310</v>
      </c>
      <c r="R221" s="10" t="s">
        <v>8314</v>
      </c>
      <c r="S221" s="29">
        <f>ROUND(FundResult[[#This Row],[pledged]]/FundResult[[#This Row],[goal]]*100,0)</f>
        <v>18</v>
      </c>
      <c r="T221" s="27">
        <f>IFERROR(FundResult[[#This Row],[pledged]]/FundResult[[#This Row],[backers_count]], 0)</f>
        <v>115.98684210526316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48">
        <v>50000</v>
      </c>
      <c r="E222" s="4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6">
        <f>FundResult[[#This Row],[launched_at]]/86400+DATE(1970,1,1)</f>
        <v>42195.643865740742</v>
      </c>
      <c r="L222" s="8">
        <f>YEAR(FundResult[[#This Row],[Date Created Conversion]])</f>
        <v>2015</v>
      </c>
      <c r="M222" t="b">
        <v>0</v>
      </c>
      <c r="N222">
        <v>3</v>
      </c>
      <c r="O222" t="b">
        <v>0</v>
      </c>
      <c r="P222" t="s">
        <v>8266</v>
      </c>
      <c r="Q222" t="s">
        <v>8310</v>
      </c>
      <c r="R222" s="10" t="s">
        <v>8314</v>
      </c>
      <c r="S222" s="29">
        <f>ROUND(FundResult[[#This Row],[pledged]]/FundResult[[#This Row],[goal]]*100,0)</f>
        <v>1</v>
      </c>
      <c r="T222" s="27">
        <f>IFERROR(FundResult[[#This Row],[pledged]]/FundResult[[#This Row],[backers_count]], 0)</f>
        <v>120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48">
        <v>50000</v>
      </c>
      <c r="E223" s="4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6">
        <f>FundResult[[#This Row],[launched_at]]/86400+DATE(1970,1,1)</f>
        <v>42031.837546296301</v>
      </c>
      <c r="L223" s="8">
        <f>YEAR(FundResult[[#This Row],[Date Created Conversion]])</f>
        <v>2015</v>
      </c>
      <c r="M223" t="b">
        <v>0</v>
      </c>
      <c r="N223">
        <v>0</v>
      </c>
      <c r="O223" t="b">
        <v>0</v>
      </c>
      <c r="P223" t="s">
        <v>8266</v>
      </c>
      <c r="Q223" t="s">
        <v>8310</v>
      </c>
      <c r="R223" s="10" t="s">
        <v>8314</v>
      </c>
      <c r="S223" s="29">
        <f>ROUND(FundResult[[#This Row],[pledged]]/FundResult[[#This Row],[goal]]*100,0)</f>
        <v>0</v>
      </c>
      <c r="T223" s="27">
        <f>IFERROR(FundResult[[#This Row],[pledged]]/FundResult[[#This Row],[backers_count]], 0)</f>
        <v>0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48">
        <v>1000</v>
      </c>
      <c r="E224" s="4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6">
        <f>FundResult[[#This Row],[launched_at]]/86400+DATE(1970,1,1)</f>
        <v>42031.769884259258</v>
      </c>
      <c r="L224" s="8">
        <f>YEAR(FundResult[[#This Row],[Date Created Conversion]])</f>
        <v>2015</v>
      </c>
      <c r="M224" t="b">
        <v>0</v>
      </c>
      <c r="N224">
        <v>2</v>
      </c>
      <c r="O224" t="b">
        <v>0</v>
      </c>
      <c r="P224" t="s">
        <v>8266</v>
      </c>
      <c r="Q224" t="s">
        <v>8310</v>
      </c>
      <c r="R224" s="10" t="s">
        <v>8314</v>
      </c>
      <c r="S224" s="29">
        <f>ROUND(FundResult[[#This Row],[pledged]]/FundResult[[#This Row],[goal]]*100,0)</f>
        <v>13</v>
      </c>
      <c r="T224" s="27">
        <f>IFERROR(FundResult[[#This Row],[pledged]]/FundResult[[#This Row],[backers_count]], 0)</f>
        <v>65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48">
        <v>1500000</v>
      </c>
      <c r="E225" s="4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6">
        <f>FundResult[[#This Row],[launched_at]]/86400+DATE(1970,1,1)</f>
        <v>42482.048032407409</v>
      </c>
      <c r="L225" s="8">
        <f>YEAR(FundResult[[#This Row],[Date Created Conversion]])</f>
        <v>2016</v>
      </c>
      <c r="M225" t="b">
        <v>0</v>
      </c>
      <c r="N225">
        <v>0</v>
      </c>
      <c r="O225" t="b">
        <v>0</v>
      </c>
      <c r="P225" t="s">
        <v>8266</v>
      </c>
      <c r="Q225" t="s">
        <v>8310</v>
      </c>
      <c r="R225" s="10" t="s">
        <v>8314</v>
      </c>
      <c r="S225" s="29">
        <f>ROUND(FundResult[[#This Row],[pledged]]/FundResult[[#This Row],[goal]]*100,0)</f>
        <v>0</v>
      </c>
      <c r="T225" s="27">
        <f>IFERROR(FundResult[[#This Row],[pledged]]/FundResult[[#This Row],[backers_count]], 0)</f>
        <v>0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48">
        <v>6000000</v>
      </c>
      <c r="E226" s="4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6">
        <f>FundResult[[#This Row],[launched_at]]/86400+DATE(1970,1,1)</f>
        <v>42135.235254629632</v>
      </c>
      <c r="L226" s="8">
        <f>YEAR(FundResult[[#This Row],[Date Created Conversion]])</f>
        <v>2015</v>
      </c>
      <c r="M226" t="b">
        <v>0</v>
      </c>
      <c r="N226">
        <v>0</v>
      </c>
      <c r="O226" t="b">
        <v>0</v>
      </c>
      <c r="P226" t="s">
        <v>8266</v>
      </c>
      <c r="Q226" t="s">
        <v>8310</v>
      </c>
      <c r="R226" s="10" t="s">
        <v>8314</v>
      </c>
      <c r="S226" s="29">
        <f>ROUND(FundResult[[#This Row],[pledged]]/FundResult[[#This Row],[goal]]*100,0)</f>
        <v>0</v>
      </c>
      <c r="T226" s="27">
        <f>IFERROR(FundResult[[#This Row],[pledged]]/FundResult[[#This Row],[backers_count]], 0)</f>
        <v>0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48">
        <v>200</v>
      </c>
      <c r="E227" s="4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6">
        <f>FundResult[[#This Row],[launched_at]]/86400+DATE(1970,1,1)</f>
        <v>42438.961273148147</v>
      </c>
      <c r="L227" s="8">
        <f>YEAR(FundResult[[#This Row],[Date Created Conversion]])</f>
        <v>2016</v>
      </c>
      <c r="M227" t="b">
        <v>0</v>
      </c>
      <c r="N227">
        <v>0</v>
      </c>
      <c r="O227" t="b">
        <v>0</v>
      </c>
      <c r="P227" t="s">
        <v>8266</v>
      </c>
      <c r="Q227" t="s">
        <v>8310</v>
      </c>
      <c r="R227" s="10" t="s">
        <v>8314</v>
      </c>
      <c r="S227" s="29">
        <f>ROUND(FundResult[[#This Row],[pledged]]/FundResult[[#This Row],[goal]]*100,0)</f>
        <v>0</v>
      </c>
      <c r="T227" s="27">
        <f>IFERROR(FundResult[[#This Row],[pledged]]/FundResult[[#This Row],[backers_count]], 0)</f>
        <v>0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48">
        <v>29000</v>
      </c>
      <c r="E228" s="4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6">
        <f>FundResult[[#This Row],[launched_at]]/86400+DATE(1970,1,1)</f>
        <v>42106.666018518517</v>
      </c>
      <c r="L228" s="8">
        <f>YEAR(FundResult[[#This Row],[Date Created Conversion]])</f>
        <v>2015</v>
      </c>
      <c r="M228" t="b">
        <v>0</v>
      </c>
      <c r="N228">
        <v>2</v>
      </c>
      <c r="O228" t="b">
        <v>0</v>
      </c>
      <c r="P228" t="s">
        <v>8266</v>
      </c>
      <c r="Q228" t="s">
        <v>8310</v>
      </c>
      <c r="R228" s="10" t="s">
        <v>8314</v>
      </c>
      <c r="S228" s="29">
        <f>ROUND(FundResult[[#This Row],[pledged]]/FundResult[[#This Row],[goal]]*100,0)</f>
        <v>1</v>
      </c>
      <c r="T228" s="27">
        <f>IFERROR(FundResult[[#This Row],[pledged]]/FundResult[[#This Row],[backers_count]], 0)</f>
        <v>125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48">
        <v>28000</v>
      </c>
      <c r="E229" s="4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6">
        <f>FundResult[[#This Row],[launched_at]]/86400+DATE(1970,1,1)</f>
        <v>42164.893993055557</v>
      </c>
      <c r="L229" s="8">
        <f>YEAR(FundResult[[#This Row],[Date Created Conversion]])</f>
        <v>2015</v>
      </c>
      <c r="M229" t="b">
        <v>0</v>
      </c>
      <c r="N229">
        <v>0</v>
      </c>
      <c r="O229" t="b">
        <v>0</v>
      </c>
      <c r="P229" t="s">
        <v>8266</v>
      </c>
      <c r="Q229" t="s">
        <v>8310</v>
      </c>
      <c r="R229" s="10" t="s">
        <v>8314</v>
      </c>
      <c r="S229" s="29">
        <f>ROUND(FundResult[[#This Row],[pledged]]/FundResult[[#This Row],[goal]]*100,0)</f>
        <v>0</v>
      </c>
      <c r="T229" s="27">
        <f>IFERROR(FundResult[[#This Row],[pledged]]/FundResult[[#This Row],[backers_count]], 0)</f>
        <v>0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48">
        <v>8000</v>
      </c>
      <c r="E230" s="4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6">
        <f>FundResult[[#This Row],[launched_at]]/86400+DATE(1970,1,1)</f>
        <v>42096.686400462961</v>
      </c>
      <c r="L230" s="8">
        <f>YEAR(FundResult[[#This Row],[Date Created Conversion]])</f>
        <v>2015</v>
      </c>
      <c r="M230" t="b">
        <v>0</v>
      </c>
      <c r="N230">
        <v>0</v>
      </c>
      <c r="O230" t="b">
        <v>0</v>
      </c>
      <c r="P230" t="s">
        <v>8266</v>
      </c>
      <c r="Q230" t="s">
        <v>8310</v>
      </c>
      <c r="R230" s="10" t="s">
        <v>8314</v>
      </c>
      <c r="S230" s="29">
        <f>ROUND(FundResult[[#This Row],[pledged]]/FundResult[[#This Row],[goal]]*100,0)</f>
        <v>0</v>
      </c>
      <c r="T230" s="27">
        <f>IFERROR(FundResult[[#This Row],[pledged]]/FundResult[[#This Row],[backers_count]], 0)</f>
        <v>0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48">
        <v>3000</v>
      </c>
      <c r="E231" s="4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6">
        <f>FundResult[[#This Row],[launched_at]]/86400+DATE(1970,1,1)</f>
        <v>42383.933993055558</v>
      </c>
      <c r="L231" s="8">
        <f>YEAR(FundResult[[#This Row],[Date Created Conversion]])</f>
        <v>2016</v>
      </c>
      <c r="M231" t="b">
        <v>0</v>
      </c>
      <c r="N231">
        <v>0</v>
      </c>
      <c r="O231" t="b">
        <v>0</v>
      </c>
      <c r="P231" t="s">
        <v>8266</v>
      </c>
      <c r="Q231" t="s">
        <v>8310</v>
      </c>
      <c r="R231" s="10" t="s">
        <v>8314</v>
      </c>
      <c r="S231" s="29">
        <f>ROUND(FundResult[[#This Row],[pledged]]/FundResult[[#This Row],[goal]]*100,0)</f>
        <v>0</v>
      </c>
      <c r="T231" s="27">
        <f>IFERROR(FundResult[[#This Row],[pledged]]/FundResult[[#This Row],[backers_count]], 0)</f>
        <v>0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48">
        <v>15000</v>
      </c>
      <c r="E232" s="4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6">
        <f>FundResult[[#This Row],[launched_at]]/86400+DATE(1970,1,1)</f>
        <v>42129.77721064815</v>
      </c>
      <c r="L232" s="8">
        <f>YEAR(FundResult[[#This Row],[Date Created Conversion]])</f>
        <v>2015</v>
      </c>
      <c r="M232" t="b">
        <v>0</v>
      </c>
      <c r="N232">
        <v>2</v>
      </c>
      <c r="O232" t="b">
        <v>0</v>
      </c>
      <c r="P232" t="s">
        <v>8266</v>
      </c>
      <c r="Q232" t="s">
        <v>8310</v>
      </c>
      <c r="R232" s="10" t="s">
        <v>8314</v>
      </c>
      <c r="S232" s="29">
        <f>ROUND(FundResult[[#This Row],[pledged]]/FundResult[[#This Row],[goal]]*100,0)</f>
        <v>0</v>
      </c>
      <c r="T232" s="27">
        <f>IFERROR(FundResult[[#This Row],[pledged]]/FundResult[[#This Row],[backers_count]], 0)</f>
        <v>30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48">
        <v>1500000</v>
      </c>
      <c r="E233" s="4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6">
        <f>FundResult[[#This Row],[launched_at]]/86400+DATE(1970,1,1)</f>
        <v>42341.958923611106</v>
      </c>
      <c r="L233" s="8">
        <f>YEAR(FundResult[[#This Row],[Date Created Conversion]])</f>
        <v>2015</v>
      </c>
      <c r="M233" t="b">
        <v>0</v>
      </c>
      <c r="N233">
        <v>0</v>
      </c>
      <c r="O233" t="b">
        <v>0</v>
      </c>
      <c r="P233" t="s">
        <v>8266</v>
      </c>
      <c r="Q233" t="s">
        <v>8310</v>
      </c>
      <c r="R233" s="10" t="s">
        <v>8314</v>
      </c>
      <c r="S233" s="29">
        <f>ROUND(FundResult[[#This Row],[pledged]]/FundResult[[#This Row],[goal]]*100,0)</f>
        <v>0</v>
      </c>
      <c r="T233" s="27">
        <f>IFERROR(FundResult[[#This Row],[pledged]]/FundResult[[#This Row],[backers_count]], 0)</f>
        <v>0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48">
        <v>4000</v>
      </c>
      <c r="E234" s="4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6">
        <f>FundResult[[#This Row],[launched_at]]/86400+DATE(1970,1,1)</f>
        <v>42032.82576388889</v>
      </c>
      <c r="L234" s="8">
        <f>YEAR(FundResult[[#This Row],[Date Created Conversion]])</f>
        <v>2015</v>
      </c>
      <c r="M234" t="b">
        <v>0</v>
      </c>
      <c r="N234">
        <v>7</v>
      </c>
      <c r="O234" t="b">
        <v>0</v>
      </c>
      <c r="P234" t="s">
        <v>8266</v>
      </c>
      <c r="Q234" t="s">
        <v>8310</v>
      </c>
      <c r="R234" s="10" t="s">
        <v>8314</v>
      </c>
      <c r="S234" s="29">
        <f>ROUND(FundResult[[#This Row],[pledged]]/FundResult[[#This Row],[goal]]*100,0)</f>
        <v>3</v>
      </c>
      <c r="T234" s="27">
        <f>IFERROR(FundResult[[#This Row],[pledged]]/FundResult[[#This Row],[backers_count]], 0)</f>
        <v>15.714285714285714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48">
        <v>350000</v>
      </c>
      <c r="E235" s="4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6">
        <f>FundResult[[#This Row],[launched_at]]/86400+DATE(1970,1,1)</f>
        <v>42612.911712962959</v>
      </c>
      <c r="L235" s="8">
        <f>YEAR(FundResult[[#This Row],[Date Created Conversion]])</f>
        <v>2016</v>
      </c>
      <c r="M235" t="b">
        <v>0</v>
      </c>
      <c r="N235">
        <v>0</v>
      </c>
      <c r="O235" t="b">
        <v>0</v>
      </c>
      <c r="P235" t="s">
        <v>8266</v>
      </c>
      <c r="Q235" t="s">
        <v>8310</v>
      </c>
      <c r="R235" s="10" t="s">
        <v>8314</v>
      </c>
      <c r="S235" s="29">
        <f>ROUND(FundResult[[#This Row],[pledged]]/FundResult[[#This Row],[goal]]*100,0)</f>
        <v>0</v>
      </c>
      <c r="T235" s="27">
        <f>IFERROR(FundResult[[#This Row],[pledged]]/FundResult[[#This Row],[backers_count]], 0)</f>
        <v>0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48">
        <v>1000</v>
      </c>
      <c r="E236" s="4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6">
        <f>FundResult[[#This Row],[launched_at]]/86400+DATE(1970,1,1)</f>
        <v>42136.035405092596</v>
      </c>
      <c r="L236" s="8">
        <f>YEAR(FundResult[[#This Row],[Date Created Conversion]])</f>
        <v>2015</v>
      </c>
      <c r="M236" t="b">
        <v>0</v>
      </c>
      <c r="N236">
        <v>5</v>
      </c>
      <c r="O236" t="b">
        <v>0</v>
      </c>
      <c r="P236" t="s">
        <v>8266</v>
      </c>
      <c r="Q236" t="s">
        <v>8310</v>
      </c>
      <c r="R236" s="10" t="s">
        <v>8314</v>
      </c>
      <c r="S236" s="29">
        <f>ROUND(FundResult[[#This Row],[pledged]]/FundResult[[#This Row],[goal]]*100,0)</f>
        <v>40</v>
      </c>
      <c r="T236" s="27">
        <f>IFERROR(FundResult[[#This Row],[pledged]]/FundResult[[#This Row],[backers_count]], 0)</f>
        <v>80.2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48">
        <v>10000</v>
      </c>
      <c r="E237" s="4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6">
        <f>FundResult[[#This Row],[launched_at]]/86400+DATE(1970,1,1)</f>
        <v>42164.908530092594</v>
      </c>
      <c r="L237" s="8">
        <f>YEAR(FundResult[[#This Row],[Date Created Conversion]])</f>
        <v>2015</v>
      </c>
      <c r="M237" t="b">
        <v>0</v>
      </c>
      <c r="N237">
        <v>0</v>
      </c>
      <c r="O237" t="b">
        <v>0</v>
      </c>
      <c r="P237" t="s">
        <v>8266</v>
      </c>
      <c r="Q237" t="s">
        <v>8310</v>
      </c>
      <c r="R237" s="10" t="s">
        <v>8314</v>
      </c>
      <c r="S237" s="29">
        <f>ROUND(FundResult[[#This Row],[pledged]]/FundResult[[#This Row],[goal]]*100,0)</f>
        <v>0</v>
      </c>
      <c r="T237" s="27">
        <f>IFERROR(FundResult[[#This Row],[pledged]]/FundResult[[#This Row],[backers_count]], 0)</f>
        <v>0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48">
        <v>150000</v>
      </c>
      <c r="E238" s="4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6">
        <f>FundResult[[#This Row],[launched_at]]/86400+DATE(1970,1,1)</f>
        <v>42321.084479166668</v>
      </c>
      <c r="L238" s="8">
        <f>YEAR(FundResult[[#This Row],[Date Created Conversion]])</f>
        <v>2015</v>
      </c>
      <c r="M238" t="b">
        <v>0</v>
      </c>
      <c r="N238">
        <v>0</v>
      </c>
      <c r="O238" t="b">
        <v>0</v>
      </c>
      <c r="P238" t="s">
        <v>8266</v>
      </c>
      <c r="Q238" t="s">
        <v>8310</v>
      </c>
      <c r="R238" s="10" t="s">
        <v>8314</v>
      </c>
      <c r="S238" s="29">
        <f>ROUND(FundResult[[#This Row],[pledged]]/FundResult[[#This Row],[goal]]*100,0)</f>
        <v>0</v>
      </c>
      <c r="T238" s="27">
        <f>IFERROR(FundResult[[#This Row],[pledged]]/FundResult[[#This Row],[backers_count]], 0)</f>
        <v>0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48">
        <v>15000</v>
      </c>
      <c r="E239" s="4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6">
        <f>FundResult[[#This Row],[launched_at]]/86400+DATE(1970,1,1)</f>
        <v>42377.577187499999</v>
      </c>
      <c r="L239" s="8">
        <f>YEAR(FundResult[[#This Row],[Date Created Conversion]])</f>
        <v>2016</v>
      </c>
      <c r="M239" t="b">
        <v>0</v>
      </c>
      <c r="N239">
        <v>1</v>
      </c>
      <c r="O239" t="b">
        <v>0</v>
      </c>
      <c r="P239" t="s">
        <v>8266</v>
      </c>
      <c r="Q239" t="s">
        <v>8310</v>
      </c>
      <c r="R239" s="10" t="s">
        <v>8314</v>
      </c>
      <c r="S239" s="29">
        <f>ROUND(FundResult[[#This Row],[pledged]]/FundResult[[#This Row],[goal]]*100,0)</f>
        <v>0</v>
      </c>
      <c r="T239" s="27">
        <f>IFERROR(FundResult[[#This Row],[pledged]]/FundResult[[#This Row],[backers_count]], 0)</f>
        <v>50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48">
        <v>26000</v>
      </c>
      <c r="E240" s="4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6">
        <f>FundResult[[#This Row],[launched_at]]/86400+DATE(1970,1,1)</f>
        <v>42713.962500000001</v>
      </c>
      <c r="L240" s="8">
        <f>YEAR(FundResult[[#This Row],[Date Created Conversion]])</f>
        <v>2016</v>
      </c>
      <c r="M240" t="b">
        <v>0</v>
      </c>
      <c r="N240">
        <v>0</v>
      </c>
      <c r="O240" t="b">
        <v>0</v>
      </c>
      <c r="P240" t="s">
        <v>8266</v>
      </c>
      <c r="Q240" t="s">
        <v>8310</v>
      </c>
      <c r="R240" s="10" t="s">
        <v>8314</v>
      </c>
      <c r="S240" s="29">
        <f>ROUND(FundResult[[#This Row],[pledged]]/FundResult[[#This Row],[goal]]*100,0)</f>
        <v>0</v>
      </c>
      <c r="T240" s="27">
        <f>IFERROR(FundResult[[#This Row],[pledged]]/FundResult[[#This Row],[backers_count]], 0)</f>
        <v>0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48">
        <v>1000</v>
      </c>
      <c r="E241" s="4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6">
        <f>FundResult[[#This Row],[launched_at]]/86400+DATE(1970,1,1)</f>
        <v>42297.110300925924</v>
      </c>
      <c r="L241" s="8">
        <f>YEAR(FundResult[[#This Row],[Date Created Conversion]])</f>
        <v>2015</v>
      </c>
      <c r="M241" t="b">
        <v>0</v>
      </c>
      <c r="N241">
        <v>5</v>
      </c>
      <c r="O241" t="b">
        <v>0</v>
      </c>
      <c r="P241" t="s">
        <v>8266</v>
      </c>
      <c r="Q241" t="s">
        <v>8310</v>
      </c>
      <c r="R241" s="10" t="s">
        <v>8314</v>
      </c>
      <c r="S241" s="29">
        <f>ROUND(FundResult[[#This Row],[pledged]]/FundResult[[#This Row],[goal]]*100,0)</f>
        <v>25</v>
      </c>
      <c r="T241" s="27">
        <f>IFERROR(FundResult[[#This Row],[pledged]]/FundResult[[#This Row],[backers_count]], 0)</f>
        <v>50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48">
        <v>15000</v>
      </c>
      <c r="E242" s="4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6">
        <f>FundResult[[#This Row],[launched_at]]/86400+DATE(1970,1,1)</f>
        <v>41354.708460648151</v>
      </c>
      <c r="L242" s="8">
        <f>YEAR(FundResult[[#This Row],[Date Created Conversion]])</f>
        <v>2013</v>
      </c>
      <c r="M242" t="b">
        <v>1</v>
      </c>
      <c r="N242">
        <v>137</v>
      </c>
      <c r="O242" t="b">
        <v>1</v>
      </c>
      <c r="P242" t="s">
        <v>8267</v>
      </c>
      <c r="Q242" t="s">
        <v>8310</v>
      </c>
      <c r="R242" s="10" t="s">
        <v>8315</v>
      </c>
      <c r="S242" s="29">
        <f>ROUND(FundResult[[#This Row],[pledged]]/FundResult[[#This Row],[goal]]*100,0)</f>
        <v>108</v>
      </c>
      <c r="T242" s="27">
        <f>IFERROR(FundResult[[#This Row],[pledged]]/FundResult[[#This Row],[backers_count]], 0)</f>
        <v>117.84759124087591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48">
        <v>36400</v>
      </c>
      <c r="E243" s="4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6">
        <f>FundResult[[#This Row],[launched_at]]/86400+DATE(1970,1,1)</f>
        <v>41949.697962962964</v>
      </c>
      <c r="L243" s="8">
        <f>YEAR(FundResult[[#This Row],[Date Created Conversion]])</f>
        <v>2014</v>
      </c>
      <c r="M243" t="b">
        <v>1</v>
      </c>
      <c r="N243">
        <v>376</v>
      </c>
      <c r="O243" t="b">
        <v>1</v>
      </c>
      <c r="P243" t="s">
        <v>8267</v>
      </c>
      <c r="Q243" t="s">
        <v>8310</v>
      </c>
      <c r="R243" s="10" t="s">
        <v>8315</v>
      </c>
      <c r="S243" s="29">
        <f>ROUND(FundResult[[#This Row],[pledged]]/FundResult[[#This Row],[goal]]*100,0)</f>
        <v>113</v>
      </c>
      <c r="T243" s="27">
        <f>IFERROR(FundResult[[#This Row],[pledged]]/FundResult[[#This Row],[backers_count]], 0)</f>
        <v>109.04255319148936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48">
        <v>13000</v>
      </c>
      <c r="E244" s="4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6">
        <f>FundResult[[#This Row],[launched_at]]/86400+DATE(1970,1,1)</f>
        <v>40862.492939814816</v>
      </c>
      <c r="L244" s="8">
        <f>YEAR(FundResult[[#This Row],[Date Created Conversion]])</f>
        <v>2011</v>
      </c>
      <c r="M244" t="b">
        <v>1</v>
      </c>
      <c r="N244">
        <v>202</v>
      </c>
      <c r="O244" t="b">
        <v>1</v>
      </c>
      <c r="P244" t="s">
        <v>8267</v>
      </c>
      <c r="Q244" t="s">
        <v>8310</v>
      </c>
      <c r="R244" s="10" t="s">
        <v>8315</v>
      </c>
      <c r="S244" s="29">
        <f>ROUND(FundResult[[#This Row],[pledged]]/FundResult[[#This Row],[goal]]*100,0)</f>
        <v>113</v>
      </c>
      <c r="T244" s="27">
        <f>IFERROR(FundResult[[#This Row],[pledged]]/FundResult[[#This Row],[backers_count]], 0)</f>
        <v>73.019801980198025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48">
        <v>25000</v>
      </c>
      <c r="E245" s="4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6">
        <f>FundResult[[#This Row],[launched_at]]/86400+DATE(1970,1,1)</f>
        <v>41662.047500000001</v>
      </c>
      <c r="L245" s="8">
        <f>YEAR(FundResult[[#This Row],[Date Created Conversion]])</f>
        <v>2014</v>
      </c>
      <c r="M245" t="b">
        <v>1</v>
      </c>
      <c r="N245">
        <v>328</v>
      </c>
      <c r="O245" t="b">
        <v>1</v>
      </c>
      <c r="P245" t="s">
        <v>8267</v>
      </c>
      <c r="Q245" t="s">
        <v>8310</v>
      </c>
      <c r="R245" s="10" t="s">
        <v>8315</v>
      </c>
      <c r="S245" s="29">
        <f>ROUND(FundResult[[#This Row],[pledged]]/FundResult[[#This Row],[goal]]*100,0)</f>
        <v>103</v>
      </c>
      <c r="T245" s="27">
        <f>IFERROR(FundResult[[#This Row],[pledged]]/FundResult[[#This Row],[backers_count]], 0)</f>
        <v>78.195121951219505</v>
      </c>
    </row>
    <row r="246" spans="1:20" ht="60" x14ac:dyDescent="0.25">
      <c r="A246">
        <v>244</v>
      </c>
      <c r="B246" s="4">
        <v>39756</v>
      </c>
      <c r="C246" s="3" t="s">
        <v>4354</v>
      </c>
      <c r="D246" s="48">
        <v>3500</v>
      </c>
      <c r="E246" s="4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6">
        <f>FundResult[[#This Row],[launched_at]]/86400+DATE(1970,1,1)</f>
        <v>40213.323599537034</v>
      </c>
      <c r="L246" s="8">
        <f>YEAR(FundResult[[#This Row],[Date Created Conversion]])</f>
        <v>2010</v>
      </c>
      <c r="M246" t="b">
        <v>1</v>
      </c>
      <c r="N246">
        <v>84</v>
      </c>
      <c r="O246" t="b">
        <v>1</v>
      </c>
      <c r="P246" t="s">
        <v>8267</v>
      </c>
      <c r="Q246" t="s">
        <v>8310</v>
      </c>
      <c r="R246" s="10" t="s">
        <v>8315</v>
      </c>
      <c r="S246" s="29">
        <f>ROUND(FundResult[[#This Row],[pledged]]/FundResult[[#This Row],[goal]]*100,0)</f>
        <v>114</v>
      </c>
      <c r="T246" s="27">
        <f>IFERROR(FundResult[[#This Row],[pledged]]/FundResult[[#This Row],[backers_count]], 0)</f>
        <v>47.398809523809526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48">
        <v>5000</v>
      </c>
      <c r="E247" s="4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6">
        <f>FundResult[[#This Row],[launched_at]]/86400+DATE(1970,1,1)</f>
        <v>41107.053067129629</v>
      </c>
      <c r="L247" s="8">
        <f>YEAR(FundResult[[#This Row],[Date Created Conversion]])</f>
        <v>2012</v>
      </c>
      <c r="M247" t="b">
        <v>1</v>
      </c>
      <c r="N247">
        <v>96</v>
      </c>
      <c r="O247" t="b">
        <v>1</v>
      </c>
      <c r="P247" t="s">
        <v>8267</v>
      </c>
      <c r="Q247" t="s">
        <v>8310</v>
      </c>
      <c r="R247" s="10" t="s">
        <v>8315</v>
      </c>
      <c r="S247" s="29">
        <f>ROUND(FundResult[[#This Row],[pledged]]/FundResult[[#This Row],[goal]]*100,0)</f>
        <v>104</v>
      </c>
      <c r="T247" s="27">
        <f>IFERROR(FundResult[[#This Row],[pledged]]/FundResult[[#This Row],[backers_count]], 0)</f>
        <v>54.020833333333336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48">
        <v>5000</v>
      </c>
      <c r="E248" s="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6">
        <f>FundResult[[#This Row],[launched_at]]/86400+DATE(1970,1,1)</f>
        <v>40480.363483796296</v>
      </c>
      <c r="L248" s="8">
        <f>YEAR(FundResult[[#This Row],[Date Created Conversion]])</f>
        <v>2010</v>
      </c>
      <c r="M248" t="b">
        <v>1</v>
      </c>
      <c r="N248">
        <v>223</v>
      </c>
      <c r="O248" t="b">
        <v>1</v>
      </c>
      <c r="P248" t="s">
        <v>8267</v>
      </c>
      <c r="Q248" t="s">
        <v>8310</v>
      </c>
      <c r="R248" s="10" t="s">
        <v>8315</v>
      </c>
      <c r="S248" s="29">
        <f>ROUND(FundResult[[#This Row],[pledged]]/FundResult[[#This Row],[goal]]*100,0)</f>
        <v>305</v>
      </c>
      <c r="T248" s="27">
        <f>IFERROR(FundResult[[#This Row],[pledged]]/FundResult[[#This Row],[backers_count]], 0)</f>
        <v>68.488789237668158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48">
        <v>5000</v>
      </c>
      <c r="E249" s="4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6">
        <f>FundResult[[#This Row],[launched_at]]/86400+DATE(1970,1,1)</f>
        <v>40430.604328703703</v>
      </c>
      <c r="L249" s="8">
        <f>YEAR(FundResult[[#This Row],[Date Created Conversion]])</f>
        <v>2010</v>
      </c>
      <c r="M249" t="b">
        <v>1</v>
      </c>
      <c r="N249">
        <v>62</v>
      </c>
      <c r="O249" t="b">
        <v>1</v>
      </c>
      <c r="P249" t="s">
        <v>8267</v>
      </c>
      <c r="Q249" t="s">
        <v>8310</v>
      </c>
      <c r="R249" s="10" t="s">
        <v>8315</v>
      </c>
      <c r="S249" s="29">
        <f>ROUND(FundResult[[#This Row],[pledged]]/FundResult[[#This Row],[goal]]*100,0)</f>
        <v>134</v>
      </c>
      <c r="T249" s="27">
        <f>IFERROR(FundResult[[#This Row],[pledged]]/FundResult[[#This Row],[backers_count]], 0)</f>
        <v>108.14516129032258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48">
        <v>85000</v>
      </c>
      <c r="E250" s="4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6">
        <f>FundResult[[#This Row],[launched_at]]/86400+DATE(1970,1,1)</f>
        <v>40870.774409722224</v>
      </c>
      <c r="L250" s="8">
        <f>YEAR(FundResult[[#This Row],[Date Created Conversion]])</f>
        <v>2011</v>
      </c>
      <c r="M250" t="b">
        <v>1</v>
      </c>
      <c r="N250">
        <v>146</v>
      </c>
      <c r="O250" t="b">
        <v>1</v>
      </c>
      <c r="P250" t="s">
        <v>8267</v>
      </c>
      <c r="Q250" t="s">
        <v>8310</v>
      </c>
      <c r="R250" s="10" t="s">
        <v>8315</v>
      </c>
      <c r="S250" s="29">
        <f>ROUND(FundResult[[#This Row],[pledged]]/FundResult[[#This Row],[goal]]*100,0)</f>
        <v>101</v>
      </c>
      <c r="T250" s="27">
        <f>IFERROR(FundResult[[#This Row],[pledged]]/FundResult[[#This Row],[backers_count]], 0)</f>
        <v>589.95205479452056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48">
        <v>10000</v>
      </c>
      <c r="E251" s="4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6">
        <f>FundResult[[#This Row],[launched_at]]/86400+DATE(1970,1,1)</f>
        <v>40332.923842592594</v>
      </c>
      <c r="L251" s="8">
        <f>YEAR(FundResult[[#This Row],[Date Created Conversion]])</f>
        <v>2010</v>
      </c>
      <c r="M251" t="b">
        <v>1</v>
      </c>
      <c r="N251">
        <v>235</v>
      </c>
      <c r="O251" t="b">
        <v>1</v>
      </c>
      <c r="P251" t="s">
        <v>8267</v>
      </c>
      <c r="Q251" t="s">
        <v>8310</v>
      </c>
      <c r="R251" s="10" t="s">
        <v>8315</v>
      </c>
      <c r="S251" s="29">
        <f>ROUND(FundResult[[#This Row],[pledged]]/FundResult[[#This Row],[goal]]*100,0)</f>
        <v>113</v>
      </c>
      <c r="T251" s="27">
        <f>IFERROR(FundResult[[#This Row],[pledged]]/FundResult[[#This Row],[backers_count]], 0)</f>
        <v>48.051063829787232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48">
        <v>30000</v>
      </c>
      <c r="E252" s="4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6">
        <f>FundResult[[#This Row],[launched_at]]/86400+DATE(1970,1,1)</f>
        <v>41401.565868055557</v>
      </c>
      <c r="L252" s="8">
        <f>YEAR(FundResult[[#This Row],[Date Created Conversion]])</f>
        <v>2013</v>
      </c>
      <c r="M252" t="b">
        <v>1</v>
      </c>
      <c r="N252">
        <v>437</v>
      </c>
      <c r="O252" t="b">
        <v>1</v>
      </c>
      <c r="P252" t="s">
        <v>8267</v>
      </c>
      <c r="Q252" t="s">
        <v>8310</v>
      </c>
      <c r="R252" s="10" t="s">
        <v>8315</v>
      </c>
      <c r="S252" s="29">
        <f>ROUND(FundResult[[#This Row],[pledged]]/FundResult[[#This Row],[goal]]*100,0)</f>
        <v>106</v>
      </c>
      <c r="T252" s="27">
        <f>IFERROR(FundResult[[#This Row],[pledged]]/FundResult[[#This Row],[backers_count]], 0)</f>
        <v>72.482837528604122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48">
        <v>3500</v>
      </c>
      <c r="E253" s="4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6">
        <f>FundResult[[#This Row],[launched_at]]/86400+DATE(1970,1,1)</f>
        <v>41013.787569444445</v>
      </c>
      <c r="L253" s="8">
        <f>YEAR(FundResult[[#This Row],[Date Created Conversion]])</f>
        <v>2012</v>
      </c>
      <c r="M253" t="b">
        <v>1</v>
      </c>
      <c r="N253">
        <v>77</v>
      </c>
      <c r="O253" t="b">
        <v>1</v>
      </c>
      <c r="P253" t="s">
        <v>8267</v>
      </c>
      <c r="Q253" t="s">
        <v>8310</v>
      </c>
      <c r="R253" s="10" t="s">
        <v>8315</v>
      </c>
      <c r="S253" s="29">
        <f>ROUND(FundResult[[#This Row],[pledged]]/FundResult[[#This Row],[goal]]*100,0)</f>
        <v>126</v>
      </c>
      <c r="T253" s="27">
        <f>IFERROR(FundResult[[#This Row],[pledged]]/FundResult[[#This Row],[backers_count]], 0)</f>
        <v>57.077922077922075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48">
        <v>5000</v>
      </c>
      <c r="E254" s="4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6">
        <f>FundResult[[#This Row],[launched_at]]/86400+DATE(1970,1,1)</f>
        <v>40266.66270833333</v>
      </c>
      <c r="L254" s="8">
        <f>YEAR(FundResult[[#This Row],[Date Created Conversion]])</f>
        <v>2010</v>
      </c>
      <c r="M254" t="b">
        <v>1</v>
      </c>
      <c r="N254">
        <v>108</v>
      </c>
      <c r="O254" t="b">
        <v>1</v>
      </c>
      <c r="P254" t="s">
        <v>8267</v>
      </c>
      <c r="Q254" t="s">
        <v>8310</v>
      </c>
      <c r="R254" s="10" t="s">
        <v>8315</v>
      </c>
      <c r="S254" s="29">
        <f>ROUND(FundResult[[#This Row],[pledged]]/FundResult[[#This Row],[goal]]*100,0)</f>
        <v>185</v>
      </c>
      <c r="T254" s="27">
        <f>IFERROR(FundResult[[#This Row],[pledged]]/FundResult[[#This Row],[backers_count]], 0)</f>
        <v>85.444444444444443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48">
        <v>1500</v>
      </c>
      <c r="E255" s="4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6">
        <f>FundResult[[#This Row],[launched_at]]/86400+DATE(1970,1,1)</f>
        <v>40924.650868055556</v>
      </c>
      <c r="L255" s="8">
        <f>YEAR(FundResult[[#This Row],[Date Created Conversion]])</f>
        <v>2012</v>
      </c>
      <c r="M255" t="b">
        <v>1</v>
      </c>
      <c r="N255">
        <v>7</v>
      </c>
      <c r="O255" t="b">
        <v>1</v>
      </c>
      <c r="P255" t="s">
        <v>8267</v>
      </c>
      <c r="Q255" t="s">
        <v>8310</v>
      </c>
      <c r="R255" s="10" t="s">
        <v>8315</v>
      </c>
      <c r="S255" s="29">
        <f>ROUND(FundResult[[#This Row],[pledged]]/FundResult[[#This Row],[goal]]*100,0)</f>
        <v>101</v>
      </c>
      <c r="T255" s="27">
        <f>IFERROR(FundResult[[#This Row],[pledged]]/FundResult[[#This Row],[backers_count]], 0)</f>
        <v>215.85714285714286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48">
        <v>24000</v>
      </c>
      <c r="E256" s="4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6">
        <f>FundResult[[#This Row],[launched_at]]/86400+DATE(1970,1,1)</f>
        <v>42263.952662037038</v>
      </c>
      <c r="L256" s="8">
        <f>YEAR(FundResult[[#This Row],[Date Created Conversion]])</f>
        <v>2015</v>
      </c>
      <c r="M256" t="b">
        <v>1</v>
      </c>
      <c r="N256">
        <v>314</v>
      </c>
      <c r="O256" t="b">
        <v>1</v>
      </c>
      <c r="P256" t="s">
        <v>8267</v>
      </c>
      <c r="Q256" t="s">
        <v>8310</v>
      </c>
      <c r="R256" s="10" t="s">
        <v>8315</v>
      </c>
      <c r="S256" s="29">
        <f>ROUND(FundResult[[#This Row],[pledged]]/FundResult[[#This Row],[goal]]*100,0)</f>
        <v>117</v>
      </c>
      <c r="T256" s="27">
        <f>IFERROR(FundResult[[#This Row],[pledged]]/FundResult[[#This Row],[backers_count]], 0)</f>
        <v>89.38643312101911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48">
        <v>8000</v>
      </c>
      <c r="E257" s="4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6">
        <f>FundResult[[#This Row],[launched_at]]/86400+DATE(1970,1,1)</f>
        <v>40588.526412037041</v>
      </c>
      <c r="L257" s="8">
        <f>YEAR(FundResult[[#This Row],[Date Created Conversion]])</f>
        <v>2011</v>
      </c>
      <c r="M257" t="b">
        <v>1</v>
      </c>
      <c r="N257">
        <v>188</v>
      </c>
      <c r="O257" t="b">
        <v>1</v>
      </c>
      <c r="P257" t="s">
        <v>8267</v>
      </c>
      <c r="Q257" t="s">
        <v>8310</v>
      </c>
      <c r="R257" s="10" t="s">
        <v>8315</v>
      </c>
      <c r="S257" s="29">
        <f>ROUND(FundResult[[#This Row],[pledged]]/FundResult[[#This Row],[goal]]*100,0)</f>
        <v>107</v>
      </c>
      <c r="T257" s="27">
        <f>IFERROR(FundResult[[#This Row],[pledged]]/FundResult[[#This Row],[backers_count]], 0)</f>
        <v>45.418404255319146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48">
        <v>13000</v>
      </c>
      <c r="E258" s="4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6">
        <f>FundResult[[#This Row],[launched_at]]/86400+DATE(1970,1,1)</f>
        <v>41319.769293981481</v>
      </c>
      <c r="L258" s="8">
        <f>YEAR(FundResult[[#This Row],[Date Created Conversion]])</f>
        <v>2013</v>
      </c>
      <c r="M258" t="b">
        <v>1</v>
      </c>
      <c r="N258">
        <v>275</v>
      </c>
      <c r="O258" t="b">
        <v>1</v>
      </c>
      <c r="P258" t="s">
        <v>8267</v>
      </c>
      <c r="Q258" t="s">
        <v>8310</v>
      </c>
      <c r="R258" s="10" t="s">
        <v>8315</v>
      </c>
      <c r="S258" s="29">
        <f>ROUND(FundResult[[#This Row],[pledged]]/FundResult[[#This Row],[goal]]*100,0)</f>
        <v>139</v>
      </c>
      <c r="T258" s="27">
        <f>IFERROR(FundResult[[#This Row],[pledged]]/FundResult[[#This Row],[backers_count]], 0)</f>
        <v>65.756363636363631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48">
        <v>35000</v>
      </c>
      <c r="E259" s="4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6">
        <f>FundResult[[#This Row],[launched_at]]/86400+DATE(1970,1,1)</f>
        <v>42479.626875000002</v>
      </c>
      <c r="L259" s="8">
        <f>YEAR(FundResult[[#This Row],[Date Created Conversion]])</f>
        <v>2016</v>
      </c>
      <c r="M259" t="b">
        <v>1</v>
      </c>
      <c r="N259">
        <v>560</v>
      </c>
      <c r="O259" t="b">
        <v>1</v>
      </c>
      <c r="P259" t="s">
        <v>8267</v>
      </c>
      <c r="Q259" t="s">
        <v>8310</v>
      </c>
      <c r="R259" s="10" t="s">
        <v>8315</v>
      </c>
      <c r="S259" s="29">
        <f>ROUND(FundResult[[#This Row],[pledged]]/FundResult[[#This Row],[goal]]*100,0)</f>
        <v>107</v>
      </c>
      <c r="T259" s="27">
        <f>IFERROR(FundResult[[#This Row],[pledged]]/FundResult[[#This Row],[backers_count]], 0)</f>
        <v>66.70405357142856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48">
        <v>30000</v>
      </c>
      <c r="E260" s="4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6">
        <f>FundResult[[#This Row],[launched_at]]/86400+DATE(1970,1,1)</f>
        <v>40682.051689814813</v>
      </c>
      <c r="L260" s="8">
        <f>YEAR(FundResult[[#This Row],[Date Created Conversion]])</f>
        <v>2011</v>
      </c>
      <c r="M260" t="b">
        <v>1</v>
      </c>
      <c r="N260">
        <v>688</v>
      </c>
      <c r="O260" t="b">
        <v>1</v>
      </c>
      <c r="P260" t="s">
        <v>8267</v>
      </c>
      <c r="Q260" t="s">
        <v>8310</v>
      </c>
      <c r="R260" s="10" t="s">
        <v>8315</v>
      </c>
      <c r="S260" s="29">
        <f>ROUND(FundResult[[#This Row],[pledged]]/FundResult[[#This Row],[goal]]*100,0)</f>
        <v>191</v>
      </c>
      <c r="T260" s="27">
        <f>IFERROR(FundResult[[#This Row],[pledged]]/FundResult[[#This Row],[backers_count]], 0)</f>
        <v>83.345930232558146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48">
        <v>75000</v>
      </c>
      <c r="E261" s="4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6">
        <f>FundResult[[#This Row],[launched_at]]/86400+DATE(1970,1,1)</f>
        <v>42072.738067129627</v>
      </c>
      <c r="L261" s="8">
        <f>YEAR(FundResult[[#This Row],[Date Created Conversion]])</f>
        <v>2015</v>
      </c>
      <c r="M261" t="b">
        <v>1</v>
      </c>
      <c r="N261">
        <v>942</v>
      </c>
      <c r="O261" t="b">
        <v>1</v>
      </c>
      <c r="P261" t="s">
        <v>8267</v>
      </c>
      <c r="Q261" t="s">
        <v>8310</v>
      </c>
      <c r="R261" s="10" t="s">
        <v>8315</v>
      </c>
      <c r="S261" s="29">
        <f>ROUND(FundResult[[#This Row],[pledged]]/FundResult[[#This Row],[goal]]*100,0)</f>
        <v>132</v>
      </c>
      <c r="T261" s="27">
        <f>IFERROR(FundResult[[#This Row],[pledged]]/FundResult[[#This Row],[backers_count]], 0)</f>
        <v>105.04609341825902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48">
        <v>10000</v>
      </c>
      <c r="E262" s="4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6">
        <f>FundResult[[#This Row],[launched_at]]/86400+DATE(1970,1,1)</f>
        <v>40330.755543981482</v>
      </c>
      <c r="L262" s="8">
        <f>YEAR(FundResult[[#This Row],[Date Created Conversion]])</f>
        <v>2010</v>
      </c>
      <c r="M262" t="b">
        <v>1</v>
      </c>
      <c r="N262">
        <v>88</v>
      </c>
      <c r="O262" t="b">
        <v>1</v>
      </c>
      <c r="P262" t="s">
        <v>8267</v>
      </c>
      <c r="Q262" t="s">
        <v>8310</v>
      </c>
      <c r="R262" s="10" t="s">
        <v>8315</v>
      </c>
      <c r="S262" s="29">
        <f>ROUND(FundResult[[#This Row],[pledged]]/FundResult[[#This Row],[goal]]*100,0)</f>
        <v>106</v>
      </c>
      <c r="T262" s="27">
        <f>IFERROR(FundResult[[#This Row],[pledged]]/FundResult[[#This Row],[backers_count]], 0)</f>
        <v>120.90909090909091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48">
        <v>20000</v>
      </c>
      <c r="E263" s="4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6">
        <f>FundResult[[#This Row],[launched_at]]/86400+DATE(1970,1,1)</f>
        <v>41017.885462962964</v>
      </c>
      <c r="L263" s="8">
        <f>YEAR(FundResult[[#This Row],[Date Created Conversion]])</f>
        <v>2012</v>
      </c>
      <c r="M263" t="b">
        <v>1</v>
      </c>
      <c r="N263">
        <v>220</v>
      </c>
      <c r="O263" t="b">
        <v>1</v>
      </c>
      <c r="P263" t="s">
        <v>8267</v>
      </c>
      <c r="Q263" t="s">
        <v>8310</v>
      </c>
      <c r="R263" s="10" t="s">
        <v>8315</v>
      </c>
      <c r="S263" s="29">
        <f>ROUND(FundResult[[#This Row],[pledged]]/FundResult[[#This Row],[goal]]*100,0)</f>
        <v>107</v>
      </c>
      <c r="T263" s="27">
        <f>IFERROR(FundResult[[#This Row],[pledged]]/FundResult[[#This Row],[backers_count]], 0)</f>
        <v>97.63636363636364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48">
        <v>2500</v>
      </c>
      <c r="E264" s="4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6">
        <f>FundResult[[#This Row],[launched_at]]/86400+DATE(1970,1,1)</f>
        <v>40555.24800925926</v>
      </c>
      <c r="L264" s="8">
        <f>YEAR(FundResult[[#This Row],[Date Created Conversion]])</f>
        <v>2011</v>
      </c>
      <c r="M264" t="b">
        <v>1</v>
      </c>
      <c r="N264">
        <v>145</v>
      </c>
      <c r="O264" t="b">
        <v>1</v>
      </c>
      <c r="P264" t="s">
        <v>8267</v>
      </c>
      <c r="Q264" t="s">
        <v>8310</v>
      </c>
      <c r="R264" s="10" t="s">
        <v>8315</v>
      </c>
      <c r="S264" s="29">
        <f>ROUND(FundResult[[#This Row],[pledged]]/FundResult[[#This Row],[goal]]*100,0)</f>
        <v>240</v>
      </c>
      <c r="T264" s="27">
        <f>IFERROR(FundResult[[#This Row],[pledged]]/FundResult[[#This Row],[backers_count]], 0)</f>
        <v>41.379310344827587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48">
        <v>25000</v>
      </c>
      <c r="E265" s="4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6">
        <f>FundResult[[#This Row],[launched_at]]/86400+DATE(1970,1,1)</f>
        <v>41149.954791666663</v>
      </c>
      <c r="L265" s="8">
        <f>YEAR(FundResult[[#This Row],[Date Created Conversion]])</f>
        <v>2012</v>
      </c>
      <c r="M265" t="b">
        <v>1</v>
      </c>
      <c r="N265">
        <v>963</v>
      </c>
      <c r="O265" t="b">
        <v>1</v>
      </c>
      <c r="P265" t="s">
        <v>8267</v>
      </c>
      <c r="Q265" t="s">
        <v>8310</v>
      </c>
      <c r="R265" s="10" t="s">
        <v>8315</v>
      </c>
      <c r="S265" s="29">
        <f>ROUND(FundResult[[#This Row],[pledged]]/FundResult[[#This Row],[goal]]*100,0)</f>
        <v>118</v>
      </c>
      <c r="T265" s="27">
        <f>IFERROR(FundResult[[#This Row],[pledged]]/FundResult[[#This Row],[backers_count]], 0)</f>
        <v>30.654485981308412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48">
        <v>5000</v>
      </c>
      <c r="E266" s="4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6">
        <f>FundResult[[#This Row],[launched_at]]/86400+DATE(1970,1,1)</f>
        <v>41010.620312500003</v>
      </c>
      <c r="L266" s="8">
        <f>YEAR(FundResult[[#This Row],[Date Created Conversion]])</f>
        <v>2012</v>
      </c>
      <c r="M266" t="b">
        <v>1</v>
      </c>
      <c r="N266">
        <v>91</v>
      </c>
      <c r="O266" t="b">
        <v>1</v>
      </c>
      <c r="P266" t="s">
        <v>8267</v>
      </c>
      <c r="Q266" t="s">
        <v>8310</v>
      </c>
      <c r="R266" s="10" t="s">
        <v>8315</v>
      </c>
      <c r="S266" s="29">
        <f>ROUND(FundResult[[#This Row],[pledged]]/FundResult[[#This Row],[goal]]*100,0)</f>
        <v>118</v>
      </c>
      <c r="T266" s="27">
        <f>IFERROR(FundResult[[#This Row],[pledged]]/FundResult[[#This Row],[backers_count]], 0)</f>
        <v>64.945054945054949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48">
        <v>5000</v>
      </c>
      <c r="E267" s="4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6">
        <f>FundResult[[#This Row],[launched_at]]/86400+DATE(1970,1,1)</f>
        <v>40267.245717592596</v>
      </c>
      <c r="L267" s="8">
        <f>YEAR(FundResult[[#This Row],[Date Created Conversion]])</f>
        <v>2010</v>
      </c>
      <c r="M267" t="b">
        <v>1</v>
      </c>
      <c r="N267">
        <v>58</v>
      </c>
      <c r="O267" t="b">
        <v>1</v>
      </c>
      <c r="P267" t="s">
        <v>8267</v>
      </c>
      <c r="Q267" t="s">
        <v>8310</v>
      </c>
      <c r="R267" s="10" t="s">
        <v>8315</v>
      </c>
      <c r="S267" s="29">
        <f>ROUND(FundResult[[#This Row],[pledged]]/FundResult[[#This Row],[goal]]*100,0)</f>
        <v>111</v>
      </c>
      <c r="T267" s="27">
        <f>IFERROR(FundResult[[#This Row],[pledged]]/FundResult[[#This Row],[backers_count]], 0)</f>
        <v>95.775862068965523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48">
        <v>1000</v>
      </c>
      <c r="E268" s="4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6">
        <f>FundResult[[#This Row],[launched_at]]/86400+DATE(1970,1,1)</f>
        <v>40205.174849537041</v>
      </c>
      <c r="L268" s="8">
        <f>YEAR(FundResult[[#This Row],[Date Created Conversion]])</f>
        <v>2010</v>
      </c>
      <c r="M268" t="b">
        <v>1</v>
      </c>
      <c r="N268">
        <v>36</v>
      </c>
      <c r="O268" t="b">
        <v>1</v>
      </c>
      <c r="P268" t="s">
        <v>8267</v>
      </c>
      <c r="Q268" t="s">
        <v>8310</v>
      </c>
      <c r="R268" s="10" t="s">
        <v>8315</v>
      </c>
      <c r="S268" s="29">
        <f>ROUND(FundResult[[#This Row],[pledged]]/FundResult[[#This Row],[goal]]*100,0)</f>
        <v>146</v>
      </c>
      <c r="T268" s="27">
        <f>IFERROR(FundResult[[#This Row],[pledged]]/FundResult[[#This Row],[backers_count]], 0)</f>
        <v>40.416666666666664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48">
        <v>9850</v>
      </c>
      <c r="E269" s="4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6">
        <f>FundResult[[#This Row],[launched_at]]/86400+DATE(1970,1,1)</f>
        <v>41785.452534722222</v>
      </c>
      <c r="L269" s="8">
        <f>YEAR(FundResult[[#This Row],[Date Created Conversion]])</f>
        <v>2014</v>
      </c>
      <c r="M269" t="b">
        <v>1</v>
      </c>
      <c r="N269">
        <v>165</v>
      </c>
      <c r="O269" t="b">
        <v>1</v>
      </c>
      <c r="P269" t="s">
        <v>8267</v>
      </c>
      <c r="Q269" t="s">
        <v>8310</v>
      </c>
      <c r="R269" s="10" t="s">
        <v>8315</v>
      </c>
      <c r="S269" s="29">
        <f>ROUND(FundResult[[#This Row],[pledged]]/FundResult[[#This Row],[goal]]*100,0)</f>
        <v>132</v>
      </c>
      <c r="T269" s="27">
        <f>IFERROR(FundResult[[#This Row],[pledged]]/FundResult[[#This Row],[backers_count]], 0)</f>
        <v>78.578424242424248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48">
        <v>5000</v>
      </c>
      <c r="E270" s="4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6">
        <f>FundResult[[#This Row],[launched_at]]/86400+DATE(1970,1,1)</f>
        <v>40809.15252314815</v>
      </c>
      <c r="L270" s="8">
        <f>YEAR(FundResult[[#This Row],[Date Created Conversion]])</f>
        <v>2011</v>
      </c>
      <c r="M270" t="b">
        <v>1</v>
      </c>
      <c r="N270">
        <v>111</v>
      </c>
      <c r="O270" t="b">
        <v>1</v>
      </c>
      <c r="P270" t="s">
        <v>8267</v>
      </c>
      <c r="Q270" t="s">
        <v>8310</v>
      </c>
      <c r="R270" s="10" t="s">
        <v>8315</v>
      </c>
      <c r="S270" s="29">
        <f>ROUND(FundResult[[#This Row],[pledged]]/FundResult[[#This Row],[goal]]*100,0)</f>
        <v>111</v>
      </c>
      <c r="T270" s="27">
        <f>IFERROR(FundResult[[#This Row],[pledged]]/FundResult[[#This Row],[backers_count]], 0)</f>
        <v>50.18018018018018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48">
        <v>100000</v>
      </c>
      <c r="E271" s="4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6">
        <f>FundResult[[#This Row],[launched_at]]/86400+DATE(1970,1,1)</f>
        <v>42758.197013888886</v>
      </c>
      <c r="L271" s="8">
        <f>YEAR(FundResult[[#This Row],[Date Created Conversion]])</f>
        <v>2017</v>
      </c>
      <c r="M271" t="b">
        <v>1</v>
      </c>
      <c r="N271">
        <v>1596</v>
      </c>
      <c r="O271" t="b">
        <v>1</v>
      </c>
      <c r="P271" t="s">
        <v>8267</v>
      </c>
      <c r="Q271" t="s">
        <v>8310</v>
      </c>
      <c r="R271" s="10" t="s">
        <v>8315</v>
      </c>
      <c r="S271" s="29">
        <f>ROUND(FundResult[[#This Row],[pledged]]/FundResult[[#This Row],[goal]]*100,0)</f>
        <v>147</v>
      </c>
      <c r="T271" s="27">
        <f>IFERROR(FundResult[[#This Row],[pledged]]/FundResult[[#This Row],[backers_count]], 0)</f>
        <v>92.251735588972423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48">
        <v>2300</v>
      </c>
      <c r="E272" s="4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6">
        <f>FundResult[[#This Row],[launched_at]]/86400+DATE(1970,1,1)</f>
        <v>40637.86655092593</v>
      </c>
      <c r="L272" s="8">
        <f>YEAR(FundResult[[#This Row],[Date Created Conversion]])</f>
        <v>2011</v>
      </c>
      <c r="M272" t="b">
        <v>1</v>
      </c>
      <c r="N272">
        <v>61</v>
      </c>
      <c r="O272" t="b">
        <v>1</v>
      </c>
      <c r="P272" t="s">
        <v>8267</v>
      </c>
      <c r="Q272" t="s">
        <v>8310</v>
      </c>
      <c r="R272" s="10" t="s">
        <v>8315</v>
      </c>
      <c r="S272" s="29">
        <f>ROUND(FundResult[[#This Row],[pledged]]/FundResult[[#This Row],[goal]]*100,0)</f>
        <v>153</v>
      </c>
      <c r="T272" s="27">
        <f>IFERROR(FundResult[[#This Row],[pledged]]/FundResult[[#This Row],[backers_count]], 0)</f>
        <v>57.540983606557376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48">
        <v>30000</v>
      </c>
      <c r="E273" s="4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6">
        <f>FundResult[[#This Row],[launched_at]]/86400+DATE(1970,1,1)</f>
        <v>41612.100243055553</v>
      </c>
      <c r="L273" s="8">
        <f>YEAR(FundResult[[#This Row],[Date Created Conversion]])</f>
        <v>2013</v>
      </c>
      <c r="M273" t="b">
        <v>1</v>
      </c>
      <c r="N273">
        <v>287</v>
      </c>
      <c r="O273" t="b">
        <v>1</v>
      </c>
      <c r="P273" t="s">
        <v>8267</v>
      </c>
      <c r="Q273" t="s">
        <v>8310</v>
      </c>
      <c r="R273" s="10" t="s">
        <v>8315</v>
      </c>
      <c r="S273" s="29">
        <f>ROUND(FundResult[[#This Row],[pledged]]/FundResult[[#This Row],[goal]]*100,0)</f>
        <v>105</v>
      </c>
      <c r="T273" s="27">
        <f>IFERROR(FundResult[[#This Row],[pledged]]/FundResult[[#This Row],[backers_count]], 0)</f>
        <v>109.42160278745645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48">
        <v>3000</v>
      </c>
      <c r="E274" s="4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6">
        <f>FundResult[[#This Row],[launched_at]]/86400+DATE(1970,1,1)</f>
        <v>40235.900358796294</v>
      </c>
      <c r="L274" s="8">
        <f>YEAR(FundResult[[#This Row],[Date Created Conversion]])</f>
        <v>2010</v>
      </c>
      <c r="M274" t="b">
        <v>1</v>
      </c>
      <c r="N274">
        <v>65</v>
      </c>
      <c r="O274" t="b">
        <v>1</v>
      </c>
      <c r="P274" t="s">
        <v>8267</v>
      </c>
      <c r="Q274" t="s">
        <v>8310</v>
      </c>
      <c r="R274" s="10" t="s">
        <v>8315</v>
      </c>
      <c r="S274" s="29">
        <f>ROUND(FundResult[[#This Row],[pledged]]/FundResult[[#This Row],[goal]]*100,0)</f>
        <v>177</v>
      </c>
      <c r="T274" s="27">
        <f>IFERROR(FundResult[[#This Row],[pledged]]/FundResult[[#This Row],[backers_count]], 0)</f>
        <v>81.892461538461546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48">
        <v>5000</v>
      </c>
      <c r="E275" s="4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6">
        <f>FundResult[[#This Row],[launched_at]]/86400+DATE(1970,1,1)</f>
        <v>40697.498449074075</v>
      </c>
      <c r="L275" s="8">
        <f>YEAR(FundResult[[#This Row],[Date Created Conversion]])</f>
        <v>2011</v>
      </c>
      <c r="M275" t="b">
        <v>1</v>
      </c>
      <c r="N275">
        <v>118</v>
      </c>
      <c r="O275" t="b">
        <v>1</v>
      </c>
      <c r="P275" t="s">
        <v>8267</v>
      </c>
      <c r="Q275" t="s">
        <v>8310</v>
      </c>
      <c r="R275" s="10" t="s">
        <v>8315</v>
      </c>
      <c r="S275" s="29">
        <f>ROUND(FundResult[[#This Row],[pledged]]/FundResult[[#This Row],[goal]]*100,0)</f>
        <v>108</v>
      </c>
      <c r="T275" s="27">
        <f>IFERROR(FundResult[[#This Row],[pledged]]/FundResult[[#This Row],[backers_count]], 0)</f>
        <v>45.667711864406776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48">
        <v>4000</v>
      </c>
      <c r="E276" s="4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6">
        <f>FundResult[[#This Row],[launched_at]]/86400+DATE(1970,1,1)</f>
        <v>40969.912372685183</v>
      </c>
      <c r="L276" s="8">
        <f>YEAR(FundResult[[#This Row],[Date Created Conversion]])</f>
        <v>2012</v>
      </c>
      <c r="M276" t="b">
        <v>1</v>
      </c>
      <c r="N276">
        <v>113</v>
      </c>
      <c r="O276" t="b">
        <v>1</v>
      </c>
      <c r="P276" t="s">
        <v>8267</v>
      </c>
      <c r="Q276" t="s">
        <v>8310</v>
      </c>
      <c r="R276" s="10" t="s">
        <v>8315</v>
      </c>
      <c r="S276" s="29">
        <f>ROUND(FundResult[[#This Row],[pledged]]/FundResult[[#This Row],[goal]]*100,0)</f>
        <v>156</v>
      </c>
      <c r="T276" s="27">
        <f>IFERROR(FundResult[[#This Row],[pledged]]/FundResult[[#This Row],[backers_count]], 0)</f>
        <v>55.221238938053098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48">
        <v>20000</v>
      </c>
      <c r="E277" s="4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6">
        <f>FundResult[[#This Row],[launched_at]]/86400+DATE(1970,1,1)</f>
        <v>41193.032013888893</v>
      </c>
      <c r="L277" s="8">
        <f>YEAR(FundResult[[#This Row],[Date Created Conversion]])</f>
        <v>2012</v>
      </c>
      <c r="M277" t="b">
        <v>1</v>
      </c>
      <c r="N277">
        <v>332</v>
      </c>
      <c r="O277" t="b">
        <v>1</v>
      </c>
      <c r="P277" t="s">
        <v>8267</v>
      </c>
      <c r="Q277" t="s">
        <v>8310</v>
      </c>
      <c r="R277" s="10" t="s">
        <v>8315</v>
      </c>
      <c r="S277" s="29">
        <f>ROUND(FundResult[[#This Row],[pledged]]/FundResult[[#This Row],[goal]]*100,0)</f>
        <v>108</v>
      </c>
      <c r="T277" s="27">
        <f>IFERROR(FundResult[[#This Row],[pledged]]/FundResult[[#This Row],[backers_count]], 0)</f>
        <v>65.298192771084331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48">
        <v>4000</v>
      </c>
      <c r="E278" s="4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6">
        <f>FundResult[[#This Row],[launched_at]]/86400+DATE(1970,1,1)</f>
        <v>40967.081875000003</v>
      </c>
      <c r="L278" s="8">
        <f>YEAR(FundResult[[#This Row],[Date Created Conversion]])</f>
        <v>2012</v>
      </c>
      <c r="M278" t="b">
        <v>1</v>
      </c>
      <c r="N278">
        <v>62</v>
      </c>
      <c r="O278" t="b">
        <v>1</v>
      </c>
      <c r="P278" t="s">
        <v>8267</v>
      </c>
      <c r="Q278" t="s">
        <v>8310</v>
      </c>
      <c r="R278" s="10" t="s">
        <v>8315</v>
      </c>
      <c r="S278" s="29">
        <f>ROUND(FundResult[[#This Row],[pledged]]/FundResult[[#This Row],[goal]]*100,0)</f>
        <v>148</v>
      </c>
      <c r="T278" s="27">
        <f>IFERROR(FundResult[[#This Row],[pledged]]/FundResult[[#This Row],[backers_count]], 0)</f>
        <v>95.225806451612897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48">
        <v>65000</v>
      </c>
      <c r="E279" s="4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6">
        <f>FundResult[[#This Row],[launched_at]]/86400+DATE(1970,1,1)</f>
        <v>42117.891423611116</v>
      </c>
      <c r="L279" s="8">
        <f>YEAR(FundResult[[#This Row],[Date Created Conversion]])</f>
        <v>2015</v>
      </c>
      <c r="M279" t="b">
        <v>1</v>
      </c>
      <c r="N279">
        <v>951</v>
      </c>
      <c r="O279" t="b">
        <v>1</v>
      </c>
      <c r="P279" t="s">
        <v>8267</v>
      </c>
      <c r="Q279" t="s">
        <v>8310</v>
      </c>
      <c r="R279" s="10" t="s">
        <v>8315</v>
      </c>
      <c r="S279" s="29">
        <f>ROUND(FundResult[[#This Row],[pledged]]/FundResult[[#This Row],[goal]]*100,0)</f>
        <v>110</v>
      </c>
      <c r="T279" s="27">
        <f>IFERROR(FundResult[[#This Row],[pledged]]/FundResult[[#This Row],[backers_count]], 0)</f>
        <v>75.444794952681391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48">
        <v>27000</v>
      </c>
      <c r="E280" s="4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6">
        <f>FundResult[[#This Row],[launched_at]]/86400+DATE(1970,1,1)</f>
        <v>41164.040960648148</v>
      </c>
      <c r="L280" s="8">
        <f>YEAR(FundResult[[#This Row],[Date Created Conversion]])</f>
        <v>2012</v>
      </c>
      <c r="M280" t="b">
        <v>1</v>
      </c>
      <c r="N280">
        <v>415</v>
      </c>
      <c r="O280" t="b">
        <v>1</v>
      </c>
      <c r="P280" t="s">
        <v>8267</v>
      </c>
      <c r="Q280" t="s">
        <v>8310</v>
      </c>
      <c r="R280" s="10" t="s">
        <v>8315</v>
      </c>
      <c r="S280" s="29">
        <f>ROUND(FundResult[[#This Row],[pledged]]/FundResult[[#This Row],[goal]]*100,0)</f>
        <v>150</v>
      </c>
      <c r="T280" s="27">
        <f>IFERROR(FundResult[[#This Row],[pledged]]/FundResult[[#This Row],[backers_count]], 0)</f>
        <v>97.816867469879512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48">
        <v>17000</v>
      </c>
      <c r="E281" s="4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6">
        <f>FundResult[[#This Row],[launched_at]]/86400+DATE(1970,1,1)</f>
        <v>42759.244166666671</v>
      </c>
      <c r="L281" s="8">
        <f>YEAR(FundResult[[#This Row],[Date Created Conversion]])</f>
        <v>2017</v>
      </c>
      <c r="M281" t="b">
        <v>1</v>
      </c>
      <c r="N281">
        <v>305</v>
      </c>
      <c r="O281" t="b">
        <v>1</v>
      </c>
      <c r="P281" t="s">
        <v>8267</v>
      </c>
      <c r="Q281" t="s">
        <v>8310</v>
      </c>
      <c r="R281" s="10" t="s">
        <v>8315</v>
      </c>
      <c r="S281" s="29">
        <f>ROUND(FundResult[[#This Row],[pledged]]/FundResult[[#This Row],[goal]]*100,0)</f>
        <v>157</v>
      </c>
      <c r="T281" s="27">
        <f>IFERROR(FundResult[[#This Row],[pledged]]/FundResult[[#This Row],[backers_count]], 0)</f>
        <v>87.685606557377056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48">
        <v>75000</v>
      </c>
      <c r="E282" s="4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6">
        <f>FundResult[[#This Row],[launched_at]]/86400+DATE(1970,1,1)</f>
        <v>41744.590682870374</v>
      </c>
      <c r="L282" s="8">
        <f>YEAR(FundResult[[#This Row],[Date Created Conversion]])</f>
        <v>2014</v>
      </c>
      <c r="M282" t="b">
        <v>1</v>
      </c>
      <c r="N282">
        <v>2139</v>
      </c>
      <c r="O282" t="b">
        <v>1</v>
      </c>
      <c r="P282" t="s">
        <v>8267</v>
      </c>
      <c r="Q282" t="s">
        <v>8310</v>
      </c>
      <c r="R282" s="10" t="s">
        <v>8315</v>
      </c>
      <c r="S282" s="29">
        <f>ROUND(FundResult[[#This Row],[pledged]]/FundResult[[#This Row],[goal]]*100,0)</f>
        <v>156</v>
      </c>
      <c r="T282" s="27">
        <f>IFERROR(FundResult[[#This Row],[pledged]]/FundResult[[#This Row],[backers_count]], 0)</f>
        <v>54.748948106591868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48">
        <v>5500</v>
      </c>
      <c r="E283" s="4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6">
        <f>FundResult[[#This Row],[launched_at]]/86400+DATE(1970,1,1)</f>
        <v>39950.163344907407</v>
      </c>
      <c r="L283" s="8">
        <f>YEAR(FundResult[[#This Row],[Date Created Conversion]])</f>
        <v>2009</v>
      </c>
      <c r="M283" t="b">
        <v>1</v>
      </c>
      <c r="N283">
        <v>79</v>
      </c>
      <c r="O283" t="b">
        <v>1</v>
      </c>
      <c r="P283" t="s">
        <v>8267</v>
      </c>
      <c r="Q283" t="s">
        <v>8310</v>
      </c>
      <c r="R283" s="10" t="s">
        <v>8315</v>
      </c>
      <c r="S283" s="29">
        <f>ROUND(FundResult[[#This Row],[pledged]]/FundResult[[#This Row],[goal]]*100,0)</f>
        <v>121</v>
      </c>
      <c r="T283" s="27">
        <f>IFERROR(FundResult[[#This Row],[pledged]]/FundResult[[#This Row],[backers_count]], 0)</f>
        <v>83.953417721518989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48">
        <v>45000</v>
      </c>
      <c r="E284" s="4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6">
        <f>FundResult[[#This Row],[launched_at]]/86400+DATE(1970,1,1)</f>
        <v>40194.920046296298</v>
      </c>
      <c r="L284" s="8">
        <f>YEAR(FundResult[[#This Row],[Date Created Conversion]])</f>
        <v>2010</v>
      </c>
      <c r="M284" t="b">
        <v>1</v>
      </c>
      <c r="N284">
        <v>179</v>
      </c>
      <c r="O284" t="b">
        <v>1</v>
      </c>
      <c r="P284" t="s">
        <v>8267</v>
      </c>
      <c r="Q284" t="s">
        <v>8310</v>
      </c>
      <c r="R284" s="10" t="s">
        <v>8315</v>
      </c>
      <c r="S284" s="29">
        <f>ROUND(FundResult[[#This Row],[pledged]]/FundResult[[#This Row],[goal]]*100,0)</f>
        <v>101</v>
      </c>
      <c r="T284" s="27">
        <f>IFERROR(FundResult[[#This Row],[pledged]]/FundResult[[#This Row],[backers_count]], 0)</f>
        <v>254.38547486033519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48">
        <v>18000</v>
      </c>
      <c r="E285" s="4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6">
        <f>FundResult[[#This Row],[launched_at]]/86400+DATE(1970,1,1)</f>
        <v>40675.71</v>
      </c>
      <c r="L285" s="8">
        <f>YEAR(FundResult[[#This Row],[Date Created Conversion]])</f>
        <v>2011</v>
      </c>
      <c r="M285" t="b">
        <v>1</v>
      </c>
      <c r="N285">
        <v>202</v>
      </c>
      <c r="O285" t="b">
        <v>1</v>
      </c>
      <c r="P285" t="s">
        <v>8267</v>
      </c>
      <c r="Q285" t="s">
        <v>8310</v>
      </c>
      <c r="R285" s="10" t="s">
        <v>8315</v>
      </c>
      <c r="S285" s="29">
        <f>ROUND(FundResult[[#This Row],[pledged]]/FundResult[[#This Row],[goal]]*100,0)</f>
        <v>114</v>
      </c>
      <c r="T285" s="27">
        <f>IFERROR(FundResult[[#This Row],[pledged]]/FundResult[[#This Row],[backers_count]], 0)</f>
        <v>101.8269801980198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48">
        <v>40000</v>
      </c>
      <c r="E286" s="4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6">
        <f>FundResult[[#This Row],[launched_at]]/86400+DATE(1970,1,1)</f>
        <v>40904.738194444442</v>
      </c>
      <c r="L286" s="8">
        <f>YEAR(FundResult[[#This Row],[Date Created Conversion]])</f>
        <v>2011</v>
      </c>
      <c r="M286" t="b">
        <v>1</v>
      </c>
      <c r="N286">
        <v>760</v>
      </c>
      <c r="O286" t="b">
        <v>1</v>
      </c>
      <c r="P286" t="s">
        <v>8267</v>
      </c>
      <c r="Q286" t="s">
        <v>8310</v>
      </c>
      <c r="R286" s="10" t="s">
        <v>8315</v>
      </c>
      <c r="S286" s="29">
        <f>ROUND(FundResult[[#This Row],[pledged]]/FundResult[[#This Row],[goal]]*100,0)</f>
        <v>105</v>
      </c>
      <c r="T286" s="27">
        <f>IFERROR(FundResult[[#This Row],[pledged]]/FundResult[[#This Row],[backers_count]], 0)</f>
        <v>55.066394736842106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48">
        <v>14000</v>
      </c>
      <c r="E287" s="4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6">
        <f>FundResult[[#This Row],[launched_at]]/86400+DATE(1970,1,1)</f>
        <v>41506.756111111114</v>
      </c>
      <c r="L287" s="8">
        <f>YEAR(FundResult[[#This Row],[Date Created Conversion]])</f>
        <v>2013</v>
      </c>
      <c r="M287" t="b">
        <v>1</v>
      </c>
      <c r="N287">
        <v>563</v>
      </c>
      <c r="O287" t="b">
        <v>1</v>
      </c>
      <c r="P287" t="s">
        <v>8267</v>
      </c>
      <c r="Q287" t="s">
        <v>8310</v>
      </c>
      <c r="R287" s="10" t="s">
        <v>8315</v>
      </c>
      <c r="S287" s="29">
        <f>ROUND(FundResult[[#This Row],[pledged]]/FundResult[[#This Row],[goal]]*100,0)</f>
        <v>229</v>
      </c>
      <c r="T287" s="27">
        <f>IFERROR(FundResult[[#This Row],[pledged]]/FundResult[[#This Row],[backers_count]], 0)</f>
        <v>56.901438721136763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48">
        <v>15000</v>
      </c>
      <c r="E288" s="4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6">
        <f>FundResult[[#This Row],[launched_at]]/86400+DATE(1970,1,1)</f>
        <v>41313.816250000003</v>
      </c>
      <c r="L288" s="8">
        <f>YEAR(FundResult[[#This Row],[Date Created Conversion]])</f>
        <v>2013</v>
      </c>
      <c r="M288" t="b">
        <v>1</v>
      </c>
      <c r="N288">
        <v>135</v>
      </c>
      <c r="O288" t="b">
        <v>1</v>
      </c>
      <c r="P288" t="s">
        <v>8267</v>
      </c>
      <c r="Q288" t="s">
        <v>8310</v>
      </c>
      <c r="R288" s="10" t="s">
        <v>8315</v>
      </c>
      <c r="S288" s="29">
        <f>ROUND(FundResult[[#This Row],[pledged]]/FundResult[[#This Row],[goal]]*100,0)</f>
        <v>109</v>
      </c>
      <c r="T288" s="27">
        <f>IFERROR(FundResult[[#This Row],[pledged]]/FundResult[[#This Row],[backers_count]], 0)</f>
        <v>121.28148148148148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48">
        <v>15000</v>
      </c>
      <c r="E289" s="4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6">
        <f>FundResult[[#This Row],[launched_at]]/86400+DATE(1970,1,1)</f>
        <v>41184.277986111112</v>
      </c>
      <c r="L289" s="8">
        <f>YEAR(FundResult[[#This Row],[Date Created Conversion]])</f>
        <v>2012</v>
      </c>
      <c r="M289" t="b">
        <v>1</v>
      </c>
      <c r="N289">
        <v>290</v>
      </c>
      <c r="O289" t="b">
        <v>1</v>
      </c>
      <c r="P289" t="s">
        <v>8267</v>
      </c>
      <c r="Q289" t="s">
        <v>8310</v>
      </c>
      <c r="R289" s="10" t="s">
        <v>8315</v>
      </c>
      <c r="S289" s="29">
        <f>ROUND(FundResult[[#This Row],[pledged]]/FundResult[[#This Row],[goal]]*100,0)</f>
        <v>176</v>
      </c>
      <c r="T289" s="27">
        <f>IFERROR(FundResult[[#This Row],[pledged]]/FundResult[[#This Row],[backers_count]], 0)</f>
        <v>91.189655172413794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48">
        <v>50000</v>
      </c>
      <c r="E290" s="4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6">
        <f>FundResult[[#This Row],[launched_at]]/86400+DATE(1970,1,1)</f>
        <v>41051.168900462959</v>
      </c>
      <c r="L290" s="8">
        <f>YEAR(FundResult[[#This Row],[Date Created Conversion]])</f>
        <v>2012</v>
      </c>
      <c r="M290" t="b">
        <v>1</v>
      </c>
      <c r="N290">
        <v>447</v>
      </c>
      <c r="O290" t="b">
        <v>1</v>
      </c>
      <c r="P290" t="s">
        <v>8267</v>
      </c>
      <c r="Q290" t="s">
        <v>8310</v>
      </c>
      <c r="R290" s="10" t="s">
        <v>8315</v>
      </c>
      <c r="S290" s="29">
        <f>ROUND(FundResult[[#This Row],[pledged]]/FundResult[[#This Row],[goal]]*100,0)</f>
        <v>103</v>
      </c>
      <c r="T290" s="27">
        <f>IFERROR(FundResult[[#This Row],[pledged]]/FundResult[[#This Row],[backers_count]], 0)</f>
        <v>115.44812080536913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48">
        <v>15000</v>
      </c>
      <c r="E291" s="4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6">
        <f>FundResult[[#This Row],[launched_at]]/86400+DATE(1970,1,1)</f>
        <v>41550.456412037034</v>
      </c>
      <c r="L291" s="8">
        <f>YEAR(FundResult[[#This Row],[Date Created Conversion]])</f>
        <v>2013</v>
      </c>
      <c r="M291" t="b">
        <v>1</v>
      </c>
      <c r="N291">
        <v>232</v>
      </c>
      <c r="O291" t="b">
        <v>1</v>
      </c>
      <c r="P291" t="s">
        <v>8267</v>
      </c>
      <c r="Q291" t="s">
        <v>8310</v>
      </c>
      <c r="R291" s="10" t="s">
        <v>8315</v>
      </c>
      <c r="S291" s="29">
        <f>ROUND(FundResult[[#This Row],[pledged]]/FundResult[[#This Row],[goal]]*100,0)</f>
        <v>105</v>
      </c>
      <c r="T291" s="27">
        <f>IFERROR(FundResult[[#This Row],[pledged]]/FundResult[[#This Row],[backers_count]], 0)</f>
        <v>67.771551724137936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48">
        <v>4500</v>
      </c>
      <c r="E292" s="4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6">
        <f>FundResult[[#This Row],[launched_at]]/86400+DATE(1970,1,1)</f>
        <v>40526.36917824074</v>
      </c>
      <c r="L292" s="8">
        <f>YEAR(FundResult[[#This Row],[Date Created Conversion]])</f>
        <v>2010</v>
      </c>
      <c r="M292" t="b">
        <v>1</v>
      </c>
      <c r="N292">
        <v>168</v>
      </c>
      <c r="O292" t="b">
        <v>1</v>
      </c>
      <c r="P292" t="s">
        <v>8267</v>
      </c>
      <c r="Q292" t="s">
        <v>8310</v>
      </c>
      <c r="R292" s="10" t="s">
        <v>8315</v>
      </c>
      <c r="S292" s="29">
        <f>ROUND(FundResult[[#This Row],[pledged]]/FundResult[[#This Row],[goal]]*100,0)</f>
        <v>107</v>
      </c>
      <c r="T292" s="27">
        <f>IFERROR(FundResult[[#This Row],[pledged]]/FundResult[[#This Row],[backers_count]], 0)</f>
        <v>28.576190476190476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48">
        <v>5000</v>
      </c>
      <c r="E293" s="4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6">
        <f>FundResult[[#This Row],[launched_at]]/86400+DATE(1970,1,1)</f>
        <v>41376.769050925926</v>
      </c>
      <c r="L293" s="8">
        <f>YEAR(FundResult[[#This Row],[Date Created Conversion]])</f>
        <v>2013</v>
      </c>
      <c r="M293" t="b">
        <v>1</v>
      </c>
      <c r="N293">
        <v>128</v>
      </c>
      <c r="O293" t="b">
        <v>1</v>
      </c>
      <c r="P293" t="s">
        <v>8267</v>
      </c>
      <c r="Q293" t="s">
        <v>8310</v>
      </c>
      <c r="R293" s="10" t="s">
        <v>8315</v>
      </c>
      <c r="S293" s="29">
        <f>ROUND(FundResult[[#This Row],[pledged]]/FundResult[[#This Row],[goal]]*100,0)</f>
        <v>120</v>
      </c>
      <c r="T293" s="27">
        <f>IFERROR(FundResult[[#This Row],[pledged]]/FundResult[[#This Row],[backers_count]], 0)</f>
        <v>46.8828125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48">
        <v>75000</v>
      </c>
      <c r="E294" s="4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6">
        <f>FundResult[[#This Row],[launched_at]]/86400+DATE(1970,1,1)</f>
        <v>40812.803229166668</v>
      </c>
      <c r="L294" s="8">
        <f>YEAR(FundResult[[#This Row],[Date Created Conversion]])</f>
        <v>2011</v>
      </c>
      <c r="M294" t="b">
        <v>1</v>
      </c>
      <c r="N294">
        <v>493</v>
      </c>
      <c r="O294" t="b">
        <v>1</v>
      </c>
      <c r="P294" t="s">
        <v>8267</v>
      </c>
      <c r="Q294" t="s">
        <v>8310</v>
      </c>
      <c r="R294" s="10" t="s">
        <v>8315</v>
      </c>
      <c r="S294" s="29">
        <f>ROUND(FundResult[[#This Row],[pledged]]/FundResult[[#This Row],[goal]]*100,0)</f>
        <v>102</v>
      </c>
      <c r="T294" s="27">
        <f>IFERROR(FundResult[[#This Row],[pledged]]/FundResult[[#This Row],[backers_count]], 0)</f>
        <v>154.42231237322514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48">
        <v>26000</v>
      </c>
      <c r="E295" s="4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6">
        <f>FundResult[[#This Row],[launched_at]]/86400+DATE(1970,1,1)</f>
        <v>41719.667986111112</v>
      </c>
      <c r="L295" s="8">
        <f>YEAR(FundResult[[#This Row],[Date Created Conversion]])</f>
        <v>2014</v>
      </c>
      <c r="M295" t="b">
        <v>1</v>
      </c>
      <c r="N295">
        <v>131</v>
      </c>
      <c r="O295" t="b">
        <v>1</v>
      </c>
      <c r="P295" t="s">
        <v>8267</v>
      </c>
      <c r="Q295" t="s">
        <v>8310</v>
      </c>
      <c r="R295" s="10" t="s">
        <v>8315</v>
      </c>
      <c r="S295" s="29">
        <f>ROUND(FundResult[[#This Row],[pledged]]/FundResult[[#This Row],[goal]]*100,0)</f>
        <v>101</v>
      </c>
      <c r="T295" s="27">
        <f>IFERROR(FundResult[[#This Row],[pledged]]/FundResult[[#This Row],[backers_count]], 0)</f>
        <v>201.22137404580153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48">
        <v>5000</v>
      </c>
      <c r="E296" s="4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6">
        <f>FundResult[[#This Row],[launched_at]]/86400+DATE(1970,1,1)</f>
        <v>40343.084421296298</v>
      </c>
      <c r="L296" s="8">
        <f>YEAR(FundResult[[#This Row],[Date Created Conversion]])</f>
        <v>2010</v>
      </c>
      <c r="M296" t="b">
        <v>1</v>
      </c>
      <c r="N296">
        <v>50</v>
      </c>
      <c r="O296" t="b">
        <v>1</v>
      </c>
      <c r="P296" t="s">
        <v>8267</v>
      </c>
      <c r="Q296" t="s">
        <v>8310</v>
      </c>
      <c r="R296" s="10" t="s">
        <v>8315</v>
      </c>
      <c r="S296" s="29">
        <f>ROUND(FundResult[[#This Row],[pledged]]/FundResult[[#This Row],[goal]]*100,0)</f>
        <v>100</v>
      </c>
      <c r="T296" s="27">
        <f>IFERROR(FundResult[[#This Row],[pledged]]/FundResult[[#This Row],[backers_count]], 0)</f>
        <v>100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48">
        <v>50000</v>
      </c>
      <c r="E297" s="4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6">
        <f>FundResult[[#This Row],[launched_at]]/86400+DATE(1970,1,1)</f>
        <v>41519.004733796297</v>
      </c>
      <c r="L297" s="8">
        <f>YEAR(FundResult[[#This Row],[Date Created Conversion]])</f>
        <v>2013</v>
      </c>
      <c r="M297" t="b">
        <v>1</v>
      </c>
      <c r="N297">
        <v>665</v>
      </c>
      <c r="O297" t="b">
        <v>1</v>
      </c>
      <c r="P297" t="s">
        <v>8267</v>
      </c>
      <c r="Q297" t="s">
        <v>8310</v>
      </c>
      <c r="R297" s="10" t="s">
        <v>8315</v>
      </c>
      <c r="S297" s="29">
        <f>ROUND(FundResult[[#This Row],[pledged]]/FundResult[[#This Row],[goal]]*100,0)</f>
        <v>133</v>
      </c>
      <c r="T297" s="27">
        <f>IFERROR(FundResult[[#This Row],[pledged]]/FundResult[[#This Row],[backers_count]], 0)</f>
        <v>100.08204511278196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48">
        <v>25000</v>
      </c>
      <c r="E298" s="4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6">
        <f>FundResult[[#This Row],[launched_at]]/86400+DATE(1970,1,1)</f>
        <v>41134.475497685184</v>
      </c>
      <c r="L298" s="8">
        <f>YEAR(FundResult[[#This Row],[Date Created Conversion]])</f>
        <v>2012</v>
      </c>
      <c r="M298" t="b">
        <v>1</v>
      </c>
      <c r="N298">
        <v>129</v>
      </c>
      <c r="O298" t="b">
        <v>1</v>
      </c>
      <c r="P298" t="s">
        <v>8267</v>
      </c>
      <c r="Q298" t="s">
        <v>8310</v>
      </c>
      <c r="R298" s="10" t="s">
        <v>8315</v>
      </c>
      <c r="S298" s="29">
        <f>ROUND(FundResult[[#This Row],[pledged]]/FundResult[[#This Row],[goal]]*100,0)</f>
        <v>119</v>
      </c>
      <c r="T298" s="27">
        <f>IFERROR(FundResult[[#This Row],[pledged]]/FundResult[[#This Row],[backers_count]], 0)</f>
        <v>230.08953488372092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48">
        <v>20000</v>
      </c>
      <c r="E299" s="4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6">
        <f>FundResult[[#This Row],[launched_at]]/86400+DATE(1970,1,1)</f>
        <v>42089.728020833332</v>
      </c>
      <c r="L299" s="8">
        <f>YEAR(FundResult[[#This Row],[Date Created Conversion]])</f>
        <v>2015</v>
      </c>
      <c r="M299" t="b">
        <v>1</v>
      </c>
      <c r="N299">
        <v>142</v>
      </c>
      <c r="O299" t="b">
        <v>1</v>
      </c>
      <c r="P299" t="s">
        <v>8267</v>
      </c>
      <c r="Q299" t="s">
        <v>8310</v>
      </c>
      <c r="R299" s="10" t="s">
        <v>8315</v>
      </c>
      <c r="S299" s="29">
        <f>ROUND(FundResult[[#This Row],[pledged]]/FundResult[[#This Row],[goal]]*100,0)</f>
        <v>101</v>
      </c>
      <c r="T299" s="27">
        <f>IFERROR(FundResult[[#This Row],[pledged]]/FundResult[[#This Row],[backers_count]], 0)</f>
        <v>141.74647887323943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48">
        <v>126000</v>
      </c>
      <c r="E300" s="4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6">
        <f>FundResult[[#This Row],[launched_at]]/86400+DATE(1970,1,1)</f>
        <v>41709.463518518518</v>
      </c>
      <c r="L300" s="8">
        <f>YEAR(FundResult[[#This Row],[Date Created Conversion]])</f>
        <v>2014</v>
      </c>
      <c r="M300" t="b">
        <v>1</v>
      </c>
      <c r="N300">
        <v>2436</v>
      </c>
      <c r="O300" t="b">
        <v>1</v>
      </c>
      <c r="P300" t="s">
        <v>8267</v>
      </c>
      <c r="Q300" t="s">
        <v>8310</v>
      </c>
      <c r="R300" s="10" t="s">
        <v>8315</v>
      </c>
      <c r="S300" s="29">
        <f>ROUND(FundResult[[#This Row],[pledged]]/FundResult[[#This Row],[goal]]*100,0)</f>
        <v>109</v>
      </c>
      <c r="T300" s="27">
        <f>IFERROR(FundResult[[#This Row],[pledged]]/FundResult[[#This Row],[backers_count]], 0)</f>
        <v>56.344351395730705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48">
        <v>10000</v>
      </c>
      <c r="E301" s="4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6">
        <f>FundResult[[#This Row],[launched_at]]/86400+DATE(1970,1,1)</f>
        <v>40469.225231481483</v>
      </c>
      <c r="L301" s="8">
        <f>YEAR(FundResult[[#This Row],[Date Created Conversion]])</f>
        <v>2010</v>
      </c>
      <c r="M301" t="b">
        <v>1</v>
      </c>
      <c r="N301">
        <v>244</v>
      </c>
      <c r="O301" t="b">
        <v>1</v>
      </c>
      <c r="P301" t="s">
        <v>8267</v>
      </c>
      <c r="Q301" t="s">
        <v>8310</v>
      </c>
      <c r="R301" s="10" t="s">
        <v>8315</v>
      </c>
      <c r="S301" s="29">
        <f>ROUND(FundResult[[#This Row],[pledged]]/FundResult[[#This Row],[goal]]*100,0)</f>
        <v>179</v>
      </c>
      <c r="T301" s="27">
        <f>IFERROR(FundResult[[#This Row],[pledged]]/FundResult[[#This Row],[backers_count]], 0)</f>
        <v>73.341188524590166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48">
        <v>25000</v>
      </c>
      <c r="E302" s="4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6">
        <f>FundResult[[#This Row],[launched_at]]/86400+DATE(1970,1,1)</f>
        <v>40626.959930555553</v>
      </c>
      <c r="L302" s="8">
        <f>YEAR(FundResult[[#This Row],[Date Created Conversion]])</f>
        <v>2011</v>
      </c>
      <c r="M302" t="b">
        <v>1</v>
      </c>
      <c r="N302">
        <v>298</v>
      </c>
      <c r="O302" t="b">
        <v>1</v>
      </c>
      <c r="P302" t="s">
        <v>8267</v>
      </c>
      <c r="Q302" t="s">
        <v>8310</v>
      </c>
      <c r="R302" s="10" t="s">
        <v>8315</v>
      </c>
      <c r="S302" s="29">
        <f>ROUND(FundResult[[#This Row],[pledged]]/FundResult[[#This Row],[goal]]*100,0)</f>
        <v>102</v>
      </c>
      <c r="T302" s="27">
        <f>IFERROR(FundResult[[#This Row],[pledged]]/FundResult[[#This Row],[backers_count]], 0)</f>
        <v>85.337785234899329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48">
        <v>13000</v>
      </c>
      <c r="E303" s="4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6">
        <f>FundResult[[#This Row],[launched_at]]/86400+DATE(1970,1,1)</f>
        <v>41312.737673611111</v>
      </c>
      <c r="L303" s="8">
        <f>YEAR(FundResult[[#This Row],[Date Created Conversion]])</f>
        <v>2013</v>
      </c>
      <c r="M303" t="b">
        <v>1</v>
      </c>
      <c r="N303">
        <v>251</v>
      </c>
      <c r="O303" t="b">
        <v>1</v>
      </c>
      <c r="P303" t="s">
        <v>8267</v>
      </c>
      <c r="Q303" t="s">
        <v>8310</v>
      </c>
      <c r="R303" s="10" t="s">
        <v>8315</v>
      </c>
      <c r="S303" s="29">
        <f>ROUND(FundResult[[#This Row],[pledged]]/FundResult[[#This Row],[goal]]*100,0)</f>
        <v>119</v>
      </c>
      <c r="T303" s="27">
        <f>IFERROR(FundResult[[#This Row],[pledged]]/FundResult[[#This Row],[backers_count]], 0)</f>
        <v>61.496215139442228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48">
        <v>10000</v>
      </c>
      <c r="E304" s="4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6">
        <f>FundResult[[#This Row],[launched_at]]/86400+DATE(1970,1,1)</f>
        <v>40933.856921296298</v>
      </c>
      <c r="L304" s="8">
        <f>YEAR(FundResult[[#This Row],[Date Created Conversion]])</f>
        <v>2012</v>
      </c>
      <c r="M304" t="b">
        <v>1</v>
      </c>
      <c r="N304">
        <v>108</v>
      </c>
      <c r="O304" t="b">
        <v>1</v>
      </c>
      <c r="P304" t="s">
        <v>8267</v>
      </c>
      <c r="Q304" t="s">
        <v>8310</v>
      </c>
      <c r="R304" s="10" t="s">
        <v>8315</v>
      </c>
      <c r="S304" s="29">
        <f>ROUND(FundResult[[#This Row],[pledged]]/FundResult[[#This Row],[goal]]*100,0)</f>
        <v>100</v>
      </c>
      <c r="T304" s="27">
        <f>IFERROR(FundResult[[#This Row],[pledged]]/FundResult[[#This Row],[backers_count]], 0)</f>
        <v>93.018518518518519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48">
        <v>3000</v>
      </c>
      <c r="E305" s="4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6">
        <f>FundResult[[#This Row],[launched_at]]/86400+DATE(1970,1,1)</f>
        <v>41032.071134259255</v>
      </c>
      <c r="L305" s="8">
        <f>YEAR(FundResult[[#This Row],[Date Created Conversion]])</f>
        <v>2012</v>
      </c>
      <c r="M305" t="b">
        <v>1</v>
      </c>
      <c r="N305">
        <v>82</v>
      </c>
      <c r="O305" t="b">
        <v>1</v>
      </c>
      <c r="P305" t="s">
        <v>8267</v>
      </c>
      <c r="Q305" t="s">
        <v>8310</v>
      </c>
      <c r="R305" s="10" t="s">
        <v>8315</v>
      </c>
      <c r="S305" s="29">
        <f>ROUND(FundResult[[#This Row],[pledged]]/FundResult[[#This Row],[goal]]*100,0)</f>
        <v>137</v>
      </c>
      <c r="T305" s="27">
        <f>IFERROR(FundResult[[#This Row],[pledged]]/FundResult[[#This Row],[backers_count]], 0)</f>
        <v>50.292682926829265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48">
        <v>3400</v>
      </c>
      <c r="E306" s="4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6">
        <f>FundResult[[#This Row],[launched_at]]/86400+DATE(1970,1,1)</f>
        <v>41114.094872685186</v>
      </c>
      <c r="L306" s="8">
        <f>YEAR(FundResult[[#This Row],[Date Created Conversion]])</f>
        <v>2012</v>
      </c>
      <c r="M306" t="b">
        <v>1</v>
      </c>
      <c r="N306">
        <v>74</v>
      </c>
      <c r="O306" t="b">
        <v>1</v>
      </c>
      <c r="P306" t="s">
        <v>8267</v>
      </c>
      <c r="Q306" t="s">
        <v>8310</v>
      </c>
      <c r="R306" s="10" t="s">
        <v>8315</v>
      </c>
      <c r="S306" s="29">
        <f>ROUND(FundResult[[#This Row],[pledged]]/FundResult[[#This Row],[goal]]*100,0)</f>
        <v>232</v>
      </c>
      <c r="T306" s="27">
        <f>IFERROR(FundResult[[#This Row],[pledged]]/FundResult[[#This Row],[backers_count]], 0)</f>
        <v>106.43243243243244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48">
        <v>7500</v>
      </c>
      <c r="E307" s="4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6">
        <f>FundResult[[#This Row],[launched_at]]/86400+DATE(1970,1,1)</f>
        <v>40948.630196759259</v>
      </c>
      <c r="L307" s="8">
        <f>YEAR(FundResult[[#This Row],[Date Created Conversion]])</f>
        <v>2012</v>
      </c>
      <c r="M307" t="b">
        <v>1</v>
      </c>
      <c r="N307">
        <v>189</v>
      </c>
      <c r="O307" t="b">
        <v>1</v>
      </c>
      <c r="P307" t="s">
        <v>8267</v>
      </c>
      <c r="Q307" t="s">
        <v>8310</v>
      </c>
      <c r="R307" s="10" t="s">
        <v>8315</v>
      </c>
      <c r="S307" s="29">
        <f>ROUND(FundResult[[#This Row],[pledged]]/FundResult[[#This Row],[goal]]*100,0)</f>
        <v>130</v>
      </c>
      <c r="T307" s="27">
        <f>IFERROR(FundResult[[#This Row],[pledged]]/FundResult[[#This Row],[backers_count]], 0)</f>
        <v>51.719576719576722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48">
        <v>1000</v>
      </c>
      <c r="E308" s="4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6">
        <f>FundResult[[#This Row],[launched_at]]/86400+DATE(1970,1,1)</f>
        <v>41333.837187500001</v>
      </c>
      <c r="L308" s="8">
        <f>YEAR(FundResult[[#This Row],[Date Created Conversion]])</f>
        <v>2013</v>
      </c>
      <c r="M308" t="b">
        <v>1</v>
      </c>
      <c r="N308">
        <v>80</v>
      </c>
      <c r="O308" t="b">
        <v>1</v>
      </c>
      <c r="P308" t="s">
        <v>8267</v>
      </c>
      <c r="Q308" t="s">
        <v>8310</v>
      </c>
      <c r="R308" s="10" t="s">
        <v>8315</v>
      </c>
      <c r="S308" s="29">
        <f>ROUND(FundResult[[#This Row],[pledged]]/FundResult[[#This Row],[goal]]*100,0)</f>
        <v>293</v>
      </c>
      <c r="T308" s="27">
        <f>IFERROR(FundResult[[#This Row],[pledged]]/FundResult[[#This Row],[backers_count]], 0)</f>
        <v>36.612499999999997</v>
      </c>
    </row>
    <row r="309" spans="1:20" x14ac:dyDescent="0.25">
      <c r="A309">
        <v>307</v>
      </c>
      <c r="B309" s="3" t="s">
        <v>308</v>
      </c>
      <c r="C309" s="3" t="s">
        <v>4417</v>
      </c>
      <c r="D309" s="48">
        <v>22000</v>
      </c>
      <c r="E309" s="4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6">
        <f>FundResult[[#This Row],[launched_at]]/86400+DATE(1970,1,1)</f>
        <v>41282.944456018522</v>
      </c>
      <c r="L309" s="8">
        <f>YEAR(FundResult[[#This Row],[Date Created Conversion]])</f>
        <v>2013</v>
      </c>
      <c r="M309" t="b">
        <v>1</v>
      </c>
      <c r="N309">
        <v>576</v>
      </c>
      <c r="O309" t="b">
        <v>1</v>
      </c>
      <c r="P309" t="s">
        <v>8267</v>
      </c>
      <c r="Q309" t="s">
        <v>8310</v>
      </c>
      <c r="R309" s="10" t="s">
        <v>8315</v>
      </c>
      <c r="S309" s="29">
        <f>ROUND(FundResult[[#This Row],[pledged]]/FundResult[[#This Row],[goal]]*100,0)</f>
        <v>111</v>
      </c>
      <c r="T309" s="27">
        <f>IFERROR(FundResult[[#This Row],[pledged]]/FundResult[[#This Row],[backers_count]], 0)</f>
        <v>42.517361111111114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48">
        <v>12000</v>
      </c>
      <c r="E310" s="4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6">
        <f>FundResult[[#This Row],[launched_at]]/86400+DATE(1970,1,1)</f>
        <v>40567.694560185184</v>
      </c>
      <c r="L310" s="8">
        <f>YEAR(FundResult[[#This Row],[Date Created Conversion]])</f>
        <v>2011</v>
      </c>
      <c r="M310" t="b">
        <v>1</v>
      </c>
      <c r="N310">
        <v>202</v>
      </c>
      <c r="O310" t="b">
        <v>1</v>
      </c>
      <c r="P310" t="s">
        <v>8267</v>
      </c>
      <c r="Q310" t="s">
        <v>8310</v>
      </c>
      <c r="R310" s="10" t="s">
        <v>8315</v>
      </c>
      <c r="S310" s="29">
        <f>ROUND(FundResult[[#This Row],[pledged]]/FundResult[[#This Row],[goal]]*100,0)</f>
        <v>106</v>
      </c>
      <c r="T310" s="27">
        <f>IFERROR(FundResult[[#This Row],[pledged]]/FundResult[[#This Row],[backers_count]], 0)</f>
        <v>62.712871287128714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48">
        <v>18000</v>
      </c>
      <c r="E311" s="4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6">
        <f>FundResult[[#This Row],[launched_at]]/86400+DATE(1970,1,1)</f>
        <v>41134.751550925925</v>
      </c>
      <c r="L311" s="8">
        <f>YEAR(FundResult[[#This Row],[Date Created Conversion]])</f>
        <v>2012</v>
      </c>
      <c r="M311" t="b">
        <v>1</v>
      </c>
      <c r="N311">
        <v>238</v>
      </c>
      <c r="O311" t="b">
        <v>1</v>
      </c>
      <c r="P311" t="s">
        <v>8267</v>
      </c>
      <c r="Q311" t="s">
        <v>8310</v>
      </c>
      <c r="R311" s="10" t="s">
        <v>8315</v>
      </c>
      <c r="S311" s="29">
        <f>ROUND(FundResult[[#This Row],[pledged]]/FundResult[[#This Row],[goal]]*100,0)</f>
        <v>119</v>
      </c>
      <c r="T311" s="27">
        <f>IFERROR(FundResult[[#This Row],[pledged]]/FundResult[[#This Row],[backers_count]], 0)</f>
        <v>89.957983193277315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48">
        <v>1000</v>
      </c>
      <c r="E312" s="4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6">
        <f>FundResult[[#This Row],[launched_at]]/86400+DATE(1970,1,1)</f>
        <v>40821.183136574073</v>
      </c>
      <c r="L312" s="8">
        <f>YEAR(FundResult[[#This Row],[Date Created Conversion]])</f>
        <v>2011</v>
      </c>
      <c r="M312" t="b">
        <v>1</v>
      </c>
      <c r="N312">
        <v>36</v>
      </c>
      <c r="O312" t="b">
        <v>1</v>
      </c>
      <c r="P312" t="s">
        <v>8267</v>
      </c>
      <c r="Q312" t="s">
        <v>8310</v>
      </c>
      <c r="R312" s="10" t="s">
        <v>8315</v>
      </c>
      <c r="S312" s="29">
        <f>ROUND(FundResult[[#This Row],[pledged]]/FundResult[[#This Row],[goal]]*100,0)</f>
        <v>104</v>
      </c>
      <c r="T312" s="27">
        <f>IFERROR(FundResult[[#This Row],[pledged]]/FundResult[[#This Row],[backers_count]], 0)</f>
        <v>28.924722222222222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48">
        <v>20000</v>
      </c>
      <c r="E313" s="4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6">
        <f>FundResult[[#This Row],[launched_at]]/86400+DATE(1970,1,1)</f>
        <v>40868.219814814816</v>
      </c>
      <c r="L313" s="8">
        <f>YEAR(FundResult[[#This Row],[Date Created Conversion]])</f>
        <v>2011</v>
      </c>
      <c r="M313" t="b">
        <v>1</v>
      </c>
      <c r="N313">
        <v>150</v>
      </c>
      <c r="O313" t="b">
        <v>1</v>
      </c>
      <c r="P313" t="s">
        <v>8267</v>
      </c>
      <c r="Q313" t="s">
        <v>8310</v>
      </c>
      <c r="R313" s="10" t="s">
        <v>8315</v>
      </c>
      <c r="S313" s="29">
        <f>ROUND(FundResult[[#This Row],[pledged]]/FundResult[[#This Row],[goal]]*100,0)</f>
        <v>104</v>
      </c>
      <c r="T313" s="27">
        <f>IFERROR(FundResult[[#This Row],[pledged]]/FundResult[[#This Row],[backers_count]], 0)</f>
        <v>138.8022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48">
        <v>8000</v>
      </c>
      <c r="E314" s="4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6">
        <f>FundResult[[#This Row],[launched_at]]/86400+DATE(1970,1,1)</f>
        <v>41348.877685185187</v>
      </c>
      <c r="L314" s="8">
        <f>YEAR(FundResult[[#This Row],[Date Created Conversion]])</f>
        <v>2013</v>
      </c>
      <c r="M314" t="b">
        <v>1</v>
      </c>
      <c r="N314">
        <v>146</v>
      </c>
      <c r="O314" t="b">
        <v>1</v>
      </c>
      <c r="P314" t="s">
        <v>8267</v>
      </c>
      <c r="Q314" t="s">
        <v>8310</v>
      </c>
      <c r="R314" s="10" t="s">
        <v>8315</v>
      </c>
      <c r="S314" s="29">
        <f>ROUND(FundResult[[#This Row],[pledged]]/FundResult[[#This Row],[goal]]*100,0)</f>
        <v>112</v>
      </c>
      <c r="T314" s="27">
        <f>IFERROR(FundResult[[#This Row],[pledged]]/FundResult[[#This Row],[backers_count]], 0)</f>
        <v>61.301369863013697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48">
        <v>17000</v>
      </c>
      <c r="E315" s="4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6">
        <f>FundResult[[#This Row],[launched_at]]/86400+DATE(1970,1,1)</f>
        <v>40357.227939814817</v>
      </c>
      <c r="L315" s="8">
        <f>YEAR(FundResult[[#This Row],[Date Created Conversion]])</f>
        <v>2010</v>
      </c>
      <c r="M315" t="b">
        <v>1</v>
      </c>
      <c r="N315">
        <v>222</v>
      </c>
      <c r="O315" t="b">
        <v>1</v>
      </c>
      <c r="P315" t="s">
        <v>8267</v>
      </c>
      <c r="Q315" t="s">
        <v>8310</v>
      </c>
      <c r="R315" s="10" t="s">
        <v>8315</v>
      </c>
      <c r="S315" s="29">
        <f>ROUND(FundResult[[#This Row],[pledged]]/FundResult[[#This Row],[goal]]*100,0)</f>
        <v>105</v>
      </c>
      <c r="T315" s="27">
        <f>IFERROR(FundResult[[#This Row],[pledged]]/FundResult[[#This Row],[backers_count]], 0)</f>
        <v>80.202702702702709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48">
        <v>1000</v>
      </c>
      <c r="E316" s="4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6">
        <f>FundResult[[#This Row],[launched_at]]/86400+DATE(1970,1,1)</f>
        <v>41304.833194444444</v>
      </c>
      <c r="L316" s="8">
        <f>YEAR(FundResult[[#This Row],[Date Created Conversion]])</f>
        <v>2013</v>
      </c>
      <c r="M316" t="b">
        <v>1</v>
      </c>
      <c r="N316">
        <v>120</v>
      </c>
      <c r="O316" t="b">
        <v>1</v>
      </c>
      <c r="P316" t="s">
        <v>8267</v>
      </c>
      <c r="Q316" t="s">
        <v>8310</v>
      </c>
      <c r="R316" s="10" t="s">
        <v>8315</v>
      </c>
      <c r="S316" s="29">
        <f>ROUND(FundResult[[#This Row],[pledged]]/FundResult[[#This Row],[goal]]*100,0)</f>
        <v>385</v>
      </c>
      <c r="T316" s="27">
        <f>IFERROR(FundResult[[#This Row],[pledged]]/FundResult[[#This Row],[backers_count]], 0)</f>
        <v>32.095833333333331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48">
        <v>25000</v>
      </c>
      <c r="E317" s="4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6">
        <f>FundResult[[#This Row],[launched_at]]/86400+DATE(1970,1,1)</f>
        <v>41113.77238425926</v>
      </c>
      <c r="L317" s="8">
        <f>YEAR(FundResult[[#This Row],[Date Created Conversion]])</f>
        <v>2012</v>
      </c>
      <c r="M317" t="b">
        <v>1</v>
      </c>
      <c r="N317">
        <v>126</v>
      </c>
      <c r="O317" t="b">
        <v>1</v>
      </c>
      <c r="P317" t="s">
        <v>8267</v>
      </c>
      <c r="Q317" t="s">
        <v>8310</v>
      </c>
      <c r="R317" s="10" t="s">
        <v>8315</v>
      </c>
      <c r="S317" s="29">
        <f>ROUND(FundResult[[#This Row],[pledged]]/FundResult[[#This Row],[goal]]*100,0)</f>
        <v>101</v>
      </c>
      <c r="T317" s="27">
        <f>IFERROR(FundResult[[#This Row],[pledged]]/FundResult[[#This Row],[backers_count]], 0)</f>
        <v>200.88888888888889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48">
        <v>15000</v>
      </c>
      <c r="E318" s="4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6">
        <f>FundResult[[#This Row],[launched_at]]/86400+DATE(1970,1,1)</f>
        <v>41950.923576388886</v>
      </c>
      <c r="L318" s="8">
        <f>YEAR(FundResult[[#This Row],[Date Created Conversion]])</f>
        <v>2014</v>
      </c>
      <c r="M318" t="b">
        <v>1</v>
      </c>
      <c r="N318">
        <v>158</v>
      </c>
      <c r="O318" t="b">
        <v>1</v>
      </c>
      <c r="P318" t="s">
        <v>8267</v>
      </c>
      <c r="Q318" t="s">
        <v>8310</v>
      </c>
      <c r="R318" s="10" t="s">
        <v>8315</v>
      </c>
      <c r="S318" s="29">
        <f>ROUND(FundResult[[#This Row],[pledged]]/FundResult[[#This Row],[goal]]*100,0)</f>
        <v>114</v>
      </c>
      <c r="T318" s="27">
        <f>IFERROR(FundResult[[#This Row],[pledged]]/FundResult[[#This Row],[backers_count]], 0)</f>
        <v>108.01265822784811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48">
        <v>30000</v>
      </c>
      <c r="E319" s="4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6">
        <f>FundResult[[#This Row],[launched_at]]/86400+DATE(1970,1,1)</f>
        <v>41589.676886574074</v>
      </c>
      <c r="L319" s="8">
        <f>YEAR(FundResult[[#This Row],[Date Created Conversion]])</f>
        <v>2013</v>
      </c>
      <c r="M319" t="b">
        <v>1</v>
      </c>
      <c r="N319">
        <v>316</v>
      </c>
      <c r="O319" t="b">
        <v>1</v>
      </c>
      <c r="P319" t="s">
        <v>8267</v>
      </c>
      <c r="Q319" t="s">
        <v>8310</v>
      </c>
      <c r="R319" s="10" t="s">
        <v>8315</v>
      </c>
      <c r="S319" s="29">
        <f>ROUND(FundResult[[#This Row],[pledged]]/FundResult[[#This Row],[goal]]*100,0)</f>
        <v>101</v>
      </c>
      <c r="T319" s="27">
        <f>IFERROR(FundResult[[#This Row],[pledged]]/FundResult[[#This Row],[backers_count]], 0)</f>
        <v>95.699367088607602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48">
        <v>5000</v>
      </c>
      <c r="E320" s="4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6">
        <f>FundResult[[#This Row],[launched_at]]/86400+DATE(1970,1,1)</f>
        <v>41330.038784722223</v>
      </c>
      <c r="L320" s="8">
        <f>YEAR(FundResult[[#This Row],[Date Created Conversion]])</f>
        <v>2013</v>
      </c>
      <c r="M320" t="b">
        <v>1</v>
      </c>
      <c r="N320">
        <v>284</v>
      </c>
      <c r="O320" t="b">
        <v>1</v>
      </c>
      <c r="P320" t="s">
        <v>8267</v>
      </c>
      <c r="Q320" t="s">
        <v>8310</v>
      </c>
      <c r="R320" s="10" t="s">
        <v>8315</v>
      </c>
      <c r="S320" s="29">
        <f>ROUND(FundResult[[#This Row],[pledged]]/FundResult[[#This Row],[goal]]*100,0)</f>
        <v>283</v>
      </c>
      <c r="T320" s="27">
        <f>IFERROR(FundResult[[#This Row],[pledged]]/FundResult[[#This Row],[backers_count]], 0)</f>
        <v>49.880281690140848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48">
        <v>5000</v>
      </c>
      <c r="E321" s="4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6">
        <f>FundResult[[#This Row],[launched_at]]/86400+DATE(1970,1,1)</f>
        <v>40123.83829861111</v>
      </c>
      <c r="L321" s="8">
        <f>YEAR(FundResult[[#This Row],[Date Created Conversion]])</f>
        <v>2009</v>
      </c>
      <c r="M321" t="b">
        <v>1</v>
      </c>
      <c r="N321">
        <v>51</v>
      </c>
      <c r="O321" t="b">
        <v>1</v>
      </c>
      <c r="P321" t="s">
        <v>8267</v>
      </c>
      <c r="Q321" t="s">
        <v>8310</v>
      </c>
      <c r="R321" s="10" t="s">
        <v>8315</v>
      </c>
      <c r="S321" s="29">
        <f>ROUND(FundResult[[#This Row],[pledged]]/FundResult[[#This Row],[goal]]*100,0)</f>
        <v>113</v>
      </c>
      <c r="T321" s="27">
        <f>IFERROR(FundResult[[#This Row],[pledged]]/FundResult[[#This Row],[backers_count]], 0)</f>
        <v>110.47058823529412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48">
        <v>20000</v>
      </c>
      <c r="E322" s="4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6">
        <f>FundResult[[#This Row],[launched_at]]/86400+DATE(1970,1,1)</f>
        <v>42331.551307870366</v>
      </c>
      <c r="L322" s="8">
        <f>YEAR(FundResult[[#This Row],[Date Created Conversion]])</f>
        <v>2015</v>
      </c>
      <c r="M322" t="b">
        <v>1</v>
      </c>
      <c r="N322">
        <v>158</v>
      </c>
      <c r="O322" t="b">
        <v>1</v>
      </c>
      <c r="P322" t="s">
        <v>8267</v>
      </c>
      <c r="Q322" t="s">
        <v>8310</v>
      </c>
      <c r="R322" s="10" t="s">
        <v>8315</v>
      </c>
      <c r="S322" s="29">
        <f>ROUND(FundResult[[#This Row],[pledged]]/FundResult[[#This Row],[goal]]*100,0)</f>
        <v>107</v>
      </c>
      <c r="T322" s="27">
        <f>IFERROR(FundResult[[#This Row],[pledged]]/FundResult[[#This Row],[backers_count]], 0)</f>
        <v>134.91139240506328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48">
        <v>35000</v>
      </c>
      <c r="E323" s="4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6">
        <f>FundResult[[#This Row],[launched_at]]/86400+DATE(1970,1,1)</f>
        <v>42647.446597222224</v>
      </c>
      <c r="L323" s="8">
        <f>YEAR(FundResult[[#This Row],[Date Created Conversion]])</f>
        <v>2016</v>
      </c>
      <c r="M323" t="b">
        <v>1</v>
      </c>
      <c r="N323">
        <v>337</v>
      </c>
      <c r="O323" t="b">
        <v>1</v>
      </c>
      <c r="P323" t="s">
        <v>8267</v>
      </c>
      <c r="Q323" t="s">
        <v>8310</v>
      </c>
      <c r="R323" s="10" t="s">
        <v>8315</v>
      </c>
      <c r="S323" s="29">
        <f>ROUND(FundResult[[#This Row],[pledged]]/FundResult[[#This Row],[goal]]*100,0)</f>
        <v>103</v>
      </c>
      <c r="T323" s="27">
        <f>IFERROR(FundResult[[#This Row],[pledged]]/FundResult[[#This Row],[backers_count]], 0)</f>
        <v>106.62314540059347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48">
        <v>25000</v>
      </c>
      <c r="E324" s="4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6">
        <f>FundResult[[#This Row],[launched_at]]/86400+DATE(1970,1,1)</f>
        <v>42473.57</v>
      </c>
      <c r="L324" s="8">
        <f>YEAR(FundResult[[#This Row],[Date Created Conversion]])</f>
        <v>2016</v>
      </c>
      <c r="M324" t="b">
        <v>1</v>
      </c>
      <c r="N324">
        <v>186</v>
      </c>
      <c r="O324" t="b">
        <v>1</v>
      </c>
      <c r="P324" t="s">
        <v>8267</v>
      </c>
      <c r="Q324" t="s">
        <v>8310</v>
      </c>
      <c r="R324" s="10" t="s">
        <v>8315</v>
      </c>
      <c r="S324" s="29">
        <f>ROUND(FundResult[[#This Row],[pledged]]/FundResult[[#This Row],[goal]]*100,0)</f>
        <v>108</v>
      </c>
      <c r="T324" s="27">
        <f>IFERROR(FundResult[[#This Row],[pledged]]/FundResult[[#This Row],[backers_count]], 0)</f>
        <v>145.04301075268816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48">
        <v>5400</v>
      </c>
      <c r="E325" s="4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6">
        <f>FundResult[[#This Row],[launched_at]]/86400+DATE(1970,1,1)</f>
        <v>42697.32136574074</v>
      </c>
      <c r="L325" s="8">
        <f>YEAR(FundResult[[#This Row],[Date Created Conversion]])</f>
        <v>2016</v>
      </c>
      <c r="M325" t="b">
        <v>1</v>
      </c>
      <c r="N325">
        <v>58</v>
      </c>
      <c r="O325" t="b">
        <v>1</v>
      </c>
      <c r="P325" t="s">
        <v>8267</v>
      </c>
      <c r="Q325" t="s">
        <v>8310</v>
      </c>
      <c r="R325" s="10" t="s">
        <v>8315</v>
      </c>
      <c r="S325" s="29">
        <f>ROUND(FundResult[[#This Row],[pledged]]/FundResult[[#This Row],[goal]]*100,0)</f>
        <v>123</v>
      </c>
      <c r="T325" s="27">
        <f>IFERROR(FundResult[[#This Row],[pledged]]/FundResult[[#This Row],[backers_count]], 0)</f>
        <v>114.58620689655173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48">
        <v>8500</v>
      </c>
      <c r="E326" s="4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6">
        <f>FundResult[[#This Row],[launched_at]]/86400+DATE(1970,1,1)</f>
        <v>42184.626250000001</v>
      </c>
      <c r="L326" s="8">
        <f>YEAR(FundResult[[#This Row],[Date Created Conversion]])</f>
        <v>2015</v>
      </c>
      <c r="M326" t="b">
        <v>1</v>
      </c>
      <c r="N326">
        <v>82</v>
      </c>
      <c r="O326" t="b">
        <v>1</v>
      </c>
      <c r="P326" t="s">
        <v>8267</v>
      </c>
      <c r="Q326" t="s">
        <v>8310</v>
      </c>
      <c r="R326" s="10" t="s">
        <v>8315</v>
      </c>
      <c r="S326" s="29">
        <f>ROUND(FundResult[[#This Row],[pledged]]/FundResult[[#This Row],[goal]]*100,0)</f>
        <v>102</v>
      </c>
      <c r="T326" s="27">
        <f>IFERROR(FundResult[[#This Row],[pledged]]/FundResult[[#This Row],[backers_count]], 0)</f>
        <v>105.3170731707317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48">
        <v>50000</v>
      </c>
      <c r="E327" s="4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6">
        <f>FundResult[[#This Row],[launched_at]]/86400+DATE(1970,1,1)</f>
        <v>42689.187881944439</v>
      </c>
      <c r="L327" s="8">
        <f>YEAR(FundResult[[#This Row],[Date Created Conversion]])</f>
        <v>2016</v>
      </c>
      <c r="M327" t="b">
        <v>1</v>
      </c>
      <c r="N327">
        <v>736</v>
      </c>
      <c r="O327" t="b">
        <v>1</v>
      </c>
      <c r="P327" t="s">
        <v>8267</v>
      </c>
      <c r="Q327" t="s">
        <v>8310</v>
      </c>
      <c r="R327" s="10" t="s">
        <v>8315</v>
      </c>
      <c r="S327" s="29">
        <f>ROUND(FundResult[[#This Row],[pledged]]/FundResult[[#This Row],[goal]]*100,0)</f>
        <v>104</v>
      </c>
      <c r="T327" s="27">
        <f>IFERROR(FundResult[[#This Row],[pledged]]/FundResult[[#This Row],[backers_count]], 0)</f>
        <v>70.921195652173907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48">
        <v>150000</v>
      </c>
      <c r="E328" s="4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6">
        <f>FundResult[[#This Row],[launched_at]]/86400+DATE(1970,1,1)</f>
        <v>42775.314884259264</v>
      </c>
      <c r="L328" s="8">
        <f>YEAR(FundResult[[#This Row],[Date Created Conversion]])</f>
        <v>2017</v>
      </c>
      <c r="M328" t="b">
        <v>1</v>
      </c>
      <c r="N328">
        <v>1151</v>
      </c>
      <c r="O328" t="b">
        <v>1</v>
      </c>
      <c r="P328" t="s">
        <v>8267</v>
      </c>
      <c r="Q328" t="s">
        <v>8310</v>
      </c>
      <c r="R328" s="10" t="s">
        <v>8315</v>
      </c>
      <c r="S328" s="29">
        <f>ROUND(FundResult[[#This Row],[pledged]]/FundResult[[#This Row],[goal]]*100,0)</f>
        <v>113</v>
      </c>
      <c r="T328" s="27">
        <f>IFERROR(FundResult[[#This Row],[pledged]]/FundResult[[#This Row],[backers_count]], 0)</f>
        <v>147.17167680278018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48">
        <v>4000</v>
      </c>
      <c r="E329" s="4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6">
        <f>FundResult[[#This Row],[launched_at]]/86400+DATE(1970,1,1)</f>
        <v>42058.235289351855</v>
      </c>
      <c r="L329" s="8">
        <f>YEAR(FundResult[[#This Row],[Date Created Conversion]])</f>
        <v>2015</v>
      </c>
      <c r="M329" t="b">
        <v>1</v>
      </c>
      <c r="N329">
        <v>34</v>
      </c>
      <c r="O329" t="b">
        <v>1</v>
      </c>
      <c r="P329" t="s">
        <v>8267</v>
      </c>
      <c r="Q329" t="s">
        <v>8310</v>
      </c>
      <c r="R329" s="10" t="s">
        <v>8315</v>
      </c>
      <c r="S329" s="29">
        <f>ROUND(FundResult[[#This Row],[pledged]]/FundResult[[#This Row],[goal]]*100,0)</f>
        <v>136</v>
      </c>
      <c r="T329" s="27">
        <f>IFERROR(FundResult[[#This Row],[pledged]]/FundResult[[#This Row],[backers_count]], 0)</f>
        <v>160.47058823529412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48">
        <v>75000</v>
      </c>
      <c r="E330" s="4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6">
        <f>FundResult[[#This Row],[launched_at]]/86400+DATE(1970,1,1)</f>
        <v>42278.946620370371</v>
      </c>
      <c r="L330" s="8">
        <f>YEAR(FundResult[[#This Row],[Date Created Conversion]])</f>
        <v>2015</v>
      </c>
      <c r="M330" t="b">
        <v>1</v>
      </c>
      <c r="N330">
        <v>498</v>
      </c>
      <c r="O330" t="b">
        <v>1</v>
      </c>
      <c r="P330" t="s">
        <v>8267</v>
      </c>
      <c r="Q330" t="s">
        <v>8310</v>
      </c>
      <c r="R330" s="10" t="s">
        <v>8315</v>
      </c>
      <c r="S330" s="29">
        <f>ROUND(FundResult[[#This Row],[pledged]]/FundResult[[#This Row],[goal]]*100,0)</f>
        <v>104</v>
      </c>
      <c r="T330" s="27">
        <f>IFERROR(FundResult[[#This Row],[pledged]]/FundResult[[#This Row],[backers_count]], 0)</f>
        <v>156.04578313253012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48">
        <v>10000</v>
      </c>
      <c r="E331" s="4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6">
        <f>FundResult[[#This Row],[launched_at]]/86400+DATE(1970,1,1)</f>
        <v>42291.46674768519</v>
      </c>
      <c r="L331" s="8">
        <f>YEAR(FundResult[[#This Row],[Date Created Conversion]])</f>
        <v>2015</v>
      </c>
      <c r="M331" t="b">
        <v>1</v>
      </c>
      <c r="N331">
        <v>167</v>
      </c>
      <c r="O331" t="b">
        <v>1</v>
      </c>
      <c r="P331" t="s">
        <v>8267</v>
      </c>
      <c r="Q331" t="s">
        <v>8310</v>
      </c>
      <c r="R331" s="10" t="s">
        <v>8315</v>
      </c>
      <c r="S331" s="29">
        <f>ROUND(FundResult[[#This Row],[pledged]]/FundResult[[#This Row],[goal]]*100,0)</f>
        <v>106</v>
      </c>
      <c r="T331" s="27">
        <f>IFERROR(FundResult[[#This Row],[pledged]]/FundResult[[#This Row],[backers_count]], 0)</f>
        <v>63.17365269461078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48">
        <v>35000</v>
      </c>
      <c r="E332" s="4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6">
        <f>FundResult[[#This Row],[launched_at]]/86400+DATE(1970,1,1)</f>
        <v>41379.515775462962</v>
      </c>
      <c r="L332" s="8">
        <f>YEAR(FundResult[[#This Row],[Date Created Conversion]])</f>
        <v>2013</v>
      </c>
      <c r="M332" t="b">
        <v>1</v>
      </c>
      <c r="N332">
        <v>340</v>
      </c>
      <c r="O332" t="b">
        <v>1</v>
      </c>
      <c r="P332" t="s">
        <v>8267</v>
      </c>
      <c r="Q332" t="s">
        <v>8310</v>
      </c>
      <c r="R332" s="10" t="s">
        <v>8315</v>
      </c>
      <c r="S332" s="29">
        <f>ROUND(FundResult[[#This Row],[pledged]]/FundResult[[#This Row],[goal]]*100,0)</f>
        <v>102</v>
      </c>
      <c r="T332" s="27">
        <f>IFERROR(FundResult[[#This Row],[pledged]]/FundResult[[#This Row],[backers_count]], 0)</f>
        <v>104.82352941176471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48">
        <v>40000</v>
      </c>
      <c r="E333" s="4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6">
        <f>FundResult[[#This Row],[launched_at]]/86400+DATE(1970,1,1)</f>
        <v>42507.581412037034</v>
      </c>
      <c r="L333" s="8">
        <f>YEAR(FundResult[[#This Row],[Date Created Conversion]])</f>
        <v>2016</v>
      </c>
      <c r="M333" t="b">
        <v>1</v>
      </c>
      <c r="N333">
        <v>438</v>
      </c>
      <c r="O333" t="b">
        <v>1</v>
      </c>
      <c r="P333" t="s">
        <v>8267</v>
      </c>
      <c r="Q333" t="s">
        <v>8310</v>
      </c>
      <c r="R333" s="10" t="s">
        <v>8315</v>
      </c>
      <c r="S333" s="29">
        <f>ROUND(FundResult[[#This Row],[pledged]]/FundResult[[#This Row],[goal]]*100,0)</f>
        <v>107</v>
      </c>
      <c r="T333" s="27">
        <f>IFERROR(FundResult[[#This Row],[pledged]]/FundResult[[#This Row],[backers_count]], 0)</f>
        <v>97.356164383561648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48">
        <v>100000</v>
      </c>
      <c r="E334" s="4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6">
        <f>FundResult[[#This Row],[launched_at]]/86400+DATE(1970,1,1)</f>
        <v>42263.680289351847</v>
      </c>
      <c r="L334" s="8">
        <f>YEAR(FundResult[[#This Row],[Date Created Conversion]])</f>
        <v>2015</v>
      </c>
      <c r="M334" t="b">
        <v>1</v>
      </c>
      <c r="N334">
        <v>555</v>
      </c>
      <c r="O334" t="b">
        <v>1</v>
      </c>
      <c r="P334" t="s">
        <v>8267</v>
      </c>
      <c r="Q334" t="s">
        <v>8310</v>
      </c>
      <c r="R334" s="10" t="s">
        <v>8315</v>
      </c>
      <c r="S334" s="29">
        <f>ROUND(FundResult[[#This Row],[pledged]]/FundResult[[#This Row],[goal]]*100,0)</f>
        <v>113</v>
      </c>
      <c r="T334" s="27">
        <f>IFERROR(FundResult[[#This Row],[pledged]]/FundResult[[#This Row],[backers_count]], 0)</f>
        <v>203.63063063063063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48">
        <v>40000</v>
      </c>
      <c r="E335" s="4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6">
        <f>FundResult[[#This Row],[launched_at]]/86400+DATE(1970,1,1)</f>
        <v>42437.636469907404</v>
      </c>
      <c r="L335" s="8">
        <f>YEAR(FundResult[[#This Row],[Date Created Conversion]])</f>
        <v>2016</v>
      </c>
      <c r="M335" t="b">
        <v>1</v>
      </c>
      <c r="N335">
        <v>266</v>
      </c>
      <c r="O335" t="b">
        <v>1</v>
      </c>
      <c r="P335" t="s">
        <v>8267</v>
      </c>
      <c r="Q335" t="s">
        <v>8310</v>
      </c>
      <c r="R335" s="10" t="s">
        <v>8315</v>
      </c>
      <c r="S335" s="29">
        <f>ROUND(FundResult[[#This Row],[pledged]]/FundResult[[#This Row],[goal]]*100,0)</f>
        <v>125</v>
      </c>
      <c r="T335" s="27">
        <f>IFERROR(FundResult[[#This Row],[pledged]]/FundResult[[#This Row],[backers_count]], 0)</f>
        <v>188.31203007518798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48">
        <v>10000</v>
      </c>
      <c r="E336" s="4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6">
        <f>FundResult[[#This Row],[launched_at]]/86400+DATE(1970,1,1)</f>
        <v>42101.682372685187</v>
      </c>
      <c r="L336" s="8">
        <f>YEAR(FundResult[[#This Row],[Date Created Conversion]])</f>
        <v>2015</v>
      </c>
      <c r="M336" t="b">
        <v>1</v>
      </c>
      <c r="N336">
        <v>69</v>
      </c>
      <c r="O336" t="b">
        <v>1</v>
      </c>
      <c r="P336" t="s">
        <v>8267</v>
      </c>
      <c r="Q336" t="s">
        <v>8310</v>
      </c>
      <c r="R336" s="10" t="s">
        <v>8315</v>
      </c>
      <c r="S336" s="29">
        <f>ROUND(FundResult[[#This Row],[pledged]]/FundResult[[#This Row],[goal]]*100,0)</f>
        <v>101</v>
      </c>
      <c r="T336" s="27">
        <f>IFERROR(FundResult[[#This Row],[pledged]]/FundResult[[#This Row],[backers_count]], 0)</f>
        <v>146.65217391304347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48">
        <v>8500</v>
      </c>
      <c r="E337" s="4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6">
        <f>FundResult[[#This Row],[launched_at]]/86400+DATE(1970,1,1)</f>
        <v>42101.737442129626</v>
      </c>
      <c r="L337" s="8">
        <f>YEAR(FundResult[[#This Row],[Date Created Conversion]])</f>
        <v>2015</v>
      </c>
      <c r="M337" t="b">
        <v>1</v>
      </c>
      <c r="N337">
        <v>80</v>
      </c>
      <c r="O337" t="b">
        <v>1</v>
      </c>
      <c r="P337" t="s">
        <v>8267</v>
      </c>
      <c r="Q337" t="s">
        <v>8310</v>
      </c>
      <c r="R337" s="10" t="s">
        <v>8315</v>
      </c>
      <c r="S337" s="29">
        <f>ROUND(FundResult[[#This Row],[pledged]]/FundResult[[#This Row],[goal]]*100,0)</f>
        <v>103</v>
      </c>
      <c r="T337" s="27">
        <f>IFERROR(FundResult[[#This Row],[pledged]]/FundResult[[#This Row],[backers_count]], 0)</f>
        <v>109.1875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48">
        <v>25000</v>
      </c>
      <c r="E338" s="4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6">
        <f>FundResult[[#This Row],[launched_at]]/86400+DATE(1970,1,1)</f>
        <v>42291.596273148149</v>
      </c>
      <c r="L338" s="8">
        <f>YEAR(FundResult[[#This Row],[Date Created Conversion]])</f>
        <v>2015</v>
      </c>
      <c r="M338" t="b">
        <v>1</v>
      </c>
      <c r="N338">
        <v>493</v>
      </c>
      <c r="O338" t="b">
        <v>1</v>
      </c>
      <c r="P338" t="s">
        <v>8267</v>
      </c>
      <c r="Q338" t="s">
        <v>8310</v>
      </c>
      <c r="R338" s="10" t="s">
        <v>8315</v>
      </c>
      <c r="S338" s="29">
        <f>ROUND(FundResult[[#This Row],[pledged]]/FundResult[[#This Row],[goal]]*100,0)</f>
        <v>117</v>
      </c>
      <c r="T338" s="27">
        <f>IFERROR(FundResult[[#This Row],[pledged]]/FundResult[[#This Row],[backers_count]], 0)</f>
        <v>59.249046653144013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48">
        <v>3000</v>
      </c>
      <c r="E339" s="4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6">
        <f>FundResult[[#This Row],[launched_at]]/86400+DATE(1970,1,1)</f>
        <v>42047.128564814819</v>
      </c>
      <c r="L339" s="8">
        <f>YEAR(FundResult[[#This Row],[Date Created Conversion]])</f>
        <v>2015</v>
      </c>
      <c r="M339" t="b">
        <v>1</v>
      </c>
      <c r="N339">
        <v>31</v>
      </c>
      <c r="O339" t="b">
        <v>1</v>
      </c>
      <c r="P339" t="s">
        <v>8267</v>
      </c>
      <c r="Q339" t="s">
        <v>8310</v>
      </c>
      <c r="R339" s="10" t="s">
        <v>8315</v>
      </c>
      <c r="S339" s="29">
        <f>ROUND(FundResult[[#This Row],[pledged]]/FundResult[[#This Row],[goal]]*100,0)</f>
        <v>101</v>
      </c>
      <c r="T339" s="27">
        <f>IFERROR(FundResult[[#This Row],[pledged]]/FundResult[[#This Row],[backers_count]], 0)</f>
        <v>97.904838709677421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48">
        <v>15000</v>
      </c>
      <c r="E340" s="4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6">
        <f>FundResult[[#This Row],[launched_at]]/86400+DATE(1970,1,1)</f>
        <v>42559.755671296298</v>
      </c>
      <c r="L340" s="8">
        <f>YEAR(FundResult[[#This Row],[Date Created Conversion]])</f>
        <v>2016</v>
      </c>
      <c r="M340" t="b">
        <v>1</v>
      </c>
      <c r="N340">
        <v>236</v>
      </c>
      <c r="O340" t="b">
        <v>1</v>
      </c>
      <c r="P340" t="s">
        <v>8267</v>
      </c>
      <c r="Q340" t="s">
        <v>8310</v>
      </c>
      <c r="R340" s="10" t="s">
        <v>8315</v>
      </c>
      <c r="S340" s="29">
        <f>ROUND(FundResult[[#This Row],[pledged]]/FundResult[[#This Row],[goal]]*100,0)</f>
        <v>110</v>
      </c>
      <c r="T340" s="27">
        <f>IFERROR(FundResult[[#This Row],[pledged]]/FundResult[[#This Row],[backers_count]], 0)</f>
        <v>70.000169491525426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48">
        <v>6000</v>
      </c>
      <c r="E341" s="4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6">
        <f>FundResult[[#This Row],[launched_at]]/86400+DATE(1970,1,1)</f>
        <v>42093.760046296295</v>
      </c>
      <c r="L341" s="8">
        <f>YEAR(FundResult[[#This Row],[Date Created Conversion]])</f>
        <v>2015</v>
      </c>
      <c r="M341" t="b">
        <v>1</v>
      </c>
      <c r="N341">
        <v>89</v>
      </c>
      <c r="O341" t="b">
        <v>1</v>
      </c>
      <c r="P341" t="s">
        <v>8267</v>
      </c>
      <c r="Q341" t="s">
        <v>8310</v>
      </c>
      <c r="R341" s="10" t="s">
        <v>8315</v>
      </c>
      <c r="S341" s="29">
        <f>ROUND(FundResult[[#This Row],[pledged]]/FundResult[[#This Row],[goal]]*100,0)</f>
        <v>108</v>
      </c>
      <c r="T341" s="27">
        <f>IFERROR(FundResult[[#This Row],[pledged]]/FundResult[[#This Row],[backers_count]], 0)</f>
        <v>72.865168539325836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48">
        <v>35000</v>
      </c>
      <c r="E342" s="4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6">
        <f>FundResult[[#This Row],[launched_at]]/86400+DATE(1970,1,1)</f>
        <v>42772.669062500005</v>
      </c>
      <c r="L342" s="8">
        <f>YEAR(FundResult[[#This Row],[Date Created Conversion]])</f>
        <v>2017</v>
      </c>
      <c r="M342" t="b">
        <v>1</v>
      </c>
      <c r="N342">
        <v>299</v>
      </c>
      <c r="O342" t="b">
        <v>1</v>
      </c>
      <c r="P342" t="s">
        <v>8267</v>
      </c>
      <c r="Q342" t="s">
        <v>8310</v>
      </c>
      <c r="R342" s="10" t="s">
        <v>8315</v>
      </c>
      <c r="S342" s="29">
        <f>ROUND(FundResult[[#This Row],[pledged]]/FundResult[[#This Row],[goal]]*100,0)</f>
        <v>125</v>
      </c>
      <c r="T342" s="27">
        <f>IFERROR(FundResult[[#This Row],[pledged]]/FundResult[[#This Row],[backers_count]], 0)</f>
        <v>146.34782608695653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48">
        <v>3500</v>
      </c>
      <c r="E343" s="4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6">
        <f>FundResult[[#This Row],[launched_at]]/86400+DATE(1970,1,1)</f>
        <v>41894.879606481481</v>
      </c>
      <c r="L343" s="8">
        <f>YEAR(FundResult[[#This Row],[Date Created Conversion]])</f>
        <v>2014</v>
      </c>
      <c r="M343" t="b">
        <v>1</v>
      </c>
      <c r="N343">
        <v>55</v>
      </c>
      <c r="O343" t="b">
        <v>1</v>
      </c>
      <c r="P343" t="s">
        <v>8267</v>
      </c>
      <c r="Q343" t="s">
        <v>8310</v>
      </c>
      <c r="R343" s="10" t="s">
        <v>8315</v>
      </c>
      <c r="S343" s="29">
        <f>ROUND(FundResult[[#This Row],[pledged]]/FundResult[[#This Row],[goal]]*100,0)</f>
        <v>107</v>
      </c>
      <c r="T343" s="27">
        <f>IFERROR(FundResult[[#This Row],[pledged]]/FundResult[[#This Row],[backers_count]], 0)</f>
        <v>67.909090909090907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48">
        <v>55000</v>
      </c>
      <c r="E344" s="4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6">
        <f>FundResult[[#This Row],[launched_at]]/86400+DATE(1970,1,1)</f>
        <v>42459.780844907407</v>
      </c>
      <c r="L344" s="8">
        <f>YEAR(FundResult[[#This Row],[Date Created Conversion]])</f>
        <v>2016</v>
      </c>
      <c r="M344" t="b">
        <v>1</v>
      </c>
      <c r="N344">
        <v>325</v>
      </c>
      <c r="O344" t="b">
        <v>1</v>
      </c>
      <c r="P344" t="s">
        <v>8267</v>
      </c>
      <c r="Q344" t="s">
        <v>8310</v>
      </c>
      <c r="R344" s="10" t="s">
        <v>8315</v>
      </c>
      <c r="S344" s="29">
        <f>ROUND(FundResult[[#This Row],[pledged]]/FundResult[[#This Row],[goal]]*100,0)</f>
        <v>100</v>
      </c>
      <c r="T344" s="27">
        <f>IFERROR(FundResult[[#This Row],[pledged]]/FundResult[[#This Row],[backers_count]], 0)</f>
        <v>169.85083076923075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48">
        <v>30000</v>
      </c>
      <c r="E345" s="4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6">
        <f>FundResult[[#This Row],[launched_at]]/86400+DATE(1970,1,1)</f>
        <v>41926.73778935185</v>
      </c>
      <c r="L345" s="8">
        <f>YEAR(FundResult[[#This Row],[Date Created Conversion]])</f>
        <v>2014</v>
      </c>
      <c r="M345" t="b">
        <v>1</v>
      </c>
      <c r="N345">
        <v>524</v>
      </c>
      <c r="O345" t="b">
        <v>1</v>
      </c>
      <c r="P345" t="s">
        <v>8267</v>
      </c>
      <c r="Q345" t="s">
        <v>8310</v>
      </c>
      <c r="R345" s="10" t="s">
        <v>8315</v>
      </c>
      <c r="S345" s="29">
        <f>ROUND(FundResult[[#This Row],[pledged]]/FundResult[[#This Row],[goal]]*100,0)</f>
        <v>102</v>
      </c>
      <c r="T345" s="27">
        <f>IFERROR(FundResult[[#This Row],[pledged]]/FundResult[[#This Row],[backers_count]], 0)</f>
        <v>58.413339694656486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48">
        <v>33500</v>
      </c>
      <c r="E346" s="4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6">
        <f>FundResult[[#This Row],[launched_at]]/86400+DATE(1970,1,1)</f>
        <v>42111.970995370371</v>
      </c>
      <c r="L346" s="8">
        <f>YEAR(FundResult[[#This Row],[Date Created Conversion]])</f>
        <v>2015</v>
      </c>
      <c r="M346" t="b">
        <v>1</v>
      </c>
      <c r="N346">
        <v>285</v>
      </c>
      <c r="O346" t="b">
        <v>1</v>
      </c>
      <c r="P346" t="s">
        <v>8267</v>
      </c>
      <c r="Q346" t="s">
        <v>8310</v>
      </c>
      <c r="R346" s="10" t="s">
        <v>8315</v>
      </c>
      <c r="S346" s="29">
        <f>ROUND(FundResult[[#This Row],[pledged]]/FundResult[[#This Row],[goal]]*100,0)</f>
        <v>102</v>
      </c>
      <c r="T346" s="27">
        <f>IFERROR(FundResult[[#This Row],[pledged]]/FundResult[[#This Row],[backers_count]], 0)</f>
        <v>119.99298245614035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48">
        <v>14500</v>
      </c>
      <c r="E347" s="4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6">
        <f>FundResult[[#This Row],[launched_at]]/86400+DATE(1970,1,1)</f>
        <v>42114.944328703699</v>
      </c>
      <c r="L347" s="8">
        <f>YEAR(FundResult[[#This Row],[Date Created Conversion]])</f>
        <v>2015</v>
      </c>
      <c r="M347" t="b">
        <v>1</v>
      </c>
      <c r="N347">
        <v>179</v>
      </c>
      <c r="O347" t="b">
        <v>1</v>
      </c>
      <c r="P347" t="s">
        <v>8267</v>
      </c>
      <c r="Q347" t="s">
        <v>8310</v>
      </c>
      <c r="R347" s="10" t="s">
        <v>8315</v>
      </c>
      <c r="S347" s="29">
        <f>ROUND(FundResult[[#This Row],[pledged]]/FundResult[[#This Row],[goal]]*100,0)</f>
        <v>123</v>
      </c>
      <c r="T347" s="27">
        <f>IFERROR(FundResult[[#This Row],[pledged]]/FundResult[[#This Row],[backers_count]], 0)</f>
        <v>99.860335195530723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48">
        <v>10000</v>
      </c>
      <c r="E348" s="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6">
        <f>FundResult[[#This Row],[launched_at]]/86400+DATE(1970,1,1)</f>
        <v>42261.500243055554</v>
      </c>
      <c r="L348" s="8">
        <f>YEAR(FundResult[[#This Row],[Date Created Conversion]])</f>
        <v>2015</v>
      </c>
      <c r="M348" t="b">
        <v>1</v>
      </c>
      <c r="N348">
        <v>188</v>
      </c>
      <c r="O348" t="b">
        <v>1</v>
      </c>
      <c r="P348" t="s">
        <v>8267</v>
      </c>
      <c r="Q348" t="s">
        <v>8310</v>
      </c>
      <c r="R348" s="10" t="s">
        <v>8315</v>
      </c>
      <c r="S348" s="29">
        <f>ROUND(FundResult[[#This Row],[pledged]]/FundResult[[#This Row],[goal]]*100,0)</f>
        <v>170</v>
      </c>
      <c r="T348" s="27">
        <f>IFERROR(FundResult[[#This Row],[pledged]]/FundResult[[#This Row],[backers_count]], 0)</f>
        <v>90.579148936170213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48">
        <v>40000</v>
      </c>
      <c r="E349" s="4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6">
        <f>FundResult[[#This Row],[launched_at]]/86400+DATE(1970,1,1)</f>
        <v>42292.495474537034</v>
      </c>
      <c r="L349" s="8">
        <f>YEAR(FundResult[[#This Row],[Date Created Conversion]])</f>
        <v>2015</v>
      </c>
      <c r="M349" t="b">
        <v>1</v>
      </c>
      <c r="N349">
        <v>379</v>
      </c>
      <c r="O349" t="b">
        <v>1</v>
      </c>
      <c r="P349" t="s">
        <v>8267</v>
      </c>
      <c r="Q349" t="s">
        <v>8310</v>
      </c>
      <c r="R349" s="10" t="s">
        <v>8315</v>
      </c>
      <c r="S349" s="29">
        <f>ROUND(FundResult[[#This Row],[pledged]]/FundResult[[#This Row],[goal]]*100,0)</f>
        <v>112</v>
      </c>
      <c r="T349" s="27">
        <f>IFERROR(FundResult[[#This Row],[pledged]]/FundResult[[#This Row],[backers_count]], 0)</f>
        <v>117.77361477572559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48">
        <v>10000</v>
      </c>
      <c r="E350" s="4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6">
        <f>FundResult[[#This Row],[launched_at]]/86400+DATE(1970,1,1)</f>
        <v>42207.58699074074</v>
      </c>
      <c r="L350" s="8">
        <f>YEAR(FundResult[[#This Row],[Date Created Conversion]])</f>
        <v>2015</v>
      </c>
      <c r="M350" t="b">
        <v>1</v>
      </c>
      <c r="N350">
        <v>119</v>
      </c>
      <c r="O350" t="b">
        <v>1</v>
      </c>
      <c r="P350" t="s">
        <v>8267</v>
      </c>
      <c r="Q350" t="s">
        <v>8310</v>
      </c>
      <c r="R350" s="10" t="s">
        <v>8315</v>
      </c>
      <c r="S350" s="29">
        <f>ROUND(FundResult[[#This Row],[pledged]]/FundResult[[#This Row],[goal]]*100,0)</f>
        <v>103</v>
      </c>
      <c r="T350" s="27">
        <f>IFERROR(FundResult[[#This Row],[pledged]]/FundResult[[#This Row],[backers_count]], 0)</f>
        <v>86.554621848739501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48">
        <v>11260</v>
      </c>
      <c r="E351" s="4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6">
        <f>FundResult[[#This Row],[launched_at]]/86400+DATE(1970,1,1)</f>
        <v>42760.498935185184</v>
      </c>
      <c r="L351" s="8">
        <f>YEAR(FundResult[[#This Row],[Date Created Conversion]])</f>
        <v>2017</v>
      </c>
      <c r="M351" t="b">
        <v>1</v>
      </c>
      <c r="N351">
        <v>167</v>
      </c>
      <c r="O351" t="b">
        <v>1</v>
      </c>
      <c r="P351" t="s">
        <v>8267</v>
      </c>
      <c r="Q351" t="s">
        <v>8310</v>
      </c>
      <c r="R351" s="10" t="s">
        <v>8315</v>
      </c>
      <c r="S351" s="29">
        <f>ROUND(FundResult[[#This Row],[pledged]]/FundResult[[#This Row],[goal]]*100,0)</f>
        <v>107</v>
      </c>
      <c r="T351" s="27">
        <f>IFERROR(FundResult[[#This Row],[pledged]]/FundResult[[#This Row],[backers_count]], 0)</f>
        <v>71.899281437125751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48">
        <v>25000</v>
      </c>
      <c r="E352" s="4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6">
        <f>FundResult[[#This Row],[launched_at]]/86400+DATE(1970,1,1)</f>
        <v>42586.066076388888</v>
      </c>
      <c r="L352" s="8">
        <f>YEAR(FundResult[[#This Row],[Date Created Conversion]])</f>
        <v>2016</v>
      </c>
      <c r="M352" t="b">
        <v>1</v>
      </c>
      <c r="N352">
        <v>221</v>
      </c>
      <c r="O352" t="b">
        <v>1</v>
      </c>
      <c r="P352" t="s">
        <v>8267</v>
      </c>
      <c r="Q352" t="s">
        <v>8310</v>
      </c>
      <c r="R352" s="10" t="s">
        <v>8315</v>
      </c>
      <c r="S352" s="29">
        <f>ROUND(FundResult[[#This Row],[pledged]]/FundResult[[#This Row],[goal]]*100,0)</f>
        <v>115</v>
      </c>
      <c r="T352" s="27">
        <f>IFERROR(FundResult[[#This Row],[pledged]]/FundResult[[#This Row],[backers_count]], 0)</f>
        <v>129.81900452488688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48">
        <v>34000</v>
      </c>
      <c r="E353" s="4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6">
        <f>FundResult[[#This Row],[launched_at]]/86400+DATE(1970,1,1)</f>
        <v>42427.964745370366</v>
      </c>
      <c r="L353" s="8">
        <f>YEAR(FundResult[[#This Row],[Date Created Conversion]])</f>
        <v>2016</v>
      </c>
      <c r="M353" t="b">
        <v>1</v>
      </c>
      <c r="N353">
        <v>964</v>
      </c>
      <c r="O353" t="b">
        <v>1</v>
      </c>
      <c r="P353" t="s">
        <v>8267</v>
      </c>
      <c r="Q353" t="s">
        <v>8310</v>
      </c>
      <c r="R353" s="10" t="s">
        <v>8315</v>
      </c>
      <c r="S353" s="29">
        <f>ROUND(FundResult[[#This Row],[pledged]]/FundResult[[#This Row],[goal]]*100,0)</f>
        <v>127</v>
      </c>
      <c r="T353" s="27">
        <f>IFERROR(FundResult[[#This Row],[pledged]]/FundResult[[#This Row],[backers_count]], 0)</f>
        <v>44.912863070539416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48">
        <v>10000</v>
      </c>
      <c r="E354" s="4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6">
        <f>FundResult[[#This Row],[launched_at]]/86400+DATE(1970,1,1)</f>
        <v>41890.167453703703</v>
      </c>
      <c r="L354" s="8">
        <f>YEAR(FundResult[[#This Row],[Date Created Conversion]])</f>
        <v>2014</v>
      </c>
      <c r="M354" t="b">
        <v>1</v>
      </c>
      <c r="N354">
        <v>286</v>
      </c>
      <c r="O354" t="b">
        <v>1</v>
      </c>
      <c r="P354" t="s">
        <v>8267</v>
      </c>
      <c r="Q354" t="s">
        <v>8310</v>
      </c>
      <c r="R354" s="10" t="s">
        <v>8315</v>
      </c>
      <c r="S354" s="29">
        <f>ROUND(FundResult[[#This Row],[pledged]]/FundResult[[#This Row],[goal]]*100,0)</f>
        <v>117</v>
      </c>
      <c r="T354" s="27">
        <f>IFERROR(FundResult[[#This Row],[pledged]]/FundResult[[#This Row],[backers_count]], 0)</f>
        <v>40.755244755244753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48">
        <v>58425</v>
      </c>
      <c r="E355" s="4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6">
        <f>FundResult[[#This Row],[launched_at]]/86400+DATE(1970,1,1)</f>
        <v>42297.791886574079</v>
      </c>
      <c r="L355" s="8">
        <f>YEAR(FundResult[[#This Row],[Date Created Conversion]])</f>
        <v>2015</v>
      </c>
      <c r="M355" t="b">
        <v>1</v>
      </c>
      <c r="N355">
        <v>613</v>
      </c>
      <c r="O355" t="b">
        <v>1</v>
      </c>
      <c r="P355" t="s">
        <v>8267</v>
      </c>
      <c r="Q355" t="s">
        <v>8310</v>
      </c>
      <c r="R355" s="10" t="s">
        <v>8315</v>
      </c>
      <c r="S355" s="29">
        <f>ROUND(FundResult[[#This Row],[pledged]]/FundResult[[#This Row],[goal]]*100,0)</f>
        <v>109</v>
      </c>
      <c r="T355" s="27">
        <f>IFERROR(FundResult[[#This Row],[pledged]]/FundResult[[#This Row],[backers_count]], 0)</f>
        <v>103.52394779771615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48">
        <v>3500</v>
      </c>
      <c r="E356" s="4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6">
        <f>FundResult[[#This Row],[launched_at]]/86400+DATE(1970,1,1)</f>
        <v>42438.827789351853</v>
      </c>
      <c r="L356" s="8">
        <f>YEAR(FundResult[[#This Row],[Date Created Conversion]])</f>
        <v>2016</v>
      </c>
      <c r="M356" t="b">
        <v>1</v>
      </c>
      <c r="N356">
        <v>29</v>
      </c>
      <c r="O356" t="b">
        <v>1</v>
      </c>
      <c r="P356" t="s">
        <v>8267</v>
      </c>
      <c r="Q356" t="s">
        <v>8310</v>
      </c>
      <c r="R356" s="10" t="s">
        <v>8315</v>
      </c>
      <c r="S356" s="29">
        <f>ROUND(FundResult[[#This Row],[pledged]]/FundResult[[#This Row],[goal]]*100,0)</f>
        <v>104</v>
      </c>
      <c r="T356" s="27">
        <f>IFERROR(FundResult[[#This Row],[pledged]]/FundResult[[#This Row],[backers_count]], 0)</f>
        <v>125.44827586206897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48">
        <v>35000</v>
      </c>
      <c r="E357" s="4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6">
        <f>FundResult[[#This Row],[launched_at]]/86400+DATE(1970,1,1)</f>
        <v>41943.293912037036</v>
      </c>
      <c r="L357" s="8">
        <f>YEAR(FundResult[[#This Row],[Date Created Conversion]])</f>
        <v>2014</v>
      </c>
      <c r="M357" t="b">
        <v>1</v>
      </c>
      <c r="N357">
        <v>165</v>
      </c>
      <c r="O357" t="b">
        <v>1</v>
      </c>
      <c r="P357" t="s">
        <v>8267</v>
      </c>
      <c r="Q357" t="s">
        <v>8310</v>
      </c>
      <c r="R357" s="10" t="s">
        <v>8315</v>
      </c>
      <c r="S357" s="29">
        <f>ROUND(FundResult[[#This Row],[pledged]]/FundResult[[#This Row],[goal]]*100,0)</f>
        <v>116</v>
      </c>
      <c r="T357" s="27">
        <f>IFERROR(FundResult[[#This Row],[pledged]]/FundResult[[#This Row],[backers_count]], 0)</f>
        <v>246.60606060606059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48">
        <v>7500</v>
      </c>
      <c r="E358" s="4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6">
        <f>FundResult[[#This Row],[launched_at]]/86400+DATE(1970,1,1)</f>
        <v>42415.803159722222</v>
      </c>
      <c r="L358" s="8">
        <f>YEAR(FundResult[[#This Row],[Date Created Conversion]])</f>
        <v>2016</v>
      </c>
      <c r="M358" t="b">
        <v>1</v>
      </c>
      <c r="N358">
        <v>97</v>
      </c>
      <c r="O358" t="b">
        <v>1</v>
      </c>
      <c r="P358" t="s">
        <v>8267</v>
      </c>
      <c r="Q358" t="s">
        <v>8310</v>
      </c>
      <c r="R358" s="10" t="s">
        <v>8315</v>
      </c>
      <c r="S358" s="29">
        <f>ROUND(FundResult[[#This Row],[pledged]]/FundResult[[#This Row],[goal]]*100,0)</f>
        <v>103</v>
      </c>
      <c r="T358" s="27">
        <f>IFERROR(FundResult[[#This Row],[pledged]]/FundResult[[#This Row],[backers_count]], 0)</f>
        <v>79.401340206185566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48">
        <v>15000</v>
      </c>
      <c r="E359" s="4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6">
        <f>FundResult[[#This Row],[launched_at]]/86400+DATE(1970,1,1)</f>
        <v>42078.222187499996</v>
      </c>
      <c r="L359" s="8">
        <f>YEAR(FundResult[[#This Row],[Date Created Conversion]])</f>
        <v>2015</v>
      </c>
      <c r="M359" t="b">
        <v>1</v>
      </c>
      <c r="N359">
        <v>303</v>
      </c>
      <c r="O359" t="b">
        <v>1</v>
      </c>
      <c r="P359" t="s">
        <v>8267</v>
      </c>
      <c r="Q359" t="s">
        <v>8310</v>
      </c>
      <c r="R359" s="10" t="s">
        <v>8315</v>
      </c>
      <c r="S359" s="29">
        <f>ROUND(FundResult[[#This Row],[pledged]]/FundResult[[#This Row],[goal]]*100,0)</f>
        <v>174</v>
      </c>
      <c r="T359" s="27">
        <f>IFERROR(FundResult[[#This Row],[pledged]]/FundResult[[#This Row],[backers_count]], 0)</f>
        <v>86.138613861386133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48">
        <v>50000</v>
      </c>
      <c r="E360" s="4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6">
        <f>FundResult[[#This Row],[launched_at]]/86400+DATE(1970,1,1)</f>
        <v>42507.860196759255</v>
      </c>
      <c r="L360" s="8">
        <f>YEAR(FundResult[[#This Row],[Date Created Conversion]])</f>
        <v>2016</v>
      </c>
      <c r="M360" t="b">
        <v>1</v>
      </c>
      <c r="N360">
        <v>267</v>
      </c>
      <c r="O360" t="b">
        <v>1</v>
      </c>
      <c r="P360" t="s">
        <v>8267</v>
      </c>
      <c r="Q360" t="s">
        <v>8310</v>
      </c>
      <c r="R360" s="10" t="s">
        <v>8315</v>
      </c>
      <c r="S360" s="29">
        <f>ROUND(FundResult[[#This Row],[pledged]]/FundResult[[#This Row],[goal]]*100,0)</f>
        <v>103</v>
      </c>
      <c r="T360" s="27">
        <f>IFERROR(FundResult[[#This Row],[pledged]]/FundResult[[#This Row],[backers_count]], 0)</f>
        <v>193.04868913857678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48">
        <v>24200</v>
      </c>
      <c r="E361" s="4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6">
        <f>FundResult[[#This Row],[launched_at]]/86400+DATE(1970,1,1)</f>
        <v>41935.070486111115</v>
      </c>
      <c r="L361" s="8">
        <f>YEAR(FundResult[[#This Row],[Date Created Conversion]])</f>
        <v>2014</v>
      </c>
      <c r="M361" t="b">
        <v>1</v>
      </c>
      <c r="N361">
        <v>302</v>
      </c>
      <c r="O361" t="b">
        <v>1</v>
      </c>
      <c r="P361" t="s">
        <v>8267</v>
      </c>
      <c r="Q361" t="s">
        <v>8310</v>
      </c>
      <c r="R361" s="10" t="s">
        <v>8315</v>
      </c>
      <c r="S361" s="29">
        <f>ROUND(FundResult[[#This Row],[pledged]]/FundResult[[#This Row],[goal]]*100,0)</f>
        <v>105</v>
      </c>
      <c r="T361" s="27">
        <f>IFERROR(FundResult[[#This Row],[pledged]]/FundResult[[#This Row],[backers_count]], 0)</f>
        <v>84.023178807947019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48">
        <v>12000</v>
      </c>
      <c r="E362" s="4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6">
        <f>FundResult[[#This Row],[launched_at]]/86400+DATE(1970,1,1)</f>
        <v>42163.897916666669</v>
      </c>
      <c r="L362" s="8">
        <f>YEAR(FundResult[[#This Row],[Date Created Conversion]])</f>
        <v>2015</v>
      </c>
      <c r="M362" t="b">
        <v>0</v>
      </c>
      <c r="N362">
        <v>87</v>
      </c>
      <c r="O362" t="b">
        <v>1</v>
      </c>
      <c r="P362" t="s">
        <v>8267</v>
      </c>
      <c r="Q362" t="s">
        <v>8310</v>
      </c>
      <c r="R362" s="10" t="s">
        <v>8315</v>
      </c>
      <c r="S362" s="29">
        <f>ROUND(FundResult[[#This Row],[pledged]]/FundResult[[#This Row],[goal]]*100,0)</f>
        <v>101</v>
      </c>
      <c r="T362" s="27">
        <f>IFERROR(FundResult[[#This Row],[pledged]]/FundResult[[#This Row],[backers_count]], 0)</f>
        <v>139.82758620689654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48">
        <v>35000</v>
      </c>
      <c r="E363" s="4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6">
        <f>FundResult[[#This Row],[launched_at]]/86400+DATE(1970,1,1)</f>
        <v>41936.001226851848</v>
      </c>
      <c r="L363" s="8">
        <f>YEAR(FundResult[[#This Row],[Date Created Conversion]])</f>
        <v>2014</v>
      </c>
      <c r="M363" t="b">
        <v>0</v>
      </c>
      <c r="N363">
        <v>354</v>
      </c>
      <c r="O363" t="b">
        <v>1</v>
      </c>
      <c r="P363" t="s">
        <v>8267</v>
      </c>
      <c r="Q363" t="s">
        <v>8310</v>
      </c>
      <c r="R363" s="10" t="s">
        <v>8315</v>
      </c>
      <c r="S363" s="29">
        <f>ROUND(FundResult[[#This Row],[pledged]]/FundResult[[#This Row],[goal]]*100,0)</f>
        <v>111</v>
      </c>
      <c r="T363" s="27">
        <f>IFERROR(FundResult[[#This Row],[pledged]]/FundResult[[#This Row],[backers_count]], 0)</f>
        <v>109.82189265536722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48">
        <v>9665</v>
      </c>
      <c r="E364" s="4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6">
        <f>FundResult[[#This Row],[launched_at]]/86400+DATE(1970,1,1)</f>
        <v>41837.210543981484</v>
      </c>
      <c r="L364" s="8">
        <f>YEAR(FundResult[[#This Row],[Date Created Conversion]])</f>
        <v>2014</v>
      </c>
      <c r="M364" t="b">
        <v>0</v>
      </c>
      <c r="N364">
        <v>86</v>
      </c>
      <c r="O364" t="b">
        <v>1</v>
      </c>
      <c r="P364" t="s">
        <v>8267</v>
      </c>
      <c r="Q364" t="s">
        <v>8310</v>
      </c>
      <c r="R364" s="10" t="s">
        <v>8315</v>
      </c>
      <c r="S364" s="29">
        <f>ROUND(FundResult[[#This Row],[pledged]]/FundResult[[#This Row],[goal]]*100,0)</f>
        <v>124</v>
      </c>
      <c r="T364" s="27">
        <f>IFERROR(FundResult[[#This Row],[pledged]]/FundResult[[#This Row],[backers_count]], 0)</f>
        <v>139.53488372093022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48">
        <v>8925</v>
      </c>
      <c r="E365" s="4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6">
        <f>FundResult[[#This Row],[launched_at]]/86400+DATE(1970,1,1)</f>
        <v>40255.744629629626</v>
      </c>
      <c r="L365" s="8">
        <f>YEAR(FundResult[[#This Row],[Date Created Conversion]])</f>
        <v>2010</v>
      </c>
      <c r="M365" t="b">
        <v>0</v>
      </c>
      <c r="N365">
        <v>26</v>
      </c>
      <c r="O365" t="b">
        <v>1</v>
      </c>
      <c r="P365" t="s">
        <v>8267</v>
      </c>
      <c r="Q365" t="s">
        <v>8310</v>
      </c>
      <c r="R365" s="10" t="s">
        <v>8315</v>
      </c>
      <c r="S365" s="29">
        <f>ROUND(FundResult[[#This Row],[pledged]]/FundResult[[#This Row],[goal]]*100,0)</f>
        <v>101</v>
      </c>
      <c r="T365" s="27">
        <f>IFERROR(FundResult[[#This Row],[pledged]]/FundResult[[#This Row],[backers_count]], 0)</f>
        <v>347.84615384615387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48">
        <v>7000</v>
      </c>
      <c r="E366" s="4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6">
        <f>FundResult[[#This Row],[launched_at]]/86400+DATE(1970,1,1)</f>
        <v>41780.859629629631</v>
      </c>
      <c r="L366" s="8">
        <f>YEAR(FundResult[[#This Row],[Date Created Conversion]])</f>
        <v>2014</v>
      </c>
      <c r="M366" t="b">
        <v>0</v>
      </c>
      <c r="N366">
        <v>113</v>
      </c>
      <c r="O366" t="b">
        <v>1</v>
      </c>
      <c r="P366" t="s">
        <v>8267</v>
      </c>
      <c r="Q366" t="s">
        <v>8310</v>
      </c>
      <c r="R366" s="10" t="s">
        <v>8315</v>
      </c>
      <c r="S366" s="29">
        <f>ROUND(FundResult[[#This Row],[pledged]]/FundResult[[#This Row],[goal]]*100,0)</f>
        <v>110</v>
      </c>
      <c r="T366" s="27">
        <f>IFERROR(FundResult[[#This Row],[pledged]]/FundResult[[#This Row],[backers_count]], 0)</f>
        <v>68.24159292035398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48">
        <v>15000</v>
      </c>
      <c r="E367" s="4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6">
        <f>FundResult[[#This Row],[launched_at]]/86400+DATE(1970,1,1)</f>
        <v>41668.606469907405</v>
      </c>
      <c r="L367" s="8">
        <f>YEAR(FundResult[[#This Row],[Date Created Conversion]])</f>
        <v>2014</v>
      </c>
      <c r="M367" t="b">
        <v>0</v>
      </c>
      <c r="N367">
        <v>65</v>
      </c>
      <c r="O367" t="b">
        <v>1</v>
      </c>
      <c r="P367" t="s">
        <v>8267</v>
      </c>
      <c r="Q367" t="s">
        <v>8310</v>
      </c>
      <c r="R367" s="10" t="s">
        <v>8315</v>
      </c>
      <c r="S367" s="29">
        <f>ROUND(FundResult[[#This Row],[pledged]]/FundResult[[#This Row],[goal]]*100,0)</f>
        <v>104</v>
      </c>
      <c r="T367" s="27">
        <f>IFERROR(FundResult[[#This Row],[pledged]]/FundResult[[#This Row],[backers_count]], 0)</f>
        <v>239.93846153846152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48">
        <v>38000</v>
      </c>
      <c r="E368" s="4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6">
        <f>FundResult[[#This Row],[launched_at]]/86400+DATE(1970,1,1)</f>
        <v>41019.793032407411</v>
      </c>
      <c r="L368" s="8">
        <f>YEAR(FundResult[[#This Row],[Date Created Conversion]])</f>
        <v>2012</v>
      </c>
      <c r="M368" t="b">
        <v>0</v>
      </c>
      <c r="N368">
        <v>134</v>
      </c>
      <c r="O368" t="b">
        <v>1</v>
      </c>
      <c r="P368" t="s">
        <v>8267</v>
      </c>
      <c r="Q368" t="s">
        <v>8310</v>
      </c>
      <c r="R368" s="10" t="s">
        <v>8315</v>
      </c>
      <c r="S368" s="29">
        <f>ROUND(FundResult[[#This Row],[pledged]]/FundResult[[#This Row],[goal]]*100,0)</f>
        <v>101</v>
      </c>
      <c r="T368" s="27">
        <f>IFERROR(FundResult[[#This Row],[pledged]]/FundResult[[#This Row],[backers_count]], 0)</f>
        <v>287.31343283582089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48">
        <v>10000</v>
      </c>
      <c r="E369" s="4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6">
        <f>FundResult[[#This Row],[launched_at]]/86400+DATE(1970,1,1)</f>
        <v>41355.577291666668</v>
      </c>
      <c r="L369" s="8">
        <f>YEAR(FundResult[[#This Row],[Date Created Conversion]])</f>
        <v>2013</v>
      </c>
      <c r="M369" t="b">
        <v>0</v>
      </c>
      <c r="N369">
        <v>119</v>
      </c>
      <c r="O369" t="b">
        <v>1</v>
      </c>
      <c r="P369" t="s">
        <v>8267</v>
      </c>
      <c r="Q369" t="s">
        <v>8310</v>
      </c>
      <c r="R369" s="10" t="s">
        <v>8315</v>
      </c>
      <c r="S369" s="29">
        <f>ROUND(FundResult[[#This Row],[pledged]]/FundResult[[#This Row],[goal]]*100,0)</f>
        <v>103</v>
      </c>
      <c r="T369" s="27">
        <f>IFERROR(FundResult[[#This Row],[pledged]]/FundResult[[#This Row],[backers_count]], 0)</f>
        <v>86.84882352941176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48">
        <v>12500</v>
      </c>
      <c r="E370" s="4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6">
        <f>FundResult[[#This Row],[launched_at]]/86400+DATE(1970,1,1)</f>
        <v>42043.605578703704</v>
      </c>
      <c r="L370" s="8">
        <f>YEAR(FundResult[[#This Row],[Date Created Conversion]])</f>
        <v>2015</v>
      </c>
      <c r="M370" t="b">
        <v>0</v>
      </c>
      <c r="N370">
        <v>159</v>
      </c>
      <c r="O370" t="b">
        <v>1</v>
      </c>
      <c r="P370" t="s">
        <v>8267</v>
      </c>
      <c r="Q370" t="s">
        <v>8310</v>
      </c>
      <c r="R370" s="10" t="s">
        <v>8315</v>
      </c>
      <c r="S370" s="29">
        <f>ROUND(FundResult[[#This Row],[pledged]]/FundResult[[#This Row],[goal]]*100,0)</f>
        <v>104</v>
      </c>
      <c r="T370" s="27">
        <f>IFERROR(FundResult[[#This Row],[pledged]]/FundResult[[#This Row],[backers_count]], 0)</f>
        <v>81.84905660377359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48">
        <v>6500</v>
      </c>
      <c r="E371" s="4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6">
        <f>FundResult[[#This Row],[launched_at]]/86400+DATE(1970,1,1)</f>
        <v>40893.551724537036</v>
      </c>
      <c r="L371" s="8">
        <f>YEAR(FundResult[[#This Row],[Date Created Conversion]])</f>
        <v>2011</v>
      </c>
      <c r="M371" t="b">
        <v>0</v>
      </c>
      <c r="N371">
        <v>167</v>
      </c>
      <c r="O371" t="b">
        <v>1</v>
      </c>
      <c r="P371" t="s">
        <v>8267</v>
      </c>
      <c r="Q371" t="s">
        <v>8310</v>
      </c>
      <c r="R371" s="10" t="s">
        <v>8315</v>
      </c>
      <c r="S371" s="29">
        <f>ROUND(FundResult[[#This Row],[pledged]]/FundResult[[#This Row],[goal]]*100,0)</f>
        <v>110</v>
      </c>
      <c r="T371" s="27">
        <f>IFERROR(FundResult[[#This Row],[pledged]]/FundResult[[#This Row],[backers_count]], 0)</f>
        <v>42.874970059880241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48">
        <v>25000</v>
      </c>
      <c r="E372" s="4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6">
        <f>FundResult[[#This Row],[launched_at]]/86400+DATE(1970,1,1)</f>
        <v>42711.795138888891</v>
      </c>
      <c r="L372" s="8">
        <f>YEAR(FundResult[[#This Row],[Date Created Conversion]])</f>
        <v>2016</v>
      </c>
      <c r="M372" t="b">
        <v>0</v>
      </c>
      <c r="N372">
        <v>43</v>
      </c>
      <c r="O372" t="b">
        <v>1</v>
      </c>
      <c r="P372" t="s">
        <v>8267</v>
      </c>
      <c r="Q372" t="s">
        <v>8310</v>
      </c>
      <c r="R372" s="10" t="s">
        <v>8315</v>
      </c>
      <c r="S372" s="29">
        <f>ROUND(FundResult[[#This Row],[pledged]]/FundResult[[#This Row],[goal]]*100,0)</f>
        <v>122</v>
      </c>
      <c r="T372" s="27">
        <f>IFERROR(FundResult[[#This Row],[pledged]]/FundResult[[#This Row],[backers_count]], 0)</f>
        <v>709.41860465116281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48">
        <v>150000</v>
      </c>
      <c r="E373" s="4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6">
        <f>FundResult[[#This Row],[launched_at]]/86400+DATE(1970,1,1)</f>
        <v>41261.767812500002</v>
      </c>
      <c r="L373" s="8">
        <f>YEAR(FundResult[[#This Row],[Date Created Conversion]])</f>
        <v>2012</v>
      </c>
      <c r="M373" t="b">
        <v>0</v>
      </c>
      <c r="N373">
        <v>1062</v>
      </c>
      <c r="O373" t="b">
        <v>1</v>
      </c>
      <c r="P373" t="s">
        <v>8267</v>
      </c>
      <c r="Q373" t="s">
        <v>8310</v>
      </c>
      <c r="R373" s="10" t="s">
        <v>8315</v>
      </c>
      <c r="S373" s="29">
        <f>ROUND(FundResult[[#This Row],[pledged]]/FundResult[[#This Row],[goal]]*100,0)</f>
        <v>114</v>
      </c>
      <c r="T373" s="27">
        <f>IFERROR(FundResult[[#This Row],[pledged]]/FundResult[[#This Row],[backers_count]], 0)</f>
        <v>161.25517890772127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48">
        <v>300</v>
      </c>
      <c r="E374" s="4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6">
        <f>FundResult[[#This Row],[launched_at]]/86400+DATE(1970,1,1)</f>
        <v>42425.576898148152</v>
      </c>
      <c r="L374" s="8">
        <f>YEAR(FundResult[[#This Row],[Date Created Conversion]])</f>
        <v>2016</v>
      </c>
      <c r="M374" t="b">
        <v>0</v>
      </c>
      <c r="N374">
        <v>9</v>
      </c>
      <c r="O374" t="b">
        <v>1</v>
      </c>
      <c r="P374" t="s">
        <v>8267</v>
      </c>
      <c r="Q374" t="s">
        <v>8310</v>
      </c>
      <c r="R374" s="10" t="s">
        <v>8315</v>
      </c>
      <c r="S374" s="29">
        <f>ROUND(FundResult[[#This Row],[pledged]]/FundResult[[#This Row],[goal]]*100,0)</f>
        <v>125</v>
      </c>
      <c r="T374" s="27">
        <f>IFERROR(FundResult[[#This Row],[pledged]]/FundResult[[#This Row],[backers_count]], 0)</f>
        <v>41.777777777777779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48">
        <v>7500</v>
      </c>
      <c r="E375" s="4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6">
        <f>FundResult[[#This Row],[launched_at]]/86400+DATE(1970,1,1)</f>
        <v>41078.91201388889</v>
      </c>
      <c r="L375" s="8">
        <f>YEAR(FundResult[[#This Row],[Date Created Conversion]])</f>
        <v>2012</v>
      </c>
      <c r="M375" t="b">
        <v>0</v>
      </c>
      <c r="N375">
        <v>89</v>
      </c>
      <c r="O375" t="b">
        <v>1</v>
      </c>
      <c r="P375" t="s">
        <v>8267</v>
      </c>
      <c r="Q375" t="s">
        <v>8310</v>
      </c>
      <c r="R375" s="10" t="s">
        <v>8315</v>
      </c>
      <c r="S375" s="29">
        <f>ROUND(FundResult[[#This Row],[pledged]]/FundResult[[#This Row],[goal]]*100,0)</f>
        <v>107</v>
      </c>
      <c r="T375" s="27">
        <f>IFERROR(FundResult[[#This Row],[pledged]]/FundResult[[#This Row],[backers_count]], 0)</f>
        <v>89.887640449438209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48">
        <v>6000</v>
      </c>
      <c r="E376" s="4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6">
        <f>FundResult[[#This Row],[launched_at]]/86400+DATE(1970,1,1)</f>
        <v>40757.889247685183</v>
      </c>
      <c r="L376" s="8">
        <f>YEAR(FundResult[[#This Row],[Date Created Conversion]])</f>
        <v>2011</v>
      </c>
      <c r="M376" t="b">
        <v>0</v>
      </c>
      <c r="N376">
        <v>174</v>
      </c>
      <c r="O376" t="b">
        <v>1</v>
      </c>
      <c r="P376" t="s">
        <v>8267</v>
      </c>
      <c r="Q376" t="s">
        <v>8310</v>
      </c>
      <c r="R376" s="10" t="s">
        <v>8315</v>
      </c>
      <c r="S376" s="29">
        <f>ROUND(FundResult[[#This Row],[pledged]]/FundResult[[#This Row],[goal]]*100,0)</f>
        <v>131</v>
      </c>
      <c r="T376" s="27">
        <f>IFERROR(FundResult[[#This Row],[pledged]]/FundResult[[#This Row],[backers_count]], 0)</f>
        <v>45.051724137931032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48">
        <v>500</v>
      </c>
      <c r="E377" s="4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6">
        <f>FundResult[[#This Row],[launched_at]]/86400+DATE(1970,1,1)</f>
        <v>41657.985081018516</v>
      </c>
      <c r="L377" s="8">
        <f>YEAR(FundResult[[#This Row],[Date Created Conversion]])</f>
        <v>2014</v>
      </c>
      <c r="M377" t="b">
        <v>0</v>
      </c>
      <c r="N377">
        <v>14</v>
      </c>
      <c r="O377" t="b">
        <v>1</v>
      </c>
      <c r="P377" t="s">
        <v>8267</v>
      </c>
      <c r="Q377" t="s">
        <v>8310</v>
      </c>
      <c r="R377" s="10" t="s">
        <v>8315</v>
      </c>
      <c r="S377" s="29">
        <f>ROUND(FundResult[[#This Row],[pledged]]/FundResult[[#This Row],[goal]]*100,0)</f>
        <v>120</v>
      </c>
      <c r="T377" s="27">
        <f>IFERROR(FundResult[[#This Row],[pledged]]/FundResult[[#This Row],[backers_count]], 0)</f>
        <v>42.857142857142854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48">
        <v>2450</v>
      </c>
      <c r="E378" s="4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6">
        <f>FundResult[[#This Row],[launched_at]]/86400+DATE(1970,1,1)</f>
        <v>42576.452731481477</v>
      </c>
      <c r="L378" s="8">
        <f>YEAR(FundResult[[#This Row],[Date Created Conversion]])</f>
        <v>2016</v>
      </c>
      <c r="M378" t="b">
        <v>0</v>
      </c>
      <c r="N378">
        <v>48</v>
      </c>
      <c r="O378" t="b">
        <v>1</v>
      </c>
      <c r="P378" t="s">
        <v>8267</v>
      </c>
      <c r="Q378" t="s">
        <v>8310</v>
      </c>
      <c r="R378" s="10" t="s">
        <v>8315</v>
      </c>
      <c r="S378" s="29">
        <f>ROUND(FundResult[[#This Row],[pledged]]/FundResult[[#This Row],[goal]]*100,0)</f>
        <v>106</v>
      </c>
      <c r="T378" s="27">
        <f>IFERROR(FundResult[[#This Row],[pledged]]/FundResult[[#This Row],[backers_count]], 0)</f>
        <v>54.083333333333336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48">
        <v>12000</v>
      </c>
      <c r="E379" s="4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6">
        <f>FundResult[[#This Row],[launched_at]]/86400+DATE(1970,1,1)</f>
        <v>42292.250787037032</v>
      </c>
      <c r="L379" s="8">
        <f>YEAR(FundResult[[#This Row],[Date Created Conversion]])</f>
        <v>2015</v>
      </c>
      <c r="M379" t="b">
        <v>0</v>
      </c>
      <c r="N379">
        <v>133</v>
      </c>
      <c r="O379" t="b">
        <v>1</v>
      </c>
      <c r="P379" t="s">
        <v>8267</v>
      </c>
      <c r="Q379" t="s">
        <v>8310</v>
      </c>
      <c r="R379" s="10" t="s">
        <v>8315</v>
      </c>
      <c r="S379" s="29">
        <f>ROUND(FundResult[[#This Row],[pledged]]/FundResult[[#This Row],[goal]]*100,0)</f>
        <v>114</v>
      </c>
      <c r="T379" s="27">
        <f>IFERROR(FundResult[[#This Row],[pledged]]/FundResult[[#This Row],[backers_count]], 0)</f>
        <v>103.21804511278195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48">
        <v>3000</v>
      </c>
      <c r="E380" s="4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6">
        <f>FundResult[[#This Row],[launched_at]]/86400+DATE(1970,1,1)</f>
        <v>42370.571851851855</v>
      </c>
      <c r="L380" s="8">
        <f>YEAR(FundResult[[#This Row],[Date Created Conversion]])</f>
        <v>2016</v>
      </c>
      <c r="M380" t="b">
        <v>0</v>
      </c>
      <c r="N380">
        <v>83</v>
      </c>
      <c r="O380" t="b">
        <v>1</v>
      </c>
      <c r="P380" t="s">
        <v>8267</v>
      </c>
      <c r="Q380" t="s">
        <v>8310</v>
      </c>
      <c r="R380" s="10" t="s">
        <v>8315</v>
      </c>
      <c r="S380" s="29">
        <f>ROUND(FundResult[[#This Row],[pledged]]/FundResult[[#This Row],[goal]]*100,0)</f>
        <v>112</v>
      </c>
      <c r="T380" s="27">
        <f>IFERROR(FundResult[[#This Row],[pledged]]/FundResult[[#This Row],[backers_count]], 0)</f>
        <v>40.397590361445786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48">
        <v>15000</v>
      </c>
      <c r="E381" s="4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6">
        <f>FundResult[[#This Row],[launched_at]]/86400+DATE(1970,1,1)</f>
        <v>40987.688333333332</v>
      </c>
      <c r="L381" s="8">
        <f>YEAR(FundResult[[#This Row],[Date Created Conversion]])</f>
        <v>2012</v>
      </c>
      <c r="M381" t="b">
        <v>0</v>
      </c>
      <c r="N381">
        <v>149</v>
      </c>
      <c r="O381" t="b">
        <v>1</v>
      </c>
      <c r="P381" t="s">
        <v>8267</v>
      </c>
      <c r="Q381" t="s">
        <v>8310</v>
      </c>
      <c r="R381" s="10" t="s">
        <v>8315</v>
      </c>
      <c r="S381" s="29">
        <f>ROUND(FundResult[[#This Row],[pledged]]/FundResult[[#This Row],[goal]]*100,0)</f>
        <v>116</v>
      </c>
      <c r="T381" s="27">
        <f>IFERROR(FundResult[[#This Row],[pledged]]/FundResult[[#This Row],[backers_count]], 0)</f>
        <v>116.85906040268456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48">
        <v>4000</v>
      </c>
      <c r="E382" s="4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6">
        <f>FundResult[[#This Row],[launched_at]]/86400+DATE(1970,1,1)</f>
        <v>42367.719814814816</v>
      </c>
      <c r="L382" s="8">
        <f>YEAR(FundResult[[#This Row],[Date Created Conversion]])</f>
        <v>2015</v>
      </c>
      <c r="M382" t="b">
        <v>0</v>
      </c>
      <c r="N382">
        <v>49</v>
      </c>
      <c r="O382" t="b">
        <v>1</v>
      </c>
      <c r="P382" t="s">
        <v>8267</v>
      </c>
      <c r="Q382" t="s">
        <v>8310</v>
      </c>
      <c r="R382" s="10" t="s">
        <v>8315</v>
      </c>
      <c r="S382" s="29">
        <f>ROUND(FundResult[[#This Row],[pledged]]/FundResult[[#This Row],[goal]]*100,0)</f>
        <v>142</v>
      </c>
      <c r="T382" s="27">
        <f>IFERROR(FundResult[[#This Row],[pledged]]/FundResult[[#This Row],[backers_count]], 0)</f>
        <v>115.51020408163265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48">
        <v>25000</v>
      </c>
      <c r="E383" s="4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6">
        <f>FundResult[[#This Row],[launched_at]]/86400+DATE(1970,1,1)</f>
        <v>41085.698113425926</v>
      </c>
      <c r="L383" s="8">
        <f>YEAR(FundResult[[#This Row],[Date Created Conversion]])</f>
        <v>2012</v>
      </c>
      <c r="M383" t="b">
        <v>0</v>
      </c>
      <c r="N383">
        <v>251</v>
      </c>
      <c r="O383" t="b">
        <v>1</v>
      </c>
      <c r="P383" t="s">
        <v>8267</v>
      </c>
      <c r="Q383" t="s">
        <v>8310</v>
      </c>
      <c r="R383" s="10" t="s">
        <v>8315</v>
      </c>
      <c r="S383" s="29">
        <f>ROUND(FundResult[[#This Row],[pledged]]/FundResult[[#This Row],[goal]]*100,0)</f>
        <v>105</v>
      </c>
      <c r="T383" s="27">
        <f>IFERROR(FundResult[[#This Row],[pledged]]/FundResult[[#This Row],[backers_count]], 0)</f>
        <v>104.31274900398407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48">
        <v>600</v>
      </c>
      <c r="E384" s="4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6">
        <f>FundResult[[#This Row],[launched_at]]/86400+DATE(1970,1,1)</f>
        <v>41144.709490740745</v>
      </c>
      <c r="L384" s="8">
        <f>YEAR(FundResult[[#This Row],[Date Created Conversion]])</f>
        <v>2012</v>
      </c>
      <c r="M384" t="b">
        <v>0</v>
      </c>
      <c r="N384">
        <v>22</v>
      </c>
      <c r="O384" t="b">
        <v>1</v>
      </c>
      <c r="P384" t="s">
        <v>8267</v>
      </c>
      <c r="Q384" t="s">
        <v>8310</v>
      </c>
      <c r="R384" s="10" t="s">
        <v>8315</v>
      </c>
      <c r="S384" s="29">
        <f>ROUND(FundResult[[#This Row],[pledged]]/FundResult[[#This Row],[goal]]*100,0)</f>
        <v>256</v>
      </c>
      <c r="T384" s="27">
        <f>IFERROR(FundResult[[#This Row],[pledged]]/FundResult[[#This Row],[backers_count]], 0)</f>
        <v>69.772727272727266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48">
        <v>999</v>
      </c>
      <c r="E385" s="4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6">
        <f>FundResult[[#This Row],[launched_at]]/86400+DATE(1970,1,1)</f>
        <v>41755.117581018516</v>
      </c>
      <c r="L385" s="8">
        <f>YEAR(FundResult[[#This Row],[Date Created Conversion]])</f>
        <v>2014</v>
      </c>
      <c r="M385" t="b">
        <v>0</v>
      </c>
      <c r="N385">
        <v>48</v>
      </c>
      <c r="O385" t="b">
        <v>1</v>
      </c>
      <c r="P385" t="s">
        <v>8267</v>
      </c>
      <c r="Q385" t="s">
        <v>8310</v>
      </c>
      <c r="R385" s="10" t="s">
        <v>8315</v>
      </c>
      <c r="S385" s="29">
        <f>ROUND(FundResult[[#This Row],[pledged]]/FundResult[[#This Row],[goal]]*100,0)</f>
        <v>207</v>
      </c>
      <c r="T385" s="27">
        <f>IFERROR(FundResult[[#This Row],[pledged]]/FundResult[[#This Row],[backers_count]], 0)</f>
        <v>43.020833333333336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48">
        <v>20000</v>
      </c>
      <c r="E386" s="4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6">
        <f>FundResult[[#This Row],[launched_at]]/86400+DATE(1970,1,1)</f>
        <v>41980.781793981485</v>
      </c>
      <c r="L386" s="8">
        <f>YEAR(FundResult[[#This Row],[Date Created Conversion]])</f>
        <v>2014</v>
      </c>
      <c r="M386" t="b">
        <v>0</v>
      </c>
      <c r="N386">
        <v>383</v>
      </c>
      <c r="O386" t="b">
        <v>1</v>
      </c>
      <c r="P386" t="s">
        <v>8267</v>
      </c>
      <c r="Q386" t="s">
        <v>8310</v>
      </c>
      <c r="R386" s="10" t="s">
        <v>8315</v>
      </c>
      <c r="S386" s="29">
        <f>ROUND(FundResult[[#This Row],[pledged]]/FundResult[[#This Row],[goal]]*100,0)</f>
        <v>112</v>
      </c>
      <c r="T386" s="27">
        <f>IFERROR(FundResult[[#This Row],[pledged]]/FundResult[[#This Row],[backers_count]], 0)</f>
        <v>58.540469973890339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48">
        <v>25000</v>
      </c>
      <c r="E387" s="4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6">
        <f>FundResult[[#This Row],[launched_at]]/86400+DATE(1970,1,1)</f>
        <v>41934.584502314814</v>
      </c>
      <c r="L387" s="8">
        <f>YEAR(FundResult[[#This Row],[Date Created Conversion]])</f>
        <v>2014</v>
      </c>
      <c r="M387" t="b">
        <v>0</v>
      </c>
      <c r="N387">
        <v>237</v>
      </c>
      <c r="O387" t="b">
        <v>1</v>
      </c>
      <c r="P387" t="s">
        <v>8267</v>
      </c>
      <c r="Q387" t="s">
        <v>8310</v>
      </c>
      <c r="R387" s="10" t="s">
        <v>8315</v>
      </c>
      <c r="S387" s="29">
        <f>ROUND(FundResult[[#This Row],[pledged]]/FundResult[[#This Row],[goal]]*100,0)</f>
        <v>106</v>
      </c>
      <c r="T387" s="27">
        <f>IFERROR(FundResult[[#This Row],[pledged]]/FundResult[[#This Row],[backers_count]], 0)</f>
        <v>111.79535864978902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48">
        <v>600</v>
      </c>
      <c r="E388" s="4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6">
        <f>FundResult[[#This Row],[launched_at]]/86400+DATE(1970,1,1)</f>
        <v>42211.951284722221</v>
      </c>
      <c r="L388" s="8">
        <f>YEAR(FundResult[[#This Row],[Date Created Conversion]])</f>
        <v>2015</v>
      </c>
      <c r="M388" t="b">
        <v>0</v>
      </c>
      <c r="N388">
        <v>13</v>
      </c>
      <c r="O388" t="b">
        <v>1</v>
      </c>
      <c r="P388" t="s">
        <v>8267</v>
      </c>
      <c r="Q388" t="s">
        <v>8310</v>
      </c>
      <c r="R388" s="10" t="s">
        <v>8315</v>
      </c>
      <c r="S388" s="29">
        <f>ROUND(FundResult[[#This Row],[pledged]]/FundResult[[#This Row],[goal]]*100,0)</f>
        <v>100</v>
      </c>
      <c r="T388" s="27">
        <f>IFERROR(FundResult[[#This Row],[pledged]]/FundResult[[#This Row],[backers_count]], 0)</f>
        <v>46.230769230769234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48">
        <v>38000</v>
      </c>
      <c r="E389" s="4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6">
        <f>FundResult[[#This Row],[launched_at]]/86400+DATE(1970,1,1)</f>
        <v>42200.67659722222</v>
      </c>
      <c r="L389" s="8">
        <f>YEAR(FundResult[[#This Row],[Date Created Conversion]])</f>
        <v>2015</v>
      </c>
      <c r="M389" t="b">
        <v>0</v>
      </c>
      <c r="N389">
        <v>562</v>
      </c>
      <c r="O389" t="b">
        <v>1</v>
      </c>
      <c r="P389" t="s">
        <v>8267</v>
      </c>
      <c r="Q389" t="s">
        <v>8310</v>
      </c>
      <c r="R389" s="10" t="s">
        <v>8315</v>
      </c>
      <c r="S389" s="29">
        <f>ROUND(FundResult[[#This Row],[pledged]]/FundResult[[#This Row],[goal]]*100,0)</f>
        <v>214</v>
      </c>
      <c r="T389" s="27">
        <f>IFERROR(FundResult[[#This Row],[pledged]]/FundResult[[#This Row],[backers_count]], 0)</f>
        <v>144.69039145907473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48">
        <v>5000</v>
      </c>
      <c r="E390" s="4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6">
        <f>FundResult[[#This Row],[launched_at]]/86400+DATE(1970,1,1)</f>
        <v>42549.076157407406</v>
      </c>
      <c r="L390" s="8">
        <f>YEAR(FundResult[[#This Row],[Date Created Conversion]])</f>
        <v>2016</v>
      </c>
      <c r="M390" t="b">
        <v>0</v>
      </c>
      <c r="N390">
        <v>71</v>
      </c>
      <c r="O390" t="b">
        <v>1</v>
      </c>
      <c r="P390" t="s">
        <v>8267</v>
      </c>
      <c r="Q390" t="s">
        <v>8310</v>
      </c>
      <c r="R390" s="10" t="s">
        <v>8315</v>
      </c>
      <c r="S390" s="29">
        <f>ROUND(FundResult[[#This Row],[pledged]]/FundResult[[#This Row],[goal]]*100,0)</f>
        <v>126</v>
      </c>
      <c r="T390" s="27">
        <f>IFERROR(FundResult[[#This Row],[pledged]]/FundResult[[#This Row],[backers_count]], 0)</f>
        <v>88.845070422535215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48">
        <v>68000</v>
      </c>
      <c r="E391" s="4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6">
        <f>FundResult[[#This Row],[launched_at]]/86400+DATE(1970,1,1)</f>
        <v>41674.063078703708</v>
      </c>
      <c r="L391" s="8">
        <f>YEAR(FundResult[[#This Row],[Date Created Conversion]])</f>
        <v>2014</v>
      </c>
      <c r="M391" t="b">
        <v>0</v>
      </c>
      <c r="N391">
        <v>1510</v>
      </c>
      <c r="O391" t="b">
        <v>1</v>
      </c>
      <c r="P391" t="s">
        <v>8267</v>
      </c>
      <c r="Q391" t="s">
        <v>8310</v>
      </c>
      <c r="R391" s="10" t="s">
        <v>8315</v>
      </c>
      <c r="S391" s="29">
        <f>ROUND(FundResult[[#This Row],[pledged]]/FundResult[[#This Row],[goal]]*100,0)</f>
        <v>182</v>
      </c>
      <c r="T391" s="27">
        <f>IFERROR(FundResult[[#This Row],[pledged]]/FundResult[[#This Row],[backers_count]], 0)</f>
        <v>81.75107284768211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48">
        <v>1000</v>
      </c>
      <c r="E392" s="4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6">
        <f>FundResult[[#This Row],[launched_at]]/86400+DATE(1970,1,1)</f>
        <v>42112.036712962959</v>
      </c>
      <c r="L392" s="8">
        <f>YEAR(FundResult[[#This Row],[Date Created Conversion]])</f>
        <v>2015</v>
      </c>
      <c r="M392" t="b">
        <v>0</v>
      </c>
      <c r="N392">
        <v>14</v>
      </c>
      <c r="O392" t="b">
        <v>1</v>
      </c>
      <c r="P392" t="s">
        <v>8267</v>
      </c>
      <c r="Q392" t="s">
        <v>8310</v>
      </c>
      <c r="R392" s="10" t="s">
        <v>8315</v>
      </c>
      <c r="S392" s="29">
        <f>ROUND(FundResult[[#This Row],[pledged]]/FundResult[[#This Row],[goal]]*100,0)</f>
        <v>100</v>
      </c>
      <c r="T392" s="27">
        <f>IFERROR(FundResult[[#This Row],[pledged]]/FundResult[[#This Row],[backers_count]], 0)</f>
        <v>71.428571428571431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48">
        <v>20000</v>
      </c>
      <c r="E393" s="4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6">
        <f>FundResult[[#This Row],[launched_at]]/86400+DATE(1970,1,1)</f>
        <v>40865.042256944442</v>
      </c>
      <c r="L393" s="8">
        <f>YEAR(FundResult[[#This Row],[Date Created Conversion]])</f>
        <v>2011</v>
      </c>
      <c r="M393" t="b">
        <v>0</v>
      </c>
      <c r="N393">
        <v>193</v>
      </c>
      <c r="O393" t="b">
        <v>1</v>
      </c>
      <c r="P393" t="s">
        <v>8267</v>
      </c>
      <c r="Q393" t="s">
        <v>8310</v>
      </c>
      <c r="R393" s="10" t="s">
        <v>8315</v>
      </c>
      <c r="S393" s="29">
        <f>ROUND(FundResult[[#This Row],[pledged]]/FundResult[[#This Row],[goal]]*100,0)</f>
        <v>101</v>
      </c>
      <c r="T393" s="27">
        <f>IFERROR(FundResult[[#This Row],[pledged]]/FundResult[[#This Row],[backers_count]], 0)</f>
        <v>104.25906735751295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48">
        <v>18500</v>
      </c>
      <c r="E394" s="4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6">
        <f>FundResult[[#This Row],[launched_at]]/86400+DATE(1970,1,1)</f>
        <v>40763.717256944445</v>
      </c>
      <c r="L394" s="8">
        <f>YEAR(FundResult[[#This Row],[Date Created Conversion]])</f>
        <v>2011</v>
      </c>
      <c r="M394" t="b">
        <v>0</v>
      </c>
      <c r="N394">
        <v>206</v>
      </c>
      <c r="O394" t="b">
        <v>1</v>
      </c>
      <c r="P394" t="s">
        <v>8267</v>
      </c>
      <c r="Q394" t="s">
        <v>8310</v>
      </c>
      <c r="R394" s="10" t="s">
        <v>8315</v>
      </c>
      <c r="S394" s="29">
        <f>ROUND(FundResult[[#This Row],[pledged]]/FundResult[[#This Row],[goal]]*100,0)</f>
        <v>101</v>
      </c>
      <c r="T394" s="27">
        <f>IFERROR(FundResult[[#This Row],[pledged]]/FundResult[[#This Row],[backers_count]], 0)</f>
        <v>90.616504854368927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48">
        <v>50000</v>
      </c>
      <c r="E395" s="4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6">
        <f>FundResult[[#This Row],[launched_at]]/86400+DATE(1970,1,1)</f>
        <v>41526.708935185183</v>
      </c>
      <c r="L395" s="8">
        <f>YEAR(FundResult[[#This Row],[Date Created Conversion]])</f>
        <v>2013</v>
      </c>
      <c r="M395" t="b">
        <v>0</v>
      </c>
      <c r="N395">
        <v>351</v>
      </c>
      <c r="O395" t="b">
        <v>1</v>
      </c>
      <c r="P395" t="s">
        <v>8267</v>
      </c>
      <c r="Q395" t="s">
        <v>8310</v>
      </c>
      <c r="R395" s="10" t="s">
        <v>8315</v>
      </c>
      <c r="S395" s="29">
        <f>ROUND(FundResult[[#This Row],[pledged]]/FundResult[[#This Row],[goal]]*100,0)</f>
        <v>110</v>
      </c>
      <c r="T395" s="27">
        <f>IFERROR(FundResult[[#This Row],[pledged]]/FundResult[[#This Row],[backers_count]], 0)</f>
        <v>157.33048433048432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48">
        <v>4700</v>
      </c>
      <c r="E396" s="4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6">
        <f>FundResult[[#This Row],[launched_at]]/86400+DATE(1970,1,1)</f>
        <v>42417.818078703705</v>
      </c>
      <c r="L396" s="8">
        <f>YEAR(FundResult[[#This Row],[Date Created Conversion]])</f>
        <v>2016</v>
      </c>
      <c r="M396" t="b">
        <v>0</v>
      </c>
      <c r="N396">
        <v>50</v>
      </c>
      <c r="O396" t="b">
        <v>1</v>
      </c>
      <c r="P396" t="s">
        <v>8267</v>
      </c>
      <c r="Q396" t="s">
        <v>8310</v>
      </c>
      <c r="R396" s="10" t="s">
        <v>8315</v>
      </c>
      <c r="S396" s="29">
        <f>ROUND(FundResult[[#This Row],[pledged]]/FundResult[[#This Row],[goal]]*100,0)</f>
        <v>112</v>
      </c>
      <c r="T396" s="27">
        <f>IFERROR(FundResult[[#This Row],[pledged]]/FundResult[[#This Row],[backers_count]], 0)</f>
        <v>105.18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48">
        <v>10000</v>
      </c>
      <c r="E397" s="4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6">
        <f>FundResult[[#This Row],[launched_at]]/86400+DATE(1970,1,1)</f>
        <v>40990.909259259257</v>
      </c>
      <c r="L397" s="8">
        <f>YEAR(FundResult[[#This Row],[Date Created Conversion]])</f>
        <v>2012</v>
      </c>
      <c r="M397" t="b">
        <v>0</v>
      </c>
      <c r="N397">
        <v>184</v>
      </c>
      <c r="O397" t="b">
        <v>1</v>
      </c>
      <c r="P397" t="s">
        <v>8267</v>
      </c>
      <c r="Q397" t="s">
        <v>8310</v>
      </c>
      <c r="R397" s="10" t="s">
        <v>8315</v>
      </c>
      <c r="S397" s="29">
        <f>ROUND(FundResult[[#This Row],[pledged]]/FundResult[[#This Row],[goal]]*100,0)</f>
        <v>108</v>
      </c>
      <c r="T397" s="27">
        <f>IFERROR(FundResult[[#This Row],[pledged]]/FundResult[[#This Row],[backers_count]], 0)</f>
        <v>58.719836956521746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48">
        <v>15000</v>
      </c>
      <c r="E398" s="4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6">
        <f>FundResult[[#This Row],[launched_at]]/86400+DATE(1970,1,1)</f>
        <v>41082.564884259264</v>
      </c>
      <c r="L398" s="8">
        <f>YEAR(FundResult[[#This Row],[Date Created Conversion]])</f>
        <v>2012</v>
      </c>
      <c r="M398" t="b">
        <v>0</v>
      </c>
      <c r="N398">
        <v>196</v>
      </c>
      <c r="O398" t="b">
        <v>1</v>
      </c>
      <c r="P398" t="s">
        <v>8267</v>
      </c>
      <c r="Q398" t="s">
        <v>8310</v>
      </c>
      <c r="R398" s="10" t="s">
        <v>8315</v>
      </c>
      <c r="S398" s="29">
        <f>ROUND(FundResult[[#This Row],[pledged]]/FundResult[[#This Row],[goal]]*100,0)</f>
        <v>107</v>
      </c>
      <c r="T398" s="27">
        <f>IFERROR(FundResult[[#This Row],[pledged]]/FundResult[[#This Row],[backers_count]], 0)</f>
        <v>81.632653061224488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48">
        <v>12444</v>
      </c>
      <c r="E399" s="4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6">
        <f>FundResult[[#This Row],[launched_at]]/86400+DATE(1970,1,1)</f>
        <v>40379.776435185187</v>
      </c>
      <c r="L399" s="8">
        <f>YEAR(FundResult[[#This Row],[Date Created Conversion]])</f>
        <v>2010</v>
      </c>
      <c r="M399" t="b">
        <v>0</v>
      </c>
      <c r="N399">
        <v>229</v>
      </c>
      <c r="O399" t="b">
        <v>1</v>
      </c>
      <c r="P399" t="s">
        <v>8267</v>
      </c>
      <c r="Q399" t="s">
        <v>8310</v>
      </c>
      <c r="R399" s="10" t="s">
        <v>8315</v>
      </c>
      <c r="S399" s="29">
        <f>ROUND(FundResult[[#This Row],[pledged]]/FundResult[[#This Row],[goal]]*100,0)</f>
        <v>104</v>
      </c>
      <c r="T399" s="27">
        <f>IFERROR(FundResult[[#This Row],[pledged]]/FundResult[[#This Row],[backers_count]], 0)</f>
        <v>56.460043668122275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48">
        <v>7500</v>
      </c>
      <c r="E400" s="4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6">
        <f>FundResult[[#This Row],[launched_at]]/86400+DATE(1970,1,1)</f>
        <v>42078.793124999997</v>
      </c>
      <c r="L400" s="8">
        <f>YEAR(FundResult[[#This Row],[Date Created Conversion]])</f>
        <v>2015</v>
      </c>
      <c r="M400" t="b">
        <v>0</v>
      </c>
      <c r="N400">
        <v>67</v>
      </c>
      <c r="O400" t="b">
        <v>1</v>
      </c>
      <c r="P400" t="s">
        <v>8267</v>
      </c>
      <c r="Q400" t="s">
        <v>8310</v>
      </c>
      <c r="R400" s="10" t="s">
        <v>8315</v>
      </c>
      <c r="S400" s="29">
        <f>ROUND(FundResult[[#This Row],[pledged]]/FundResult[[#This Row],[goal]]*100,0)</f>
        <v>125</v>
      </c>
      <c r="T400" s="27">
        <f>IFERROR(FundResult[[#This Row],[pledged]]/FundResult[[#This Row],[backers_count]], 0)</f>
        <v>140.1044776119403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48">
        <v>20000</v>
      </c>
      <c r="E401" s="4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6">
        <f>FundResult[[#This Row],[launched_at]]/86400+DATE(1970,1,1)</f>
        <v>42687.875775462962</v>
      </c>
      <c r="L401" s="8">
        <f>YEAR(FundResult[[#This Row],[Date Created Conversion]])</f>
        <v>2016</v>
      </c>
      <c r="M401" t="b">
        <v>0</v>
      </c>
      <c r="N401">
        <v>95</v>
      </c>
      <c r="O401" t="b">
        <v>1</v>
      </c>
      <c r="P401" t="s">
        <v>8267</v>
      </c>
      <c r="Q401" t="s">
        <v>8310</v>
      </c>
      <c r="R401" s="10" t="s">
        <v>8315</v>
      </c>
      <c r="S401" s="29">
        <f>ROUND(FundResult[[#This Row],[pledged]]/FundResult[[#This Row],[goal]]*100,0)</f>
        <v>107</v>
      </c>
      <c r="T401" s="27">
        <f>IFERROR(FundResult[[#This Row],[pledged]]/FundResult[[#This Row],[backers_count]], 0)</f>
        <v>224.85263157894738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48">
        <v>10000</v>
      </c>
      <c r="E402" s="4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6">
        <f>FundResult[[#This Row],[launched_at]]/86400+DATE(1970,1,1)</f>
        <v>41745.635960648149</v>
      </c>
      <c r="L402" s="8">
        <f>YEAR(FundResult[[#This Row],[Date Created Conversion]])</f>
        <v>2014</v>
      </c>
      <c r="M402" t="b">
        <v>0</v>
      </c>
      <c r="N402">
        <v>62</v>
      </c>
      <c r="O402" t="b">
        <v>1</v>
      </c>
      <c r="P402" t="s">
        <v>8267</v>
      </c>
      <c r="Q402" t="s">
        <v>8310</v>
      </c>
      <c r="R402" s="10" t="s">
        <v>8315</v>
      </c>
      <c r="S402" s="29">
        <f>ROUND(FundResult[[#This Row],[pledged]]/FundResult[[#This Row],[goal]]*100,0)</f>
        <v>112</v>
      </c>
      <c r="T402" s="27">
        <f>IFERROR(FundResult[[#This Row],[pledged]]/FundResult[[#This Row],[backers_count]], 0)</f>
        <v>181.13306451612902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48">
        <v>50000</v>
      </c>
      <c r="E403" s="4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6">
        <f>FundResult[[#This Row],[launched_at]]/86400+DATE(1970,1,1)</f>
        <v>40732.842245370368</v>
      </c>
      <c r="L403" s="8">
        <f>YEAR(FundResult[[#This Row],[Date Created Conversion]])</f>
        <v>2011</v>
      </c>
      <c r="M403" t="b">
        <v>0</v>
      </c>
      <c r="N403">
        <v>73</v>
      </c>
      <c r="O403" t="b">
        <v>1</v>
      </c>
      <c r="P403" t="s">
        <v>8267</v>
      </c>
      <c r="Q403" t="s">
        <v>8310</v>
      </c>
      <c r="R403" s="10" t="s">
        <v>8315</v>
      </c>
      <c r="S403" s="29">
        <f>ROUND(FundResult[[#This Row],[pledged]]/FundResult[[#This Row],[goal]]*100,0)</f>
        <v>104</v>
      </c>
      <c r="T403" s="27">
        <f>IFERROR(FundResult[[#This Row],[pledged]]/FundResult[[#This Row],[backers_count]], 0)</f>
        <v>711.04109589041093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48">
        <v>2000</v>
      </c>
      <c r="E404" s="4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6">
        <f>FundResult[[#This Row],[launched_at]]/86400+DATE(1970,1,1)</f>
        <v>42292.539548611108</v>
      </c>
      <c r="L404" s="8">
        <f>YEAR(FundResult[[#This Row],[Date Created Conversion]])</f>
        <v>2015</v>
      </c>
      <c r="M404" t="b">
        <v>0</v>
      </c>
      <c r="N404">
        <v>43</v>
      </c>
      <c r="O404" t="b">
        <v>1</v>
      </c>
      <c r="P404" t="s">
        <v>8267</v>
      </c>
      <c r="Q404" t="s">
        <v>8310</v>
      </c>
      <c r="R404" s="10" t="s">
        <v>8315</v>
      </c>
      <c r="S404" s="29">
        <f>ROUND(FundResult[[#This Row],[pledged]]/FundResult[[#This Row],[goal]]*100,0)</f>
        <v>142</v>
      </c>
      <c r="T404" s="27">
        <f>IFERROR(FundResult[[#This Row],[pledged]]/FundResult[[#This Row],[backers_count]], 0)</f>
        <v>65.883720930232556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48">
        <v>5000</v>
      </c>
      <c r="E405" s="4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6">
        <f>FundResult[[#This Row],[launched_at]]/86400+DATE(1970,1,1)</f>
        <v>40718.310659722221</v>
      </c>
      <c r="L405" s="8">
        <f>YEAR(FundResult[[#This Row],[Date Created Conversion]])</f>
        <v>2011</v>
      </c>
      <c r="M405" t="b">
        <v>0</v>
      </c>
      <c r="N405">
        <v>70</v>
      </c>
      <c r="O405" t="b">
        <v>1</v>
      </c>
      <c r="P405" t="s">
        <v>8267</v>
      </c>
      <c r="Q405" t="s">
        <v>8310</v>
      </c>
      <c r="R405" s="10" t="s">
        <v>8315</v>
      </c>
      <c r="S405" s="29">
        <f>ROUND(FundResult[[#This Row],[pledged]]/FundResult[[#This Row],[goal]]*100,0)</f>
        <v>105</v>
      </c>
      <c r="T405" s="27">
        <f>IFERROR(FundResult[[#This Row],[pledged]]/FundResult[[#This Row],[backers_count]], 0)</f>
        <v>75.185714285714283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48">
        <v>35000</v>
      </c>
      <c r="E406" s="4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6">
        <f>FundResult[[#This Row],[launched_at]]/86400+DATE(1970,1,1)</f>
        <v>41646.628032407403</v>
      </c>
      <c r="L406" s="8">
        <f>YEAR(FundResult[[#This Row],[Date Created Conversion]])</f>
        <v>2014</v>
      </c>
      <c r="M406" t="b">
        <v>0</v>
      </c>
      <c r="N406">
        <v>271</v>
      </c>
      <c r="O406" t="b">
        <v>1</v>
      </c>
      <c r="P406" t="s">
        <v>8267</v>
      </c>
      <c r="Q406" t="s">
        <v>8310</v>
      </c>
      <c r="R406" s="10" t="s">
        <v>8315</v>
      </c>
      <c r="S406" s="29">
        <f>ROUND(FundResult[[#This Row],[pledged]]/FundResult[[#This Row],[goal]]*100,0)</f>
        <v>103</v>
      </c>
      <c r="T406" s="27">
        <f>IFERROR(FundResult[[#This Row],[pledged]]/FundResult[[#This Row],[backers_count]], 0)</f>
        <v>133.14391143911439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48">
        <v>2820</v>
      </c>
      <c r="E407" s="4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6">
        <f>FundResult[[#This Row],[launched_at]]/86400+DATE(1970,1,1)</f>
        <v>41674.08494212963</v>
      </c>
      <c r="L407" s="8">
        <f>YEAR(FundResult[[#This Row],[Date Created Conversion]])</f>
        <v>2014</v>
      </c>
      <c r="M407" t="b">
        <v>0</v>
      </c>
      <c r="N407">
        <v>55</v>
      </c>
      <c r="O407" t="b">
        <v>1</v>
      </c>
      <c r="P407" t="s">
        <v>8267</v>
      </c>
      <c r="Q407" t="s">
        <v>8310</v>
      </c>
      <c r="R407" s="10" t="s">
        <v>8315</v>
      </c>
      <c r="S407" s="29">
        <f>ROUND(FundResult[[#This Row],[pledged]]/FundResult[[#This Row],[goal]]*100,0)</f>
        <v>108</v>
      </c>
      <c r="T407" s="27">
        <f>IFERROR(FundResult[[#This Row],[pledged]]/FundResult[[#This Row],[backers_count]], 0)</f>
        <v>55.2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48">
        <v>2800</v>
      </c>
      <c r="E408" s="4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6">
        <f>FundResult[[#This Row],[launched_at]]/86400+DATE(1970,1,1)</f>
        <v>40638.162465277775</v>
      </c>
      <c r="L408" s="8">
        <f>YEAR(FundResult[[#This Row],[Date Created Conversion]])</f>
        <v>2011</v>
      </c>
      <c r="M408" t="b">
        <v>0</v>
      </c>
      <c r="N408">
        <v>35</v>
      </c>
      <c r="O408" t="b">
        <v>1</v>
      </c>
      <c r="P408" t="s">
        <v>8267</v>
      </c>
      <c r="Q408" t="s">
        <v>8310</v>
      </c>
      <c r="R408" s="10" t="s">
        <v>8315</v>
      </c>
      <c r="S408" s="29">
        <f>ROUND(FundResult[[#This Row],[pledged]]/FundResult[[#This Row],[goal]]*100,0)</f>
        <v>108</v>
      </c>
      <c r="T408" s="27">
        <f>IFERROR(FundResult[[#This Row],[pledged]]/FundResult[[#This Row],[backers_count]], 0)</f>
        <v>86.163714285714292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48">
        <v>2000</v>
      </c>
      <c r="E409" s="4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6">
        <f>FundResult[[#This Row],[launched_at]]/86400+DATE(1970,1,1)</f>
        <v>40806.870949074073</v>
      </c>
      <c r="L409" s="8">
        <f>YEAR(FundResult[[#This Row],[Date Created Conversion]])</f>
        <v>2011</v>
      </c>
      <c r="M409" t="b">
        <v>0</v>
      </c>
      <c r="N409">
        <v>22</v>
      </c>
      <c r="O409" t="b">
        <v>1</v>
      </c>
      <c r="P409" t="s">
        <v>8267</v>
      </c>
      <c r="Q409" t="s">
        <v>8310</v>
      </c>
      <c r="R409" s="10" t="s">
        <v>8315</v>
      </c>
      <c r="S409" s="29">
        <f>ROUND(FundResult[[#This Row],[pledged]]/FundResult[[#This Row],[goal]]*100,0)</f>
        <v>102</v>
      </c>
      <c r="T409" s="27">
        <f>IFERROR(FundResult[[#This Row],[pledged]]/FundResult[[#This Row],[backers_count]], 0)</f>
        <v>92.318181818181813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48">
        <v>6000</v>
      </c>
      <c r="E410" s="4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6">
        <f>FundResult[[#This Row],[launched_at]]/86400+DATE(1970,1,1)</f>
        <v>41543.735995370371</v>
      </c>
      <c r="L410" s="8">
        <f>YEAR(FundResult[[#This Row],[Date Created Conversion]])</f>
        <v>2013</v>
      </c>
      <c r="M410" t="b">
        <v>0</v>
      </c>
      <c r="N410">
        <v>38</v>
      </c>
      <c r="O410" t="b">
        <v>1</v>
      </c>
      <c r="P410" t="s">
        <v>8267</v>
      </c>
      <c r="Q410" t="s">
        <v>8310</v>
      </c>
      <c r="R410" s="10" t="s">
        <v>8315</v>
      </c>
      <c r="S410" s="29">
        <f>ROUND(FundResult[[#This Row],[pledged]]/FundResult[[#This Row],[goal]]*100,0)</f>
        <v>101</v>
      </c>
      <c r="T410" s="27">
        <f>IFERROR(FundResult[[#This Row],[pledged]]/FundResult[[#This Row],[backers_count]], 0)</f>
        <v>160.16473684210527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48">
        <v>500</v>
      </c>
      <c r="E411" s="4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6">
        <f>FundResult[[#This Row],[launched_at]]/86400+DATE(1970,1,1)</f>
        <v>42543.862777777773</v>
      </c>
      <c r="L411" s="8">
        <f>YEAR(FundResult[[#This Row],[Date Created Conversion]])</f>
        <v>2016</v>
      </c>
      <c r="M411" t="b">
        <v>0</v>
      </c>
      <c r="N411">
        <v>15</v>
      </c>
      <c r="O411" t="b">
        <v>1</v>
      </c>
      <c r="P411" t="s">
        <v>8267</v>
      </c>
      <c r="Q411" t="s">
        <v>8310</v>
      </c>
      <c r="R411" s="10" t="s">
        <v>8315</v>
      </c>
      <c r="S411" s="29">
        <f>ROUND(FundResult[[#This Row],[pledged]]/FundResult[[#This Row],[goal]]*100,0)</f>
        <v>137</v>
      </c>
      <c r="T411" s="27">
        <f>IFERROR(FundResult[[#This Row],[pledged]]/FundResult[[#This Row],[backers_count]], 0)</f>
        <v>45.6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48">
        <v>1000</v>
      </c>
      <c r="E412" s="4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6">
        <f>FundResult[[#This Row],[launched_at]]/86400+DATE(1970,1,1)</f>
        <v>42113.981446759259</v>
      </c>
      <c r="L412" s="8">
        <f>YEAR(FundResult[[#This Row],[Date Created Conversion]])</f>
        <v>2015</v>
      </c>
      <c r="M412" t="b">
        <v>0</v>
      </c>
      <c r="N412">
        <v>7</v>
      </c>
      <c r="O412" t="b">
        <v>1</v>
      </c>
      <c r="P412" t="s">
        <v>8267</v>
      </c>
      <c r="Q412" t="s">
        <v>8310</v>
      </c>
      <c r="R412" s="10" t="s">
        <v>8315</v>
      </c>
      <c r="S412" s="29">
        <f>ROUND(FundResult[[#This Row],[pledged]]/FundResult[[#This Row],[goal]]*100,0)</f>
        <v>128</v>
      </c>
      <c r="T412" s="27">
        <f>IFERROR(FundResult[[#This Row],[pledged]]/FundResult[[#This Row],[backers_count]], 0)</f>
        <v>183.28571428571428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48">
        <v>30000</v>
      </c>
      <c r="E413" s="4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6">
        <f>FundResult[[#This Row],[launched_at]]/86400+DATE(1970,1,1)</f>
        <v>41598.17597222222</v>
      </c>
      <c r="L413" s="8">
        <f>YEAR(FundResult[[#This Row],[Date Created Conversion]])</f>
        <v>2013</v>
      </c>
      <c r="M413" t="b">
        <v>0</v>
      </c>
      <c r="N413">
        <v>241</v>
      </c>
      <c r="O413" t="b">
        <v>1</v>
      </c>
      <c r="P413" t="s">
        <v>8267</v>
      </c>
      <c r="Q413" t="s">
        <v>8310</v>
      </c>
      <c r="R413" s="10" t="s">
        <v>8315</v>
      </c>
      <c r="S413" s="29">
        <f>ROUND(FundResult[[#This Row],[pledged]]/FundResult[[#This Row],[goal]]*100,0)</f>
        <v>101</v>
      </c>
      <c r="T413" s="27">
        <f>IFERROR(FundResult[[#This Row],[pledged]]/FundResult[[#This Row],[backers_count]], 0)</f>
        <v>125.78838174273859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48">
        <v>2500</v>
      </c>
      <c r="E414" s="4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6">
        <f>FundResult[[#This Row],[launched_at]]/86400+DATE(1970,1,1)</f>
        <v>41099.742800925924</v>
      </c>
      <c r="L414" s="8">
        <f>YEAR(FundResult[[#This Row],[Date Created Conversion]])</f>
        <v>2012</v>
      </c>
      <c r="M414" t="b">
        <v>0</v>
      </c>
      <c r="N414">
        <v>55</v>
      </c>
      <c r="O414" t="b">
        <v>1</v>
      </c>
      <c r="P414" t="s">
        <v>8267</v>
      </c>
      <c r="Q414" t="s">
        <v>8310</v>
      </c>
      <c r="R414" s="10" t="s">
        <v>8315</v>
      </c>
      <c r="S414" s="29">
        <f>ROUND(FundResult[[#This Row],[pledged]]/FundResult[[#This Row],[goal]]*100,0)</f>
        <v>127</v>
      </c>
      <c r="T414" s="27">
        <f>IFERROR(FundResult[[#This Row],[pledged]]/FundResult[[#This Row],[backers_count]], 0)</f>
        <v>57.654545454545456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48">
        <v>12800</v>
      </c>
      <c r="E415" s="4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6">
        <f>FundResult[[#This Row],[launched_at]]/86400+DATE(1970,1,1)</f>
        <v>41079.877442129626</v>
      </c>
      <c r="L415" s="8">
        <f>YEAR(FundResult[[#This Row],[Date Created Conversion]])</f>
        <v>2012</v>
      </c>
      <c r="M415" t="b">
        <v>0</v>
      </c>
      <c r="N415">
        <v>171</v>
      </c>
      <c r="O415" t="b">
        <v>1</v>
      </c>
      <c r="P415" t="s">
        <v>8267</v>
      </c>
      <c r="Q415" t="s">
        <v>8310</v>
      </c>
      <c r="R415" s="10" t="s">
        <v>8315</v>
      </c>
      <c r="S415" s="29">
        <f>ROUND(FundResult[[#This Row],[pledged]]/FundResult[[#This Row],[goal]]*100,0)</f>
        <v>105</v>
      </c>
      <c r="T415" s="27">
        <f>IFERROR(FundResult[[#This Row],[pledged]]/FundResult[[#This Row],[backers_count]], 0)</f>
        <v>78.660818713450297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48">
        <v>18500</v>
      </c>
      <c r="E416" s="4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6">
        <f>FundResult[[#This Row],[launched_at]]/86400+DATE(1970,1,1)</f>
        <v>41529.063252314816</v>
      </c>
      <c r="L416" s="8">
        <f>YEAR(FundResult[[#This Row],[Date Created Conversion]])</f>
        <v>2013</v>
      </c>
      <c r="M416" t="b">
        <v>0</v>
      </c>
      <c r="N416">
        <v>208</v>
      </c>
      <c r="O416" t="b">
        <v>1</v>
      </c>
      <c r="P416" t="s">
        <v>8267</v>
      </c>
      <c r="Q416" t="s">
        <v>8310</v>
      </c>
      <c r="R416" s="10" t="s">
        <v>8315</v>
      </c>
      <c r="S416" s="29">
        <f>ROUND(FundResult[[#This Row],[pledged]]/FundResult[[#This Row],[goal]]*100,0)</f>
        <v>103</v>
      </c>
      <c r="T416" s="27">
        <f>IFERROR(FundResult[[#This Row],[pledged]]/FundResult[[#This Row],[backers_count]], 0)</f>
        <v>91.480769230769226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48">
        <v>1400</v>
      </c>
      <c r="E417" s="4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6">
        <f>FundResult[[#This Row],[launched_at]]/86400+DATE(1970,1,1)</f>
        <v>41904.851875</v>
      </c>
      <c r="L417" s="8">
        <f>YEAR(FundResult[[#This Row],[Date Created Conversion]])</f>
        <v>2014</v>
      </c>
      <c r="M417" t="b">
        <v>0</v>
      </c>
      <c r="N417">
        <v>21</v>
      </c>
      <c r="O417" t="b">
        <v>1</v>
      </c>
      <c r="P417" t="s">
        <v>8267</v>
      </c>
      <c r="Q417" t="s">
        <v>8310</v>
      </c>
      <c r="R417" s="10" t="s">
        <v>8315</v>
      </c>
      <c r="S417" s="29">
        <f>ROUND(FundResult[[#This Row],[pledged]]/FundResult[[#This Row],[goal]]*100,0)</f>
        <v>102</v>
      </c>
      <c r="T417" s="27">
        <f>IFERROR(FundResult[[#This Row],[pledged]]/FundResult[[#This Row],[backers_count]], 0)</f>
        <v>68.09809523809524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48">
        <v>1000</v>
      </c>
      <c r="E418" s="4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6">
        <f>FundResult[[#This Row],[launched_at]]/86400+DATE(1970,1,1)</f>
        <v>41648.396192129629</v>
      </c>
      <c r="L418" s="8">
        <f>YEAR(FundResult[[#This Row],[Date Created Conversion]])</f>
        <v>2014</v>
      </c>
      <c r="M418" t="b">
        <v>0</v>
      </c>
      <c r="N418">
        <v>25</v>
      </c>
      <c r="O418" t="b">
        <v>1</v>
      </c>
      <c r="P418" t="s">
        <v>8267</v>
      </c>
      <c r="Q418" t="s">
        <v>8310</v>
      </c>
      <c r="R418" s="10" t="s">
        <v>8315</v>
      </c>
      <c r="S418" s="29">
        <f>ROUND(FundResult[[#This Row],[pledged]]/FundResult[[#This Row],[goal]]*100,0)</f>
        <v>120</v>
      </c>
      <c r="T418" s="27">
        <f>IFERROR(FundResult[[#This Row],[pledged]]/FundResult[[#This Row],[backers_count]], 0)</f>
        <v>48.086800000000004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48">
        <v>10500</v>
      </c>
      <c r="E419" s="4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6">
        <f>FundResult[[#This Row],[launched_at]]/86400+DATE(1970,1,1)</f>
        <v>41360.970601851848</v>
      </c>
      <c r="L419" s="8">
        <f>YEAR(FundResult[[#This Row],[Date Created Conversion]])</f>
        <v>2013</v>
      </c>
      <c r="M419" t="b">
        <v>0</v>
      </c>
      <c r="N419">
        <v>52</v>
      </c>
      <c r="O419" t="b">
        <v>1</v>
      </c>
      <c r="P419" t="s">
        <v>8267</v>
      </c>
      <c r="Q419" t="s">
        <v>8310</v>
      </c>
      <c r="R419" s="10" t="s">
        <v>8315</v>
      </c>
      <c r="S419" s="29">
        <f>ROUND(FundResult[[#This Row],[pledged]]/FundResult[[#This Row],[goal]]*100,0)</f>
        <v>100</v>
      </c>
      <c r="T419" s="27">
        <f>IFERROR(FundResult[[#This Row],[pledged]]/FundResult[[#This Row],[backers_count]], 0)</f>
        <v>202.42307692307693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48">
        <v>22400</v>
      </c>
      <c r="E420" s="4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6">
        <f>FundResult[[#This Row],[launched_at]]/86400+DATE(1970,1,1)</f>
        <v>42178.282372685186</v>
      </c>
      <c r="L420" s="8">
        <f>YEAR(FundResult[[#This Row],[Date Created Conversion]])</f>
        <v>2015</v>
      </c>
      <c r="M420" t="b">
        <v>0</v>
      </c>
      <c r="N420">
        <v>104</v>
      </c>
      <c r="O420" t="b">
        <v>1</v>
      </c>
      <c r="P420" t="s">
        <v>8267</v>
      </c>
      <c r="Q420" t="s">
        <v>8310</v>
      </c>
      <c r="R420" s="10" t="s">
        <v>8315</v>
      </c>
      <c r="S420" s="29">
        <f>ROUND(FundResult[[#This Row],[pledged]]/FundResult[[#This Row],[goal]]*100,0)</f>
        <v>101</v>
      </c>
      <c r="T420" s="27">
        <f>IFERROR(FundResult[[#This Row],[pledged]]/FundResult[[#This Row],[backers_count]], 0)</f>
        <v>216.75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48">
        <v>8000</v>
      </c>
      <c r="E421" s="4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6">
        <f>FundResult[[#This Row],[launched_at]]/86400+DATE(1970,1,1)</f>
        <v>41394.842442129629</v>
      </c>
      <c r="L421" s="8">
        <f>YEAR(FundResult[[#This Row],[Date Created Conversion]])</f>
        <v>2013</v>
      </c>
      <c r="M421" t="b">
        <v>0</v>
      </c>
      <c r="N421">
        <v>73</v>
      </c>
      <c r="O421" t="b">
        <v>1</v>
      </c>
      <c r="P421" t="s">
        <v>8267</v>
      </c>
      <c r="Q421" t="s">
        <v>8310</v>
      </c>
      <c r="R421" s="10" t="s">
        <v>8315</v>
      </c>
      <c r="S421" s="29">
        <f>ROUND(FundResult[[#This Row],[pledged]]/FundResult[[#This Row],[goal]]*100,0)</f>
        <v>100</v>
      </c>
      <c r="T421" s="27">
        <f>IFERROR(FundResult[[#This Row],[pledged]]/FundResult[[#This Row],[backers_count]], 0)</f>
        <v>110.06849315068493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48">
        <v>3300</v>
      </c>
      <c r="E422" s="4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6">
        <f>FundResult[[#This Row],[launched_at]]/86400+DATE(1970,1,1)</f>
        <v>41682.23646990741</v>
      </c>
      <c r="L422" s="8">
        <f>YEAR(FundResult[[#This Row],[Date Created Conversion]])</f>
        <v>2014</v>
      </c>
      <c r="M422" t="b">
        <v>0</v>
      </c>
      <c r="N422">
        <v>3</v>
      </c>
      <c r="O422" t="b">
        <v>0</v>
      </c>
      <c r="P422" t="s">
        <v>8268</v>
      </c>
      <c r="Q422" t="s">
        <v>8310</v>
      </c>
      <c r="R422" s="10" t="s">
        <v>8316</v>
      </c>
      <c r="S422" s="29">
        <f>ROUND(FundResult[[#This Row],[pledged]]/FundResult[[#This Row],[goal]]*100,0)</f>
        <v>0</v>
      </c>
      <c r="T422" s="27">
        <f>IFERROR(FundResult[[#This Row],[pledged]]/FundResult[[#This Row],[backers_count]], 0)</f>
        <v>4.833333333333333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48">
        <v>15000</v>
      </c>
      <c r="E423" s="4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6">
        <f>FundResult[[#This Row],[launched_at]]/86400+DATE(1970,1,1)</f>
        <v>42177.491388888884</v>
      </c>
      <c r="L423" s="8">
        <f>YEAR(FundResult[[#This Row],[Date Created Conversion]])</f>
        <v>2015</v>
      </c>
      <c r="M423" t="b">
        <v>0</v>
      </c>
      <c r="N423">
        <v>6</v>
      </c>
      <c r="O423" t="b">
        <v>0</v>
      </c>
      <c r="P423" t="s">
        <v>8268</v>
      </c>
      <c r="Q423" t="s">
        <v>8310</v>
      </c>
      <c r="R423" s="10" t="s">
        <v>8316</v>
      </c>
      <c r="S423" s="29">
        <f>ROUND(FundResult[[#This Row],[pledged]]/FundResult[[#This Row],[goal]]*100,0)</f>
        <v>2</v>
      </c>
      <c r="T423" s="27">
        <f>IFERROR(FundResult[[#This Row],[pledged]]/FundResult[[#This Row],[backers_count]], 0)</f>
        <v>50.166666666666664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48">
        <v>40000</v>
      </c>
      <c r="E424" s="4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6">
        <f>FundResult[[#This Row],[launched_at]]/86400+DATE(1970,1,1)</f>
        <v>41863.260381944448</v>
      </c>
      <c r="L424" s="8">
        <f>YEAR(FundResult[[#This Row],[Date Created Conversion]])</f>
        <v>2014</v>
      </c>
      <c r="M424" t="b">
        <v>0</v>
      </c>
      <c r="N424">
        <v>12</v>
      </c>
      <c r="O424" t="b">
        <v>0</v>
      </c>
      <c r="P424" t="s">
        <v>8268</v>
      </c>
      <c r="Q424" t="s">
        <v>8310</v>
      </c>
      <c r="R424" s="10" t="s">
        <v>8316</v>
      </c>
      <c r="S424" s="29">
        <f>ROUND(FundResult[[#This Row],[pledged]]/FundResult[[#This Row],[goal]]*100,0)</f>
        <v>1</v>
      </c>
      <c r="T424" s="27">
        <f>IFERROR(FundResult[[#This Row],[pledged]]/FundResult[[#This Row],[backers_count]], 0)</f>
        <v>35.833333333333336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48">
        <v>20000</v>
      </c>
      <c r="E425" s="4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6">
        <f>FundResult[[#This Row],[launched_at]]/86400+DATE(1970,1,1)</f>
        <v>41400.92627314815</v>
      </c>
      <c r="L425" s="8">
        <f>YEAR(FundResult[[#This Row],[Date Created Conversion]])</f>
        <v>2013</v>
      </c>
      <c r="M425" t="b">
        <v>0</v>
      </c>
      <c r="N425">
        <v>13</v>
      </c>
      <c r="O425" t="b">
        <v>0</v>
      </c>
      <c r="P425" t="s">
        <v>8268</v>
      </c>
      <c r="Q425" t="s">
        <v>8310</v>
      </c>
      <c r="R425" s="10" t="s">
        <v>8316</v>
      </c>
      <c r="S425" s="29">
        <f>ROUND(FundResult[[#This Row],[pledged]]/FundResult[[#This Row],[goal]]*100,0)</f>
        <v>1</v>
      </c>
      <c r="T425" s="27">
        <f>IFERROR(FundResult[[#This Row],[pledged]]/FundResult[[#This Row],[backers_count]], 0)</f>
        <v>11.76923076923077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48">
        <v>3000</v>
      </c>
      <c r="E426" s="4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6">
        <f>FundResult[[#This Row],[launched_at]]/86400+DATE(1970,1,1)</f>
        <v>40934.376145833332</v>
      </c>
      <c r="L426" s="8">
        <f>YEAR(FundResult[[#This Row],[Date Created Conversion]])</f>
        <v>2012</v>
      </c>
      <c r="M426" t="b">
        <v>0</v>
      </c>
      <c r="N426">
        <v>5</v>
      </c>
      <c r="O426" t="b">
        <v>0</v>
      </c>
      <c r="P426" t="s">
        <v>8268</v>
      </c>
      <c r="Q426" t="s">
        <v>8310</v>
      </c>
      <c r="R426" s="10" t="s">
        <v>8316</v>
      </c>
      <c r="S426" s="29">
        <f>ROUND(FundResult[[#This Row],[pledged]]/FundResult[[#This Row],[goal]]*100,0)</f>
        <v>7</v>
      </c>
      <c r="T426" s="27">
        <f>IFERROR(FundResult[[#This Row],[pledged]]/FundResult[[#This Row],[backers_count]], 0)</f>
        <v>40.78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48">
        <v>50000</v>
      </c>
      <c r="E427" s="4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6">
        <f>FundResult[[#This Row],[launched_at]]/86400+DATE(1970,1,1)</f>
        <v>42275.861157407402</v>
      </c>
      <c r="L427" s="8">
        <f>YEAR(FundResult[[#This Row],[Date Created Conversion]])</f>
        <v>2015</v>
      </c>
      <c r="M427" t="b">
        <v>0</v>
      </c>
      <c r="N427">
        <v>2</v>
      </c>
      <c r="O427" t="b">
        <v>0</v>
      </c>
      <c r="P427" t="s">
        <v>8268</v>
      </c>
      <c r="Q427" t="s">
        <v>8310</v>
      </c>
      <c r="R427" s="10" t="s">
        <v>8316</v>
      </c>
      <c r="S427" s="29">
        <f>ROUND(FundResult[[#This Row],[pledged]]/FundResult[[#This Row],[goal]]*100,0)</f>
        <v>0</v>
      </c>
      <c r="T427" s="27">
        <f>IFERROR(FundResult[[#This Row],[pledged]]/FundResult[[#This Row],[backers_count]], 0)</f>
        <v>3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48">
        <v>10000</v>
      </c>
      <c r="E428" s="4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6">
        <f>FundResult[[#This Row],[launched_at]]/86400+DATE(1970,1,1)</f>
        <v>42400.711967592593</v>
      </c>
      <c r="L428" s="8">
        <f>YEAR(FundResult[[#This Row],[Date Created Conversion]])</f>
        <v>2016</v>
      </c>
      <c r="M428" t="b">
        <v>0</v>
      </c>
      <c r="N428">
        <v>8</v>
      </c>
      <c r="O428" t="b">
        <v>0</v>
      </c>
      <c r="P428" t="s">
        <v>8268</v>
      </c>
      <c r="Q428" t="s">
        <v>8310</v>
      </c>
      <c r="R428" s="10" t="s">
        <v>8316</v>
      </c>
      <c r="S428" s="29">
        <f>ROUND(FundResult[[#This Row],[pledged]]/FundResult[[#This Row],[goal]]*100,0)</f>
        <v>1</v>
      </c>
      <c r="T428" s="27">
        <f>IFERROR(FundResult[[#This Row],[pledged]]/FundResult[[#This Row],[backers_count]], 0)</f>
        <v>16.625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48">
        <v>6500</v>
      </c>
      <c r="E429" s="4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6">
        <f>FundResult[[#This Row],[launched_at]]/86400+DATE(1970,1,1)</f>
        <v>42285.90902777778</v>
      </c>
      <c r="L429" s="8">
        <f>YEAR(FundResult[[#This Row],[Date Created Conversion]])</f>
        <v>2015</v>
      </c>
      <c r="M429" t="b">
        <v>0</v>
      </c>
      <c r="N429">
        <v>0</v>
      </c>
      <c r="O429" t="b">
        <v>0</v>
      </c>
      <c r="P429" t="s">
        <v>8268</v>
      </c>
      <c r="Q429" t="s">
        <v>8310</v>
      </c>
      <c r="R429" s="10" t="s">
        <v>8316</v>
      </c>
      <c r="S429" s="29">
        <f>ROUND(FundResult[[#This Row],[pledged]]/FundResult[[#This Row],[goal]]*100,0)</f>
        <v>0</v>
      </c>
      <c r="T429" s="27">
        <f>IFERROR(FundResult[[#This Row],[pledged]]/FundResult[[#This Row],[backers_count]], 0)</f>
        <v>0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48">
        <v>12000</v>
      </c>
      <c r="E430" s="4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6">
        <f>FundResult[[#This Row],[launched_at]]/86400+DATE(1970,1,1)</f>
        <v>41778.766724537039</v>
      </c>
      <c r="L430" s="8">
        <f>YEAR(FundResult[[#This Row],[Date Created Conversion]])</f>
        <v>2014</v>
      </c>
      <c r="M430" t="b">
        <v>0</v>
      </c>
      <c r="N430">
        <v>13</v>
      </c>
      <c r="O430" t="b">
        <v>0</v>
      </c>
      <c r="P430" t="s">
        <v>8268</v>
      </c>
      <c r="Q430" t="s">
        <v>8310</v>
      </c>
      <c r="R430" s="10" t="s">
        <v>8316</v>
      </c>
      <c r="S430" s="29">
        <f>ROUND(FundResult[[#This Row],[pledged]]/FundResult[[#This Row],[goal]]*100,0)</f>
        <v>6</v>
      </c>
      <c r="T430" s="27">
        <f>IFERROR(FundResult[[#This Row],[pledged]]/FundResult[[#This Row],[backers_count]], 0)</f>
        <v>52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48">
        <v>5000</v>
      </c>
      <c r="E431" s="4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6">
        <f>FundResult[[#This Row],[launched_at]]/86400+DATE(1970,1,1)</f>
        <v>40070.901412037041</v>
      </c>
      <c r="L431" s="8">
        <f>YEAR(FundResult[[#This Row],[Date Created Conversion]])</f>
        <v>2009</v>
      </c>
      <c r="M431" t="b">
        <v>0</v>
      </c>
      <c r="N431">
        <v>0</v>
      </c>
      <c r="O431" t="b">
        <v>0</v>
      </c>
      <c r="P431" t="s">
        <v>8268</v>
      </c>
      <c r="Q431" t="s">
        <v>8310</v>
      </c>
      <c r="R431" s="10" t="s">
        <v>8316</v>
      </c>
      <c r="S431" s="29">
        <f>ROUND(FundResult[[#This Row],[pledged]]/FundResult[[#This Row],[goal]]*100,0)</f>
        <v>0</v>
      </c>
      <c r="T431" s="27">
        <f>IFERROR(FundResult[[#This Row],[pledged]]/FundResult[[#This Row],[backers_count]], 0)</f>
        <v>0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48">
        <v>1000</v>
      </c>
      <c r="E432" s="4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6">
        <f>FundResult[[#This Row],[launched_at]]/86400+DATE(1970,1,1)</f>
        <v>41513.107256944444</v>
      </c>
      <c r="L432" s="8">
        <f>YEAR(FundResult[[#This Row],[Date Created Conversion]])</f>
        <v>2013</v>
      </c>
      <c r="M432" t="b">
        <v>0</v>
      </c>
      <c r="N432">
        <v>5</v>
      </c>
      <c r="O432" t="b">
        <v>0</v>
      </c>
      <c r="P432" t="s">
        <v>8268</v>
      </c>
      <c r="Q432" t="s">
        <v>8310</v>
      </c>
      <c r="R432" s="10" t="s">
        <v>8316</v>
      </c>
      <c r="S432" s="29">
        <f>ROUND(FundResult[[#This Row],[pledged]]/FundResult[[#This Row],[goal]]*100,0)</f>
        <v>2</v>
      </c>
      <c r="T432" s="27">
        <f>IFERROR(FundResult[[#This Row],[pledged]]/FundResult[[#This Row],[backers_count]], 0)</f>
        <v>4.8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48">
        <v>3000</v>
      </c>
      <c r="E433" s="4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6">
        <f>FundResult[[#This Row],[launched_at]]/86400+DATE(1970,1,1)</f>
        <v>42526.871331018519</v>
      </c>
      <c r="L433" s="8">
        <f>YEAR(FundResult[[#This Row],[Date Created Conversion]])</f>
        <v>2016</v>
      </c>
      <c r="M433" t="b">
        <v>0</v>
      </c>
      <c r="N433">
        <v>8</v>
      </c>
      <c r="O433" t="b">
        <v>0</v>
      </c>
      <c r="P433" t="s">
        <v>8268</v>
      </c>
      <c r="Q433" t="s">
        <v>8310</v>
      </c>
      <c r="R433" s="10" t="s">
        <v>8316</v>
      </c>
      <c r="S433" s="29">
        <f>ROUND(FundResult[[#This Row],[pledged]]/FundResult[[#This Row],[goal]]*100,0)</f>
        <v>14</v>
      </c>
      <c r="T433" s="27">
        <f>IFERROR(FundResult[[#This Row],[pledged]]/FundResult[[#This Row],[backers_count]], 0)</f>
        <v>51.875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48">
        <v>6000</v>
      </c>
      <c r="E434" s="4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6">
        <f>FundResult[[#This Row],[launched_at]]/86400+DATE(1970,1,1)</f>
        <v>42238.726631944446</v>
      </c>
      <c r="L434" s="8">
        <f>YEAR(FundResult[[#This Row],[Date Created Conversion]])</f>
        <v>2015</v>
      </c>
      <c r="M434" t="b">
        <v>0</v>
      </c>
      <c r="N434">
        <v>8</v>
      </c>
      <c r="O434" t="b">
        <v>0</v>
      </c>
      <c r="P434" t="s">
        <v>8268</v>
      </c>
      <c r="Q434" t="s">
        <v>8310</v>
      </c>
      <c r="R434" s="10" t="s">
        <v>8316</v>
      </c>
      <c r="S434" s="29">
        <f>ROUND(FundResult[[#This Row],[pledged]]/FundResult[[#This Row],[goal]]*100,0)</f>
        <v>10</v>
      </c>
      <c r="T434" s="27">
        <f>IFERROR(FundResult[[#This Row],[pledged]]/FundResult[[#This Row],[backers_count]], 0)</f>
        <v>71.25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48">
        <v>3000</v>
      </c>
      <c r="E435" s="4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6">
        <f>FundResult[[#This Row],[launched_at]]/86400+DATE(1970,1,1)</f>
        <v>42228.629884259259</v>
      </c>
      <c r="L435" s="8">
        <f>YEAR(FundResult[[#This Row],[Date Created Conversion]])</f>
        <v>2015</v>
      </c>
      <c r="M435" t="b">
        <v>0</v>
      </c>
      <c r="N435">
        <v>0</v>
      </c>
      <c r="O435" t="b">
        <v>0</v>
      </c>
      <c r="P435" t="s">
        <v>8268</v>
      </c>
      <c r="Q435" t="s">
        <v>8310</v>
      </c>
      <c r="R435" s="10" t="s">
        <v>8316</v>
      </c>
      <c r="S435" s="29">
        <f>ROUND(FundResult[[#This Row],[pledged]]/FundResult[[#This Row],[goal]]*100,0)</f>
        <v>0</v>
      </c>
      <c r="T435" s="27">
        <f>IFERROR(FundResult[[#This Row],[pledged]]/FundResult[[#This Row],[backers_count]], 0)</f>
        <v>0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48">
        <v>2500</v>
      </c>
      <c r="E436" s="4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6">
        <f>FundResult[[#This Row],[launched_at]]/86400+DATE(1970,1,1)</f>
        <v>41576.834513888891</v>
      </c>
      <c r="L436" s="8">
        <f>YEAR(FundResult[[#This Row],[Date Created Conversion]])</f>
        <v>2013</v>
      </c>
      <c r="M436" t="b">
        <v>0</v>
      </c>
      <c r="N436">
        <v>2</v>
      </c>
      <c r="O436" t="b">
        <v>0</v>
      </c>
      <c r="P436" t="s">
        <v>8268</v>
      </c>
      <c r="Q436" t="s">
        <v>8310</v>
      </c>
      <c r="R436" s="10" t="s">
        <v>8316</v>
      </c>
      <c r="S436" s="29">
        <f>ROUND(FundResult[[#This Row],[pledged]]/FundResult[[#This Row],[goal]]*100,0)</f>
        <v>5</v>
      </c>
      <c r="T436" s="27">
        <f>IFERROR(FundResult[[#This Row],[pledged]]/FundResult[[#This Row],[backers_count]], 0)</f>
        <v>62.5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48">
        <v>110000</v>
      </c>
      <c r="E437" s="4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6">
        <f>FundResult[[#This Row],[launched_at]]/86400+DATE(1970,1,1)</f>
        <v>41500.747453703705</v>
      </c>
      <c r="L437" s="8">
        <f>YEAR(FundResult[[#This Row],[Date Created Conversion]])</f>
        <v>2013</v>
      </c>
      <c r="M437" t="b">
        <v>0</v>
      </c>
      <c r="N437">
        <v>3</v>
      </c>
      <c r="O437" t="b">
        <v>0</v>
      </c>
      <c r="P437" t="s">
        <v>8268</v>
      </c>
      <c r="Q437" t="s">
        <v>8310</v>
      </c>
      <c r="R437" s="10" t="s">
        <v>8316</v>
      </c>
      <c r="S437" s="29">
        <f>ROUND(FundResult[[#This Row],[pledged]]/FundResult[[#This Row],[goal]]*100,0)</f>
        <v>0</v>
      </c>
      <c r="T437" s="27">
        <f>IFERROR(FundResult[[#This Row],[pledged]]/FundResult[[#This Row],[backers_count]], 0)</f>
        <v>1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48">
        <v>1000</v>
      </c>
      <c r="E438" s="4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6">
        <f>FundResult[[#This Row],[launched_at]]/86400+DATE(1970,1,1)</f>
        <v>41456.36241898148</v>
      </c>
      <c r="L438" s="8">
        <f>YEAR(FundResult[[#This Row],[Date Created Conversion]])</f>
        <v>2013</v>
      </c>
      <c r="M438" t="b">
        <v>0</v>
      </c>
      <c r="N438">
        <v>0</v>
      </c>
      <c r="O438" t="b">
        <v>0</v>
      </c>
      <c r="P438" t="s">
        <v>8268</v>
      </c>
      <c r="Q438" t="s">
        <v>8310</v>
      </c>
      <c r="R438" s="10" t="s">
        <v>8316</v>
      </c>
      <c r="S438" s="29">
        <f>ROUND(FundResult[[#This Row],[pledged]]/FundResult[[#This Row],[goal]]*100,0)</f>
        <v>0</v>
      </c>
      <c r="T438" s="27">
        <f>IFERROR(FundResult[[#This Row],[pledged]]/FundResult[[#This Row],[backers_count]], 0)</f>
        <v>0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48">
        <v>7000</v>
      </c>
      <c r="E439" s="4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6">
        <f>FundResult[[#This Row],[launched_at]]/86400+DATE(1970,1,1)</f>
        <v>42591.31858796296</v>
      </c>
      <c r="L439" s="8">
        <f>YEAR(FundResult[[#This Row],[Date Created Conversion]])</f>
        <v>2016</v>
      </c>
      <c r="M439" t="b">
        <v>0</v>
      </c>
      <c r="N439">
        <v>0</v>
      </c>
      <c r="O439" t="b">
        <v>0</v>
      </c>
      <c r="P439" t="s">
        <v>8268</v>
      </c>
      <c r="Q439" t="s">
        <v>8310</v>
      </c>
      <c r="R439" s="10" t="s">
        <v>8316</v>
      </c>
      <c r="S439" s="29">
        <f>ROUND(FundResult[[#This Row],[pledged]]/FundResult[[#This Row],[goal]]*100,0)</f>
        <v>0</v>
      </c>
      <c r="T439" s="27">
        <f>IFERROR(FundResult[[#This Row],[pledged]]/FundResult[[#This Row],[backers_count]], 0)</f>
        <v>0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48">
        <v>20000</v>
      </c>
      <c r="E440" s="4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6">
        <f>FundResult[[#This Row],[launched_at]]/86400+DATE(1970,1,1)</f>
        <v>42296.261087962965</v>
      </c>
      <c r="L440" s="8">
        <f>YEAR(FundResult[[#This Row],[Date Created Conversion]])</f>
        <v>2015</v>
      </c>
      <c r="M440" t="b">
        <v>0</v>
      </c>
      <c r="N440">
        <v>11</v>
      </c>
      <c r="O440" t="b">
        <v>0</v>
      </c>
      <c r="P440" t="s">
        <v>8268</v>
      </c>
      <c r="Q440" t="s">
        <v>8310</v>
      </c>
      <c r="R440" s="10" t="s">
        <v>8316</v>
      </c>
      <c r="S440" s="29">
        <f>ROUND(FundResult[[#This Row],[pledged]]/FundResult[[#This Row],[goal]]*100,0)</f>
        <v>9</v>
      </c>
      <c r="T440" s="27">
        <f>IFERROR(FundResult[[#This Row],[pledged]]/FundResult[[#This Row],[backers_count]], 0)</f>
        <v>170.54545454545453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48">
        <v>450</v>
      </c>
      <c r="E441" s="4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6">
        <f>FundResult[[#This Row],[launched_at]]/86400+DATE(1970,1,1)</f>
        <v>41919.761782407411</v>
      </c>
      <c r="L441" s="8">
        <f>YEAR(FundResult[[#This Row],[Date Created Conversion]])</f>
        <v>2014</v>
      </c>
      <c r="M441" t="b">
        <v>0</v>
      </c>
      <c r="N441">
        <v>0</v>
      </c>
      <c r="O441" t="b">
        <v>0</v>
      </c>
      <c r="P441" t="s">
        <v>8268</v>
      </c>
      <c r="Q441" t="s">
        <v>8310</v>
      </c>
      <c r="R441" s="10" t="s">
        <v>8316</v>
      </c>
      <c r="S441" s="29">
        <f>ROUND(FundResult[[#This Row],[pledged]]/FundResult[[#This Row],[goal]]*100,0)</f>
        <v>0</v>
      </c>
      <c r="T441" s="27">
        <f>IFERROR(FundResult[[#This Row],[pledged]]/FundResult[[#This Row],[backers_count]], 0)</f>
        <v>0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48">
        <v>5000</v>
      </c>
      <c r="E442" s="4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6">
        <f>FundResult[[#This Row],[launched_at]]/86400+DATE(1970,1,1)</f>
        <v>42423.985567129625</v>
      </c>
      <c r="L442" s="8">
        <f>YEAR(FundResult[[#This Row],[Date Created Conversion]])</f>
        <v>2016</v>
      </c>
      <c r="M442" t="b">
        <v>0</v>
      </c>
      <c r="N442">
        <v>1</v>
      </c>
      <c r="O442" t="b">
        <v>0</v>
      </c>
      <c r="P442" t="s">
        <v>8268</v>
      </c>
      <c r="Q442" t="s">
        <v>8310</v>
      </c>
      <c r="R442" s="10" t="s">
        <v>8316</v>
      </c>
      <c r="S442" s="29">
        <f>ROUND(FundResult[[#This Row],[pledged]]/FundResult[[#This Row],[goal]]*100,0)</f>
        <v>0</v>
      </c>
      <c r="T442" s="27">
        <f>IFERROR(FundResult[[#This Row],[pledged]]/FundResult[[#This Row],[backers_count]], 0)</f>
        <v>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48">
        <v>400</v>
      </c>
      <c r="E443" s="4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6">
        <f>FundResult[[#This Row],[launched_at]]/86400+DATE(1970,1,1)</f>
        <v>41550.793935185182</v>
      </c>
      <c r="L443" s="8">
        <f>YEAR(FundResult[[#This Row],[Date Created Conversion]])</f>
        <v>2013</v>
      </c>
      <c r="M443" t="b">
        <v>0</v>
      </c>
      <c r="N443">
        <v>0</v>
      </c>
      <c r="O443" t="b">
        <v>0</v>
      </c>
      <c r="P443" t="s">
        <v>8268</v>
      </c>
      <c r="Q443" t="s">
        <v>8310</v>
      </c>
      <c r="R443" s="10" t="s">
        <v>8316</v>
      </c>
      <c r="S443" s="29">
        <f>ROUND(FundResult[[#This Row],[pledged]]/FundResult[[#This Row],[goal]]*100,0)</f>
        <v>0</v>
      </c>
      <c r="T443" s="27">
        <f>IFERROR(FundResult[[#This Row],[pledged]]/FundResult[[#This Row],[backers_count]], 0)</f>
        <v>0</v>
      </c>
    </row>
    <row r="444" spans="1:20" x14ac:dyDescent="0.25">
      <c r="A444">
        <v>442</v>
      </c>
      <c r="B444" s="3" t="s">
        <v>443</v>
      </c>
      <c r="C444" s="3" t="s">
        <v>4552</v>
      </c>
      <c r="D444" s="48">
        <v>17000</v>
      </c>
      <c r="E444" s="4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6">
        <f>FundResult[[#This Row],[launched_at]]/86400+DATE(1970,1,1)</f>
        <v>42024.888692129629</v>
      </c>
      <c r="L444" s="8">
        <f>YEAR(FundResult[[#This Row],[Date Created Conversion]])</f>
        <v>2015</v>
      </c>
      <c r="M444" t="b">
        <v>0</v>
      </c>
      <c r="N444">
        <v>17</v>
      </c>
      <c r="O444" t="b">
        <v>0</v>
      </c>
      <c r="P444" t="s">
        <v>8268</v>
      </c>
      <c r="Q444" t="s">
        <v>8310</v>
      </c>
      <c r="R444" s="10" t="s">
        <v>8316</v>
      </c>
      <c r="S444" s="29">
        <f>ROUND(FundResult[[#This Row],[pledged]]/FundResult[[#This Row],[goal]]*100,0)</f>
        <v>39</v>
      </c>
      <c r="T444" s="27">
        <f>IFERROR(FundResult[[#This Row],[pledged]]/FundResult[[#This Row],[backers_count]], 0)</f>
        <v>393.58823529411762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48">
        <v>10000</v>
      </c>
      <c r="E445" s="4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6">
        <f>FundResult[[#This Row],[launched_at]]/86400+DATE(1970,1,1)</f>
        <v>41650.015057870369</v>
      </c>
      <c r="L445" s="8">
        <f>YEAR(FundResult[[#This Row],[Date Created Conversion]])</f>
        <v>2014</v>
      </c>
      <c r="M445" t="b">
        <v>0</v>
      </c>
      <c r="N445">
        <v>2</v>
      </c>
      <c r="O445" t="b">
        <v>0</v>
      </c>
      <c r="P445" t="s">
        <v>8268</v>
      </c>
      <c r="Q445" t="s">
        <v>8310</v>
      </c>
      <c r="R445" s="10" t="s">
        <v>8316</v>
      </c>
      <c r="S445" s="29">
        <f>ROUND(FundResult[[#This Row],[pledged]]/FundResult[[#This Row],[goal]]*100,0)</f>
        <v>0</v>
      </c>
      <c r="T445" s="27">
        <f>IFERROR(FundResult[[#This Row],[pledged]]/FundResult[[#This Row],[backers_count]], 0)</f>
        <v>5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48">
        <v>1000</v>
      </c>
      <c r="E446" s="4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6">
        <f>FundResult[[#This Row],[launched_at]]/86400+DATE(1970,1,1)</f>
        <v>40894.906956018516</v>
      </c>
      <c r="L446" s="8">
        <f>YEAR(FundResult[[#This Row],[Date Created Conversion]])</f>
        <v>2011</v>
      </c>
      <c r="M446" t="b">
        <v>0</v>
      </c>
      <c r="N446">
        <v>1</v>
      </c>
      <c r="O446" t="b">
        <v>0</v>
      </c>
      <c r="P446" t="s">
        <v>8268</v>
      </c>
      <c r="Q446" t="s">
        <v>8310</v>
      </c>
      <c r="R446" s="10" t="s">
        <v>8316</v>
      </c>
      <c r="S446" s="29">
        <f>ROUND(FundResult[[#This Row],[pledged]]/FundResult[[#This Row],[goal]]*100,0)</f>
        <v>5</v>
      </c>
      <c r="T446" s="27">
        <f>IFERROR(FundResult[[#This Row],[pledged]]/FundResult[[#This Row],[backers_count]], 0)</f>
        <v>50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48">
        <v>60000</v>
      </c>
      <c r="E447" s="4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6">
        <f>FundResult[[#This Row],[launched_at]]/86400+DATE(1970,1,1)</f>
        <v>42130.335358796292</v>
      </c>
      <c r="L447" s="8">
        <f>YEAR(FundResult[[#This Row],[Date Created Conversion]])</f>
        <v>2015</v>
      </c>
      <c r="M447" t="b">
        <v>0</v>
      </c>
      <c r="N447">
        <v>2</v>
      </c>
      <c r="O447" t="b">
        <v>0</v>
      </c>
      <c r="P447" t="s">
        <v>8268</v>
      </c>
      <c r="Q447" t="s">
        <v>8310</v>
      </c>
      <c r="R447" s="10" t="s">
        <v>8316</v>
      </c>
      <c r="S447" s="29">
        <f>ROUND(FundResult[[#This Row],[pledged]]/FundResult[[#This Row],[goal]]*100,0)</f>
        <v>0</v>
      </c>
      <c r="T447" s="27">
        <f>IFERROR(FundResult[[#This Row],[pledged]]/FundResult[[#This Row],[backers_count]], 0)</f>
        <v>1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48">
        <v>10500</v>
      </c>
      <c r="E448" s="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6">
        <f>FundResult[[#This Row],[launched_at]]/86400+DATE(1970,1,1)</f>
        <v>42037.083564814813</v>
      </c>
      <c r="L448" s="8">
        <f>YEAR(FundResult[[#This Row],[Date Created Conversion]])</f>
        <v>2015</v>
      </c>
      <c r="M448" t="b">
        <v>0</v>
      </c>
      <c r="N448">
        <v>16</v>
      </c>
      <c r="O448" t="b">
        <v>0</v>
      </c>
      <c r="P448" t="s">
        <v>8268</v>
      </c>
      <c r="Q448" t="s">
        <v>8310</v>
      </c>
      <c r="R448" s="10" t="s">
        <v>8316</v>
      </c>
      <c r="S448" s="29">
        <f>ROUND(FundResult[[#This Row],[pledged]]/FundResult[[#This Row],[goal]]*100,0)</f>
        <v>7</v>
      </c>
      <c r="T448" s="27">
        <f>IFERROR(FundResult[[#This Row],[pledged]]/FundResult[[#This Row],[backers_count]], 0)</f>
        <v>47.875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48">
        <v>30000</v>
      </c>
      <c r="E449" s="4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6">
        <f>FundResult[[#This Row],[launched_at]]/86400+DATE(1970,1,1)</f>
        <v>41331.555127314816</v>
      </c>
      <c r="L449" s="8">
        <f>YEAR(FundResult[[#This Row],[Date Created Conversion]])</f>
        <v>2013</v>
      </c>
      <c r="M449" t="b">
        <v>0</v>
      </c>
      <c r="N449">
        <v>1</v>
      </c>
      <c r="O449" t="b">
        <v>0</v>
      </c>
      <c r="P449" t="s">
        <v>8268</v>
      </c>
      <c r="Q449" t="s">
        <v>8310</v>
      </c>
      <c r="R449" s="10" t="s">
        <v>8316</v>
      </c>
      <c r="S449" s="29">
        <f>ROUND(FundResult[[#This Row],[pledged]]/FundResult[[#This Row],[goal]]*100,0)</f>
        <v>0</v>
      </c>
      <c r="T449" s="27">
        <f>IFERROR(FundResult[[#This Row],[pledged]]/FundResult[[#This Row],[backers_count]], 0)</f>
        <v>5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48">
        <v>2500</v>
      </c>
      <c r="E450" s="4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6">
        <f>FundResult[[#This Row],[launched_at]]/86400+DATE(1970,1,1)</f>
        <v>41753.758043981477</v>
      </c>
      <c r="L450" s="8">
        <f>YEAR(FundResult[[#This Row],[Date Created Conversion]])</f>
        <v>2014</v>
      </c>
      <c r="M450" t="b">
        <v>0</v>
      </c>
      <c r="N450">
        <v>4</v>
      </c>
      <c r="O450" t="b">
        <v>0</v>
      </c>
      <c r="P450" t="s">
        <v>8268</v>
      </c>
      <c r="Q450" t="s">
        <v>8310</v>
      </c>
      <c r="R450" s="10" t="s">
        <v>8316</v>
      </c>
      <c r="S450" s="29">
        <f>ROUND(FundResult[[#This Row],[pledged]]/FundResult[[#This Row],[goal]]*100,0)</f>
        <v>3</v>
      </c>
      <c r="T450" s="27">
        <f>IFERROR(FundResult[[#This Row],[pledged]]/FundResult[[#This Row],[backers_count]], 0)</f>
        <v>20.502500000000001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48">
        <v>2000</v>
      </c>
      <c r="E451" s="4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6">
        <f>FundResult[[#This Row],[launched_at]]/86400+DATE(1970,1,1)</f>
        <v>41534.568113425928</v>
      </c>
      <c r="L451" s="8">
        <f>YEAR(FundResult[[#This Row],[Date Created Conversion]])</f>
        <v>2013</v>
      </c>
      <c r="M451" t="b">
        <v>0</v>
      </c>
      <c r="N451">
        <v>5</v>
      </c>
      <c r="O451" t="b">
        <v>0</v>
      </c>
      <c r="P451" t="s">
        <v>8268</v>
      </c>
      <c r="Q451" t="s">
        <v>8310</v>
      </c>
      <c r="R451" s="10" t="s">
        <v>8316</v>
      </c>
      <c r="S451" s="29">
        <f>ROUND(FundResult[[#This Row],[pledged]]/FundResult[[#This Row],[goal]]*100,0)</f>
        <v>2</v>
      </c>
      <c r="T451" s="27">
        <f>IFERROR(FundResult[[#This Row],[pledged]]/FundResult[[#This Row],[backers_count]], 0)</f>
        <v>9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48">
        <v>50000</v>
      </c>
      <c r="E452" s="4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6">
        <f>FundResult[[#This Row],[launched_at]]/86400+DATE(1970,1,1)</f>
        <v>41654.946759259255</v>
      </c>
      <c r="L452" s="8">
        <f>YEAR(FundResult[[#This Row],[Date Created Conversion]])</f>
        <v>2014</v>
      </c>
      <c r="M452" t="b">
        <v>0</v>
      </c>
      <c r="N452">
        <v>7</v>
      </c>
      <c r="O452" t="b">
        <v>0</v>
      </c>
      <c r="P452" t="s">
        <v>8268</v>
      </c>
      <c r="Q452" t="s">
        <v>8310</v>
      </c>
      <c r="R452" s="10" t="s">
        <v>8316</v>
      </c>
      <c r="S452" s="29">
        <f>ROUND(FundResult[[#This Row],[pledged]]/FundResult[[#This Row],[goal]]*100,0)</f>
        <v>1</v>
      </c>
      <c r="T452" s="27">
        <f>IFERROR(FundResult[[#This Row],[pledged]]/FundResult[[#This Row],[backers_count]], 0)</f>
        <v>56.571428571428569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48">
        <v>20000</v>
      </c>
      <c r="E453" s="4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6">
        <f>FundResult[[#This Row],[launched_at]]/86400+DATE(1970,1,1)</f>
        <v>41634.715173611112</v>
      </c>
      <c r="L453" s="8">
        <f>YEAR(FundResult[[#This Row],[Date Created Conversion]])</f>
        <v>2013</v>
      </c>
      <c r="M453" t="b">
        <v>0</v>
      </c>
      <c r="N453">
        <v>0</v>
      </c>
      <c r="O453" t="b">
        <v>0</v>
      </c>
      <c r="P453" t="s">
        <v>8268</v>
      </c>
      <c r="Q453" t="s">
        <v>8310</v>
      </c>
      <c r="R453" s="10" t="s">
        <v>8316</v>
      </c>
      <c r="S453" s="29">
        <f>ROUND(FundResult[[#This Row],[pledged]]/FundResult[[#This Row],[goal]]*100,0)</f>
        <v>0</v>
      </c>
      <c r="T453" s="27">
        <f>IFERROR(FundResult[[#This Row],[pledged]]/FundResult[[#This Row],[backers_count]], 0)</f>
        <v>0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48">
        <v>750</v>
      </c>
      <c r="E454" s="4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6">
        <f>FundResult[[#This Row],[launched_at]]/86400+DATE(1970,1,1)</f>
        <v>42107.703877314816</v>
      </c>
      <c r="L454" s="8">
        <f>YEAR(FundResult[[#This Row],[Date Created Conversion]])</f>
        <v>2015</v>
      </c>
      <c r="M454" t="b">
        <v>0</v>
      </c>
      <c r="N454">
        <v>12</v>
      </c>
      <c r="O454" t="b">
        <v>0</v>
      </c>
      <c r="P454" t="s">
        <v>8268</v>
      </c>
      <c r="Q454" t="s">
        <v>8310</v>
      </c>
      <c r="R454" s="10" t="s">
        <v>8316</v>
      </c>
      <c r="S454" s="29">
        <f>ROUND(FundResult[[#This Row],[pledged]]/FundResult[[#This Row],[goal]]*100,0)</f>
        <v>64</v>
      </c>
      <c r="T454" s="27">
        <f>IFERROR(FundResult[[#This Row],[pledged]]/FundResult[[#This Row],[backers_count]], 0)</f>
        <v>40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48">
        <v>94875</v>
      </c>
      <c r="E455" s="4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6">
        <f>FundResult[[#This Row],[launched_at]]/86400+DATE(1970,1,1)</f>
        <v>42038.824988425928</v>
      </c>
      <c r="L455" s="8">
        <f>YEAR(FundResult[[#This Row],[Date Created Conversion]])</f>
        <v>2015</v>
      </c>
      <c r="M455" t="b">
        <v>0</v>
      </c>
      <c r="N455">
        <v>2</v>
      </c>
      <c r="O455" t="b">
        <v>0</v>
      </c>
      <c r="P455" t="s">
        <v>8268</v>
      </c>
      <c r="Q455" t="s">
        <v>8310</v>
      </c>
      <c r="R455" s="10" t="s">
        <v>8316</v>
      </c>
      <c r="S455" s="29">
        <f>ROUND(FundResult[[#This Row],[pledged]]/FundResult[[#This Row],[goal]]*100,0)</f>
        <v>0</v>
      </c>
      <c r="T455" s="27">
        <f>IFERROR(FundResult[[#This Row],[pledged]]/FundResult[[#This Row],[backers_count]], 0)</f>
        <v>13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48">
        <v>10000</v>
      </c>
      <c r="E456" s="4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6">
        <f>FundResult[[#This Row],[launched_at]]/86400+DATE(1970,1,1)</f>
        <v>41938.717256944445</v>
      </c>
      <c r="L456" s="8">
        <f>YEAR(FundResult[[#This Row],[Date Created Conversion]])</f>
        <v>2014</v>
      </c>
      <c r="M456" t="b">
        <v>0</v>
      </c>
      <c r="N456">
        <v>5</v>
      </c>
      <c r="O456" t="b">
        <v>0</v>
      </c>
      <c r="P456" t="s">
        <v>8268</v>
      </c>
      <c r="Q456" t="s">
        <v>8310</v>
      </c>
      <c r="R456" s="10" t="s">
        <v>8316</v>
      </c>
      <c r="S456" s="29">
        <f>ROUND(FundResult[[#This Row],[pledged]]/FundResult[[#This Row],[goal]]*100,0)</f>
        <v>1</v>
      </c>
      <c r="T456" s="27">
        <f>IFERROR(FundResult[[#This Row],[pledged]]/FundResult[[#This Row],[backers_count]], 0)</f>
        <v>16.399999999999999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48">
        <v>65000</v>
      </c>
      <c r="E457" s="4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6">
        <f>FundResult[[#This Row],[launched_at]]/86400+DATE(1970,1,1)</f>
        <v>40971.002569444448</v>
      </c>
      <c r="L457" s="8">
        <f>YEAR(FundResult[[#This Row],[Date Created Conversion]])</f>
        <v>2012</v>
      </c>
      <c r="M457" t="b">
        <v>0</v>
      </c>
      <c r="N457">
        <v>2</v>
      </c>
      <c r="O457" t="b">
        <v>0</v>
      </c>
      <c r="P457" t="s">
        <v>8268</v>
      </c>
      <c r="Q457" t="s">
        <v>8310</v>
      </c>
      <c r="R457" s="10" t="s">
        <v>8316</v>
      </c>
      <c r="S457" s="29">
        <f>ROUND(FundResult[[#This Row],[pledged]]/FundResult[[#This Row],[goal]]*100,0)</f>
        <v>0</v>
      </c>
      <c r="T457" s="27">
        <f>IFERROR(FundResult[[#This Row],[pledged]]/FundResult[[#This Row],[backers_count]], 0)</f>
        <v>22.5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48">
        <v>8888</v>
      </c>
      <c r="E458" s="4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6">
        <f>FundResult[[#This Row],[launched_at]]/86400+DATE(1970,1,1)</f>
        <v>41547.694456018522</v>
      </c>
      <c r="L458" s="8">
        <f>YEAR(FundResult[[#This Row],[Date Created Conversion]])</f>
        <v>2013</v>
      </c>
      <c r="M458" t="b">
        <v>0</v>
      </c>
      <c r="N458">
        <v>3</v>
      </c>
      <c r="O458" t="b">
        <v>0</v>
      </c>
      <c r="P458" t="s">
        <v>8268</v>
      </c>
      <c r="Q458" t="s">
        <v>8310</v>
      </c>
      <c r="R458" s="10" t="s">
        <v>8316</v>
      </c>
      <c r="S458" s="29">
        <f>ROUND(FundResult[[#This Row],[pledged]]/FundResult[[#This Row],[goal]]*100,0)</f>
        <v>1</v>
      </c>
      <c r="T458" s="27">
        <f>IFERROR(FundResult[[#This Row],[pledged]]/FundResult[[#This Row],[backers_count]], 0)</f>
        <v>20.333333333333332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48">
        <v>20000</v>
      </c>
      <c r="E459" s="4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6">
        <f>FundResult[[#This Row],[launched_at]]/86400+DATE(1970,1,1)</f>
        <v>41837.767500000002</v>
      </c>
      <c r="L459" s="8">
        <f>YEAR(FundResult[[#This Row],[Date Created Conversion]])</f>
        <v>2014</v>
      </c>
      <c r="M459" t="b">
        <v>0</v>
      </c>
      <c r="N459">
        <v>0</v>
      </c>
      <c r="O459" t="b">
        <v>0</v>
      </c>
      <c r="P459" t="s">
        <v>8268</v>
      </c>
      <c r="Q459" t="s">
        <v>8310</v>
      </c>
      <c r="R459" s="10" t="s">
        <v>8316</v>
      </c>
      <c r="S459" s="29">
        <f>ROUND(FundResult[[#This Row],[pledged]]/FundResult[[#This Row],[goal]]*100,0)</f>
        <v>0</v>
      </c>
      <c r="T459" s="27">
        <f>IFERROR(FundResult[[#This Row],[pledged]]/FundResult[[#This Row],[backers_count]], 0)</f>
        <v>0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48">
        <v>10000</v>
      </c>
      <c r="E460" s="4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6">
        <f>FundResult[[#This Row],[launched_at]]/86400+DATE(1970,1,1)</f>
        <v>41378.69976851852</v>
      </c>
      <c r="L460" s="8">
        <f>YEAR(FundResult[[#This Row],[Date Created Conversion]])</f>
        <v>2013</v>
      </c>
      <c r="M460" t="b">
        <v>0</v>
      </c>
      <c r="N460">
        <v>49</v>
      </c>
      <c r="O460" t="b">
        <v>0</v>
      </c>
      <c r="P460" t="s">
        <v>8268</v>
      </c>
      <c r="Q460" t="s">
        <v>8310</v>
      </c>
      <c r="R460" s="10" t="s">
        <v>8316</v>
      </c>
      <c r="S460" s="29">
        <f>ROUND(FundResult[[#This Row],[pledged]]/FundResult[[#This Row],[goal]]*100,0)</f>
        <v>8</v>
      </c>
      <c r="T460" s="27">
        <f>IFERROR(FundResult[[#This Row],[pledged]]/FundResult[[#This Row],[backers_count]], 0)</f>
        <v>16.755102040816325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48">
        <v>39000</v>
      </c>
      <c r="E461" s="4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6">
        <f>FundResult[[#This Row],[launched_at]]/86400+DATE(1970,1,1)</f>
        <v>40800.6403587963</v>
      </c>
      <c r="L461" s="8">
        <f>YEAR(FundResult[[#This Row],[Date Created Conversion]])</f>
        <v>2011</v>
      </c>
      <c r="M461" t="b">
        <v>0</v>
      </c>
      <c r="N461">
        <v>1</v>
      </c>
      <c r="O461" t="b">
        <v>0</v>
      </c>
      <c r="P461" t="s">
        <v>8268</v>
      </c>
      <c r="Q461" t="s">
        <v>8310</v>
      </c>
      <c r="R461" s="10" t="s">
        <v>8316</v>
      </c>
      <c r="S461" s="29">
        <f>ROUND(FundResult[[#This Row],[pledged]]/FundResult[[#This Row],[goal]]*100,0)</f>
        <v>0</v>
      </c>
      <c r="T461" s="27">
        <f>IFERROR(FundResult[[#This Row],[pledged]]/FundResult[[#This Row],[backers_count]], 0)</f>
        <v>25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48">
        <v>8500</v>
      </c>
      <c r="E462" s="4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6">
        <f>FundResult[[#This Row],[launched_at]]/86400+DATE(1970,1,1)</f>
        <v>41759.542534722219</v>
      </c>
      <c r="L462" s="8">
        <f>YEAR(FundResult[[#This Row],[Date Created Conversion]])</f>
        <v>2014</v>
      </c>
      <c r="M462" t="b">
        <v>0</v>
      </c>
      <c r="N462">
        <v>2</v>
      </c>
      <c r="O462" t="b">
        <v>0</v>
      </c>
      <c r="P462" t="s">
        <v>8268</v>
      </c>
      <c r="Q462" t="s">
        <v>8310</v>
      </c>
      <c r="R462" s="10" t="s">
        <v>8316</v>
      </c>
      <c r="S462" s="29">
        <f>ROUND(FundResult[[#This Row],[pledged]]/FundResult[[#This Row],[goal]]*100,0)</f>
        <v>0</v>
      </c>
      <c r="T462" s="27">
        <f>IFERROR(FundResult[[#This Row],[pledged]]/FundResult[[#This Row],[backers_count]], 0)</f>
        <v>12.5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48">
        <v>550</v>
      </c>
      <c r="E463" s="4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6">
        <f>FundResult[[#This Row],[launched_at]]/86400+DATE(1970,1,1)</f>
        <v>41407.84684027778</v>
      </c>
      <c r="L463" s="8">
        <f>YEAR(FundResult[[#This Row],[Date Created Conversion]])</f>
        <v>2013</v>
      </c>
      <c r="M463" t="b">
        <v>0</v>
      </c>
      <c r="N463">
        <v>0</v>
      </c>
      <c r="O463" t="b">
        <v>0</v>
      </c>
      <c r="P463" t="s">
        <v>8268</v>
      </c>
      <c r="Q463" t="s">
        <v>8310</v>
      </c>
      <c r="R463" s="10" t="s">
        <v>8316</v>
      </c>
      <c r="S463" s="29">
        <f>ROUND(FundResult[[#This Row],[pledged]]/FundResult[[#This Row],[goal]]*100,0)</f>
        <v>0</v>
      </c>
      <c r="T463" s="27">
        <f>IFERROR(FundResult[[#This Row],[pledged]]/FundResult[[#This Row],[backers_count]], 0)</f>
        <v>0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48">
        <v>100000</v>
      </c>
      <c r="E464" s="4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6">
        <f>FundResult[[#This Row],[launched_at]]/86400+DATE(1970,1,1)</f>
        <v>40705.12663194444</v>
      </c>
      <c r="L464" s="8">
        <f>YEAR(FundResult[[#This Row],[Date Created Conversion]])</f>
        <v>2011</v>
      </c>
      <c r="M464" t="b">
        <v>0</v>
      </c>
      <c r="N464">
        <v>0</v>
      </c>
      <c r="O464" t="b">
        <v>0</v>
      </c>
      <c r="P464" t="s">
        <v>8268</v>
      </c>
      <c r="Q464" t="s">
        <v>8310</v>
      </c>
      <c r="R464" s="10" t="s">
        <v>8316</v>
      </c>
      <c r="S464" s="29">
        <f>ROUND(FundResult[[#This Row],[pledged]]/FundResult[[#This Row],[goal]]*100,0)</f>
        <v>0</v>
      </c>
      <c r="T464" s="27">
        <f>IFERROR(FundResult[[#This Row],[pledged]]/FundResult[[#This Row],[backers_count]], 0)</f>
        <v>0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48">
        <v>55000</v>
      </c>
      <c r="E465" s="4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6">
        <f>FundResult[[#This Row],[launched_at]]/86400+DATE(1970,1,1)</f>
        <v>40750.710104166668</v>
      </c>
      <c r="L465" s="8">
        <f>YEAR(FundResult[[#This Row],[Date Created Conversion]])</f>
        <v>2011</v>
      </c>
      <c r="M465" t="b">
        <v>0</v>
      </c>
      <c r="N465">
        <v>11</v>
      </c>
      <c r="O465" t="b">
        <v>0</v>
      </c>
      <c r="P465" t="s">
        <v>8268</v>
      </c>
      <c r="Q465" t="s">
        <v>8310</v>
      </c>
      <c r="R465" s="10" t="s">
        <v>8316</v>
      </c>
      <c r="S465" s="29">
        <f>ROUND(FundResult[[#This Row],[pledged]]/FundResult[[#This Row],[goal]]*100,0)</f>
        <v>2</v>
      </c>
      <c r="T465" s="27">
        <f>IFERROR(FundResult[[#This Row],[pledged]]/FundResult[[#This Row],[backers_count]], 0)</f>
        <v>113.63636363636364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48">
        <v>1010</v>
      </c>
      <c r="E466" s="4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6">
        <f>FundResult[[#This Row],[launched_at]]/86400+DATE(1970,1,1)</f>
        <v>42488.84878472222</v>
      </c>
      <c r="L466" s="8">
        <f>YEAR(FundResult[[#This Row],[Date Created Conversion]])</f>
        <v>2016</v>
      </c>
      <c r="M466" t="b">
        <v>0</v>
      </c>
      <c r="N466">
        <v>1</v>
      </c>
      <c r="O466" t="b">
        <v>0</v>
      </c>
      <c r="P466" t="s">
        <v>8268</v>
      </c>
      <c r="Q466" t="s">
        <v>8310</v>
      </c>
      <c r="R466" s="10" t="s">
        <v>8316</v>
      </c>
      <c r="S466" s="29">
        <f>ROUND(FundResult[[#This Row],[pledged]]/FundResult[[#This Row],[goal]]*100,0)</f>
        <v>0</v>
      </c>
      <c r="T466" s="27">
        <f>IFERROR(FundResult[[#This Row],[pledged]]/FundResult[[#This Row],[backers_count]], 0)</f>
        <v>1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48">
        <v>512</v>
      </c>
      <c r="E467" s="4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6">
        <f>FundResult[[#This Row],[launched_at]]/86400+DATE(1970,1,1)</f>
        <v>41801.120069444441</v>
      </c>
      <c r="L467" s="8">
        <f>YEAR(FundResult[[#This Row],[Date Created Conversion]])</f>
        <v>2014</v>
      </c>
      <c r="M467" t="b">
        <v>0</v>
      </c>
      <c r="N467">
        <v>8</v>
      </c>
      <c r="O467" t="b">
        <v>0</v>
      </c>
      <c r="P467" t="s">
        <v>8268</v>
      </c>
      <c r="Q467" t="s">
        <v>8310</v>
      </c>
      <c r="R467" s="10" t="s">
        <v>8316</v>
      </c>
      <c r="S467" s="29">
        <f>ROUND(FundResult[[#This Row],[pledged]]/FundResult[[#This Row],[goal]]*100,0)</f>
        <v>27</v>
      </c>
      <c r="T467" s="27">
        <f>IFERROR(FundResult[[#This Row],[pledged]]/FundResult[[#This Row],[backers_count]], 0)</f>
        <v>17.25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48">
        <v>10000</v>
      </c>
      <c r="E468" s="4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6">
        <f>FundResult[[#This Row],[launched_at]]/86400+DATE(1970,1,1)</f>
        <v>41129.942870370374</v>
      </c>
      <c r="L468" s="8">
        <f>YEAR(FundResult[[#This Row],[Date Created Conversion]])</f>
        <v>2012</v>
      </c>
      <c r="M468" t="b">
        <v>0</v>
      </c>
      <c r="N468">
        <v>5</v>
      </c>
      <c r="O468" t="b">
        <v>0</v>
      </c>
      <c r="P468" t="s">
        <v>8268</v>
      </c>
      <c r="Q468" t="s">
        <v>8310</v>
      </c>
      <c r="R468" s="10" t="s">
        <v>8316</v>
      </c>
      <c r="S468" s="29">
        <f>ROUND(FundResult[[#This Row],[pledged]]/FundResult[[#This Row],[goal]]*100,0)</f>
        <v>1</v>
      </c>
      <c r="T468" s="27">
        <f>IFERROR(FundResult[[#This Row],[pledged]]/FundResult[[#This Row],[backers_count]], 0)</f>
        <v>15.2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48">
        <v>20000</v>
      </c>
      <c r="E469" s="4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6">
        <f>FundResult[[#This Row],[launched_at]]/86400+DATE(1970,1,1)</f>
        <v>41135.679791666669</v>
      </c>
      <c r="L469" s="8">
        <f>YEAR(FundResult[[#This Row],[Date Created Conversion]])</f>
        <v>2012</v>
      </c>
      <c r="M469" t="b">
        <v>0</v>
      </c>
      <c r="N469">
        <v>39</v>
      </c>
      <c r="O469" t="b">
        <v>0</v>
      </c>
      <c r="P469" t="s">
        <v>8268</v>
      </c>
      <c r="Q469" t="s">
        <v>8310</v>
      </c>
      <c r="R469" s="10" t="s">
        <v>8316</v>
      </c>
      <c r="S469" s="29">
        <f>ROUND(FundResult[[#This Row],[pledged]]/FundResult[[#This Row],[goal]]*100,0)</f>
        <v>22</v>
      </c>
      <c r="T469" s="27">
        <f>IFERROR(FundResult[[#This Row],[pledged]]/FundResult[[#This Row],[backers_count]], 0)</f>
        <v>110.64102564102564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48">
        <v>7500</v>
      </c>
      <c r="E470" s="4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6">
        <f>FundResult[[#This Row],[launched_at]]/86400+DATE(1970,1,1)</f>
        <v>41041.167627314819</v>
      </c>
      <c r="L470" s="8">
        <f>YEAR(FundResult[[#This Row],[Date Created Conversion]])</f>
        <v>2012</v>
      </c>
      <c r="M470" t="b">
        <v>0</v>
      </c>
      <c r="N470">
        <v>0</v>
      </c>
      <c r="O470" t="b">
        <v>0</v>
      </c>
      <c r="P470" t="s">
        <v>8268</v>
      </c>
      <c r="Q470" t="s">
        <v>8310</v>
      </c>
      <c r="R470" s="10" t="s">
        <v>8316</v>
      </c>
      <c r="S470" s="29">
        <f>ROUND(FundResult[[#This Row],[pledged]]/FundResult[[#This Row],[goal]]*100,0)</f>
        <v>0</v>
      </c>
      <c r="T470" s="27">
        <f>IFERROR(FundResult[[#This Row],[pledged]]/FundResult[[#This Row],[backers_count]], 0)</f>
        <v>0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48">
        <v>6000</v>
      </c>
      <c r="E471" s="4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6">
        <f>FundResult[[#This Row],[launched_at]]/86400+DATE(1970,1,1)</f>
        <v>41827.989861111113</v>
      </c>
      <c r="L471" s="8">
        <f>YEAR(FundResult[[#This Row],[Date Created Conversion]])</f>
        <v>2014</v>
      </c>
      <c r="M471" t="b">
        <v>0</v>
      </c>
      <c r="N471">
        <v>0</v>
      </c>
      <c r="O471" t="b">
        <v>0</v>
      </c>
      <c r="P471" t="s">
        <v>8268</v>
      </c>
      <c r="Q471" t="s">
        <v>8310</v>
      </c>
      <c r="R471" s="10" t="s">
        <v>8316</v>
      </c>
      <c r="S471" s="29">
        <f>ROUND(FundResult[[#This Row],[pledged]]/FundResult[[#This Row],[goal]]*100,0)</f>
        <v>0</v>
      </c>
      <c r="T471" s="27">
        <f>IFERROR(FundResult[[#This Row],[pledged]]/FundResult[[#This Row],[backers_count]], 0)</f>
        <v>0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48">
        <v>5000</v>
      </c>
      <c r="E472" s="4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6">
        <f>FundResult[[#This Row],[launched_at]]/86400+DATE(1970,1,1)</f>
        <v>41605.167696759258</v>
      </c>
      <c r="L472" s="8">
        <f>YEAR(FundResult[[#This Row],[Date Created Conversion]])</f>
        <v>2013</v>
      </c>
      <c r="M472" t="b">
        <v>0</v>
      </c>
      <c r="N472">
        <v>2</v>
      </c>
      <c r="O472" t="b">
        <v>0</v>
      </c>
      <c r="P472" t="s">
        <v>8268</v>
      </c>
      <c r="Q472" t="s">
        <v>8310</v>
      </c>
      <c r="R472" s="10" t="s">
        <v>8316</v>
      </c>
      <c r="S472" s="29">
        <f>ROUND(FundResult[[#This Row],[pledged]]/FundResult[[#This Row],[goal]]*100,0)</f>
        <v>1</v>
      </c>
      <c r="T472" s="27">
        <f>IFERROR(FundResult[[#This Row],[pledged]]/FundResult[[#This Row],[backers_count]], 0)</f>
        <v>25.5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48">
        <v>55000</v>
      </c>
      <c r="E473" s="4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6">
        <f>FundResult[[#This Row],[launched_at]]/86400+DATE(1970,1,1)</f>
        <v>41703.721979166665</v>
      </c>
      <c r="L473" s="8">
        <f>YEAR(FundResult[[#This Row],[Date Created Conversion]])</f>
        <v>2014</v>
      </c>
      <c r="M473" t="b">
        <v>0</v>
      </c>
      <c r="N473">
        <v>170</v>
      </c>
      <c r="O473" t="b">
        <v>0</v>
      </c>
      <c r="P473" t="s">
        <v>8268</v>
      </c>
      <c r="Q473" t="s">
        <v>8310</v>
      </c>
      <c r="R473" s="10" t="s">
        <v>8316</v>
      </c>
      <c r="S473" s="29">
        <f>ROUND(FundResult[[#This Row],[pledged]]/FundResult[[#This Row],[goal]]*100,0)</f>
        <v>12</v>
      </c>
      <c r="T473" s="27">
        <f>IFERROR(FundResult[[#This Row],[pledged]]/FundResult[[#This Row],[backers_count]], 0)</f>
        <v>38.476470588235294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48">
        <v>800</v>
      </c>
      <c r="E474" s="4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6">
        <f>FundResult[[#This Row],[launched_at]]/86400+DATE(1970,1,1)</f>
        <v>41844.922662037039</v>
      </c>
      <c r="L474" s="8">
        <f>YEAR(FundResult[[#This Row],[Date Created Conversion]])</f>
        <v>2014</v>
      </c>
      <c r="M474" t="b">
        <v>0</v>
      </c>
      <c r="N474">
        <v>5</v>
      </c>
      <c r="O474" t="b">
        <v>0</v>
      </c>
      <c r="P474" t="s">
        <v>8268</v>
      </c>
      <c r="Q474" t="s">
        <v>8310</v>
      </c>
      <c r="R474" s="10" t="s">
        <v>8316</v>
      </c>
      <c r="S474" s="29">
        <f>ROUND(FundResult[[#This Row],[pledged]]/FundResult[[#This Row],[goal]]*100,0)</f>
        <v>18</v>
      </c>
      <c r="T474" s="27">
        <f>IFERROR(FundResult[[#This Row],[pledged]]/FundResult[[#This Row],[backers_count]], 0)</f>
        <v>28.2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48">
        <v>30000</v>
      </c>
      <c r="E475" s="4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6">
        <f>FundResult[[#This Row],[launched_at]]/86400+DATE(1970,1,1)</f>
        <v>41869.698136574072</v>
      </c>
      <c r="L475" s="8">
        <f>YEAR(FundResult[[#This Row],[Date Created Conversion]])</f>
        <v>2014</v>
      </c>
      <c r="M475" t="b">
        <v>0</v>
      </c>
      <c r="N475">
        <v>14</v>
      </c>
      <c r="O475" t="b">
        <v>0</v>
      </c>
      <c r="P475" t="s">
        <v>8268</v>
      </c>
      <c r="Q475" t="s">
        <v>8310</v>
      </c>
      <c r="R475" s="10" t="s">
        <v>8316</v>
      </c>
      <c r="S475" s="29">
        <f>ROUND(FundResult[[#This Row],[pledged]]/FundResult[[#This Row],[goal]]*100,0)</f>
        <v>3</v>
      </c>
      <c r="T475" s="27">
        <f>IFERROR(FundResult[[#This Row],[pledged]]/FundResult[[#This Row],[backers_count]], 0)</f>
        <v>61.5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48">
        <v>3300</v>
      </c>
      <c r="E476" s="4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6">
        <f>FundResult[[#This Row],[launched_at]]/86400+DATE(1970,1,1)</f>
        <v>42753.329039351855</v>
      </c>
      <c r="L476" s="8">
        <f>YEAR(FundResult[[#This Row],[Date Created Conversion]])</f>
        <v>2017</v>
      </c>
      <c r="M476" t="b">
        <v>0</v>
      </c>
      <c r="N476">
        <v>1</v>
      </c>
      <c r="O476" t="b">
        <v>0</v>
      </c>
      <c r="P476" t="s">
        <v>8268</v>
      </c>
      <c r="Q476" t="s">
        <v>8310</v>
      </c>
      <c r="R476" s="10" t="s">
        <v>8316</v>
      </c>
      <c r="S476" s="29">
        <f>ROUND(FundResult[[#This Row],[pledged]]/FundResult[[#This Row],[goal]]*100,0)</f>
        <v>0</v>
      </c>
      <c r="T476" s="27">
        <f>IFERROR(FundResult[[#This Row],[pledged]]/FundResult[[#This Row],[backers_count]], 0)</f>
        <v>1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48">
        <v>2000</v>
      </c>
      <c r="E477" s="4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6">
        <f>FundResult[[#This Row],[launched_at]]/86400+DATE(1970,1,1)</f>
        <v>42100.086145833338</v>
      </c>
      <c r="L477" s="8">
        <f>YEAR(FundResult[[#This Row],[Date Created Conversion]])</f>
        <v>2015</v>
      </c>
      <c r="M477" t="b">
        <v>0</v>
      </c>
      <c r="N477">
        <v>0</v>
      </c>
      <c r="O477" t="b">
        <v>0</v>
      </c>
      <c r="P477" t="s">
        <v>8268</v>
      </c>
      <c r="Q477" t="s">
        <v>8310</v>
      </c>
      <c r="R477" s="10" t="s">
        <v>8316</v>
      </c>
      <c r="S477" s="29">
        <f>ROUND(FundResult[[#This Row],[pledged]]/FundResult[[#This Row],[goal]]*100,0)</f>
        <v>0</v>
      </c>
      <c r="T477" s="27">
        <f>IFERROR(FundResult[[#This Row],[pledged]]/FundResult[[#This Row],[backers_count]], 0)</f>
        <v>0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48">
        <v>220000</v>
      </c>
      <c r="E478" s="4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6">
        <f>FundResult[[#This Row],[launched_at]]/86400+DATE(1970,1,1)</f>
        <v>41757.975011574075</v>
      </c>
      <c r="L478" s="8">
        <f>YEAR(FundResult[[#This Row],[Date Created Conversion]])</f>
        <v>2014</v>
      </c>
      <c r="M478" t="b">
        <v>0</v>
      </c>
      <c r="N478">
        <v>124</v>
      </c>
      <c r="O478" t="b">
        <v>0</v>
      </c>
      <c r="P478" t="s">
        <v>8268</v>
      </c>
      <c r="Q478" t="s">
        <v>8310</v>
      </c>
      <c r="R478" s="10" t="s">
        <v>8316</v>
      </c>
      <c r="S478" s="29">
        <f>ROUND(FundResult[[#This Row],[pledged]]/FundResult[[#This Row],[goal]]*100,0)</f>
        <v>2</v>
      </c>
      <c r="T478" s="27">
        <f>IFERROR(FundResult[[#This Row],[pledged]]/FundResult[[#This Row],[backers_count]], 0)</f>
        <v>39.569274193548388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48">
        <v>1500</v>
      </c>
      <c r="E479" s="4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6">
        <f>FundResult[[#This Row],[launched_at]]/86400+DATE(1970,1,1)</f>
        <v>40987.83488425926</v>
      </c>
      <c r="L479" s="8">
        <f>YEAR(FundResult[[#This Row],[Date Created Conversion]])</f>
        <v>2012</v>
      </c>
      <c r="M479" t="b">
        <v>0</v>
      </c>
      <c r="N479">
        <v>0</v>
      </c>
      <c r="O479" t="b">
        <v>0</v>
      </c>
      <c r="P479" t="s">
        <v>8268</v>
      </c>
      <c r="Q479" t="s">
        <v>8310</v>
      </c>
      <c r="R479" s="10" t="s">
        <v>8316</v>
      </c>
      <c r="S479" s="29">
        <f>ROUND(FundResult[[#This Row],[pledged]]/FundResult[[#This Row],[goal]]*100,0)</f>
        <v>0</v>
      </c>
      <c r="T479" s="27">
        <f>IFERROR(FundResult[[#This Row],[pledged]]/FundResult[[#This Row],[backers_count]], 0)</f>
        <v>0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48">
        <v>10000</v>
      </c>
      <c r="E480" s="4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6">
        <f>FundResult[[#This Row],[launched_at]]/86400+DATE(1970,1,1)</f>
        <v>42065.910983796297</v>
      </c>
      <c r="L480" s="8">
        <f>YEAR(FundResult[[#This Row],[Date Created Conversion]])</f>
        <v>2015</v>
      </c>
      <c r="M480" t="b">
        <v>0</v>
      </c>
      <c r="N480">
        <v>0</v>
      </c>
      <c r="O480" t="b">
        <v>0</v>
      </c>
      <c r="P480" t="s">
        <v>8268</v>
      </c>
      <c r="Q480" t="s">
        <v>8310</v>
      </c>
      <c r="R480" s="10" t="s">
        <v>8316</v>
      </c>
      <c r="S480" s="29">
        <f>ROUND(FundResult[[#This Row],[pledged]]/FundResult[[#This Row],[goal]]*100,0)</f>
        <v>0</v>
      </c>
      <c r="T480" s="27">
        <f>IFERROR(FundResult[[#This Row],[pledged]]/FundResult[[#This Row],[backers_count]], 0)</f>
        <v>0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48">
        <v>15000</v>
      </c>
      <c r="E481" s="4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6">
        <f>FundResult[[#This Row],[launched_at]]/86400+DATE(1970,1,1)</f>
        <v>41904.407812500001</v>
      </c>
      <c r="L481" s="8">
        <f>YEAR(FundResult[[#This Row],[Date Created Conversion]])</f>
        <v>2014</v>
      </c>
      <c r="M481" t="b">
        <v>0</v>
      </c>
      <c r="N481">
        <v>55</v>
      </c>
      <c r="O481" t="b">
        <v>0</v>
      </c>
      <c r="P481" t="s">
        <v>8268</v>
      </c>
      <c r="Q481" t="s">
        <v>8310</v>
      </c>
      <c r="R481" s="10" t="s">
        <v>8316</v>
      </c>
      <c r="S481" s="29">
        <f>ROUND(FundResult[[#This Row],[pledged]]/FundResult[[#This Row],[goal]]*100,0)</f>
        <v>33</v>
      </c>
      <c r="T481" s="27">
        <f>IFERROR(FundResult[[#This Row],[pledged]]/FundResult[[#This Row],[backers_count]], 0)</f>
        <v>88.8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48">
        <v>40000</v>
      </c>
      <c r="E482" s="4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6">
        <f>FundResult[[#This Row],[launched_at]]/86400+DATE(1970,1,1)</f>
        <v>41465.500173611115</v>
      </c>
      <c r="L482" s="8">
        <f>YEAR(FundResult[[#This Row],[Date Created Conversion]])</f>
        <v>2013</v>
      </c>
      <c r="M482" t="b">
        <v>0</v>
      </c>
      <c r="N482">
        <v>140</v>
      </c>
      <c r="O482" t="b">
        <v>0</v>
      </c>
      <c r="P482" t="s">
        <v>8268</v>
      </c>
      <c r="Q482" t="s">
        <v>8310</v>
      </c>
      <c r="R482" s="10" t="s">
        <v>8316</v>
      </c>
      <c r="S482" s="29">
        <f>ROUND(FundResult[[#This Row],[pledged]]/FundResult[[#This Row],[goal]]*100,0)</f>
        <v>19</v>
      </c>
      <c r="T482" s="27">
        <f>IFERROR(FundResult[[#This Row],[pledged]]/FundResult[[#This Row],[backers_count]], 0)</f>
        <v>55.457142857142856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48">
        <v>30000</v>
      </c>
      <c r="E483" s="4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6">
        <f>FundResult[[#This Row],[launched_at]]/86400+DATE(1970,1,1)</f>
        <v>41162.672326388885</v>
      </c>
      <c r="L483" s="8">
        <f>YEAR(FundResult[[#This Row],[Date Created Conversion]])</f>
        <v>2012</v>
      </c>
      <c r="M483" t="b">
        <v>0</v>
      </c>
      <c r="N483">
        <v>21</v>
      </c>
      <c r="O483" t="b">
        <v>0</v>
      </c>
      <c r="P483" t="s">
        <v>8268</v>
      </c>
      <c r="Q483" t="s">
        <v>8310</v>
      </c>
      <c r="R483" s="10" t="s">
        <v>8316</v>
      </c>
      <c r="S483" s="29">
        <f>ROUND(FundResult[[#This Row],[pledged]]/FundResult[[#This Row],[goal]]*100,0)</f>
        <v>6</v>
      </c>
      <c r="T483" s="27">
        <f>IFERROR(FundResult[[#This Row],[pledged]]/FundResult[[#This Row],[backers_count]], 0)</f>
        <v>87.142857142857139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48">
        <v>10000</v>
      </c>
      <c r="E484" s="4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6">
        <f>FundResult[[#This Row],[launched_at]]/86400+DATE(1970,1,1)</f>
        <v>42447.896874999999</v>
      </c>
      <c r="L484" s="8">
        <f>YEAR(FundResult[[#This Row],[Date Created Conversion]])</f>
        <v>2016</v>
      </c>
      <c r="M484" t="b">
        <v>0</v>
      </c>
      <c r="N484">
        <v>1</v>
      </c>
      <c r="O484" t="b">
        <v>0</v>
      </c>
      <c r="P484" t="s">
        <v>8268</v>
      </c>
      <c r="Q484" t="s">
        <v>8310</v>
      </c>
      <c r="R484" s="10" t="s">
        <v>8316</v>
      </c>
      <c r="S484" s="29">
        <f>ROUND(FundResult[[#This Row],[pledged]]/FundResult[[#This Row],[goal]]*100,0)</f>
        <v>0</v>
      </c>
      <c r="T484" s="27">
        <f>IFERROR(FundResult[[#This Row],[pledged]]/FundResult[[#This Row],[backers_count]], 0)</f>
        <v>10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48">
        <v>15000</v>
      </c>
      <c r="E485" s="4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6">
        <f>FundResult[[#This Row],[launched_at]]/86400+DATE(1970,1,1)</f>
        <v>41243.197592592594</v>
      </c>
      <c r="L485" s="8">
        <f>YEAR(FundResult[[#This Row],[Date Created Conversion]])</f>
        <v>2012</v>
      </c>
      <c r="M485" t="b">
        <v>0</v>
      </c>
      <c r="N485">
        <v>147</v>
      </c>
      <c r="O485" t="b">
        <v>0</v>
      </c>
      <c r="P485" t="s">
        <v>8268</v>
      </c>
      <c r="Q485" t="s">
        <v>8310</v>
      </c>
      <c r="R485" s="10" t="s">
        <v>8316</v>
      </c>
      <c r="S485" s="29">
        <f>ROUND(FundResult[[#This Row],[pledged]]/FundResult[[#This Row],[goal]]*100,0)</f>
        <v>50</v>
      </c>
      <c r="T485" s="27">
        <f>IFERROR(FundResult[[#This Row],[pledged]]/FundResult[[#This Row],[backers_count]], 0)</f>
        <v>51.224489795918366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48">
        <v>80000</v>
      </c>
      <c r="E486" s="4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6">
        <f>FundResult[[#This Row],[launched_at]]/86400+DATE(1970,1,1)</f>
        <v>42272.93949074074</v>
      </c>
      <c r="L486" s="8">
        <f>YEAR(FundResult[[#This Row],[Date Created Conversion]])</f>
        <v>2015</v>
      </c>
      <c r="M486" t="b">
        <v>0</v>
      </c>
      <c r="N486">
        <v>11</v>
      </c>
      <c r="O486" t="b">
        <v>0</v>
      </c>
      <c r="P486" t="s">
        <v>8268</v>
      </c>
      <c r="Q486" t="s">
        <v>8310</v>
      </c>
      <c r="R486" s="10" t="s">
        <v>8316</v>
      </c>
      <c r="S486" s="29">
        <f>ROUND(FundResult[[#This Row],[pledged]]/FundResult[[#This Row],[goal]]*100,0)</f>
        <v>0</v>
      </c>
      <c r="T486" s="27">
        <f>IFERROR(FundResult[[#This Row],[pledged]]/FundResult[[#This Row],[backers_count]], 0)</f>
        <v>13.545454545454545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48">
        <v>37956</v>
      </c>
      <c r="E487" s="4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6">
        <f>FundResult[[#This Row],[launched_at]]/86400+DATE(1970,1,1)</f>
        <v>41381.505775462967</v>
      </c>
      <c r="L487" s="8">
        <f>YEAR(FundResult[[#This Row],[Date Created Conversion]])</f>
        <v>2013</v>
      </c>
      <c r="M487" t="b">
        <v>0</v>
      </c>
      <c r="N487">
        <v>125</v>
      </c>
      <c r="O487" t="b">
        <v>0</v>
      </c>
      <c r="P487" t="s">
        <v>8268</v>
      </c>
      <c r="Q487" t="s">
        <v>8310</v>
      </c>
      <c r="R487" s="10" t="s">
        <v>8316</v>
      </c>
      <c r="S487" s="29">
        <f>ROUND(FundResult[[#This Row],[pledged]]/FundResult[[#This Row],[goal]]*100,0)</f>
        <v>22</v>
      </c>
      <c r="T487" s="27">
        <f>IFERROR(FundResult[[#This Row],[pledged]]/FundResult[[#This Row],[backers_count]], 0)</f>
        <v>66.520080000000007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48">
        <v>550000</v>
      </c>
      <c r="E488" s="4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6">
        <f>FundResult[[#This Row],[launched_at]]/86400+DATE(1970,1,1)</f>
        <v>41761.94258101852</v>
      </c>
      <c r="L488" s="8">
        <f>YEAR(FundResult[[#This Row],[Date Created Conversion]])</f>
        <v>2014</v>
      </c>
      <c r="M488" t="b">
        <v>0</v>
      </c>
      <c r="N488">
        <v>1</v>
      </c>
      <c r="O488" t="b">
        <v>0</v>
      </c>
      <c r="P488" t="s">
        <v>8268</v>
      </c>
      <c r="Q488" t="s">
        <v>8310</v>
      </c>
      <c r="R488" s="10" t="s">
        <v>8316</v>
      </c>
      <c r="S488" s="29">
        <f>ROUND(FundResult[[#This Row],[pledged]]/FundResult[[#This Row],[goal]]*100,0)</f>
        <v>0</v>
      </c>
      <c r="T488" s="27">
        <f>IFERROR(FundResult[[#This Row],[pledged]]/FundResult[[#This Row],[backers_count]], 0)</f>
        <v>50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48">
        <v>50000</v>
      </c>
      <c r="E489" s="4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6">
        <f>FundResult[[#This Row],[launched_at]]/86400+DATE(1970,1,1)</f>
        <v>42669.594837962963</v>
      </c>
      <c r="L489" s="8">
        <f>YEAR(FundResult[[#This Row],[Date Created Conversion]])</f>
        <v>2016</v>
      </c>
      <c r="M489" t="b">
        <v>0</v>
      </c>
      <c r="N489">
        <v>0</v>
      </c>
      <c r="O489" t="b">
        <v>0</v>
      </c>
      <c r="P489" t="s">
        <v>8268</v>
      </c>
      <c r="Q489" t="s">
        <v>8310</v>
      </c>
      <c r="R489" s="10" t="s">
        <v>8316</v>
      </c>
      <c r="S489" s="29">
        <f>ROUND(FundResult[[#This Row],[pledged]]/FundResult[[#This Row],[goal]]*100,0)</f>
        <v>0</v>
      </c>
      <c r="T489" s="27">
        <f>IFERROR(FundResult[[#This Row],[pledged]]/FundResult[[#This Row],[backers_count]], 0)</f>
        <v>0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48">
        <v>12000</v>
      </c>
      <c r="E490" s="4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6">
        <f>FundResult[[#This Row],[launched_at]]/86400+DATE(1970,1,1)</f>
        <v>42714.054398148146</v>
      </c>
      <c r="L490" s="8">
        <f>YEAR(FundResult[[#This Row],[Date Created Conversion]])</f>
        <v>2016</v>
      </c>
      <c r="M490" t="b">
        <v>0</v>
      </c>
      <c r="N490">
        <v>0</v>
      </c>
      <c r="O490" t="b">
        <v>0</v>
      </c>
      <c r="P490" t="s">
        <v>8268</v>
      </c>
      <c r="Q490" t="s">
        <v>8310</v>
      </c>
      <c r="R490" s="10" t="s">
        <v>8316</v>
      </c>
      <c r="S490" s="29">
        <f>ROUND(FundResult[[#This Row],[pledged]]/FundResult[[#This Row],[goal]]*100,0)</f>
        <v>0</v>
      </c>
      <c r="T490" s="27">
        <f>IFERROR(FundResult[[#This Row],[pledged]]/FundResult[[#This Row],[backers_count]], 0)</f>
        <v>0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48">
        <v>74997</v>
      </c>
      <c r="E491" s="4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6">
        <f>FundResult[[#This Row],[launched_at]]/86400+DATE(1970,1,1)</f>
        <v>40882.481666666667</v>
      </c>
      <c r="L491" s="8">
        <f>YEAR(FundResult[[#This Row],[Date Created Conversion]])</f>
        <v>2011</v>
      </c>
      <c r="M491" t="b">
        <v>0</v>
      </c>
      <c r="N491">
        <v>3</v>
      </c>
      <c r="O491" t="b">
        <v>0</v>
      </c>
      <c r="P491" t="s">
        <v>8268</v>
      </c>
      <c r="Q491" t="s">
        <v>8310</v>
      </c>
      <c r="R491" s="10" t="s">
        <v>8316</v>
      </c>
      <c r="S491" s="29">
        <f>ROUND(FundResult[[#This Row],[pledged]]/FundResult[[#This Row],[goal]]*100,0)</f>
        <v>0</v>
      </c>
      <c r="T491" s="27">
        <f>IFERROR(FundResult[[#This Row],[pledged]]/FundResult[[#This Row],[backers_count]], 0)</f>
        <v>71.666666666666671</v>
      </c>
    </row>
    <row r="492" spans="1:20" x14ac:dyDescent="0.25">
      <c r="A492">
        <v>490</v>
      </c>
      <c r="B492" s="3" t="s">
        <v>491</v>
      </c>
      <c r="C492" s="3" t="s">
        <v>4600</v>
      </c>
      <c r="D492" s="48">
        <v>1000</v>
      </c>
      <c r="E492" s="4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6">
        <f>FundResult[[#This Row],[launched_at]]/86400+DATE(1970,1,1)</f>
        <v>41113.968576388885</v>
      </c>
      <c r="L492" s="8">
        <f>YEAR(FundResult[[#This Row],[Date Created Conversion]])</f>
        <v>2012</v>
      </c>
      <c r="M492" t="b">
        <v>0</v>
      </c>
      <c r="N492">
        <v>0</v>
      </c>
      <c r="O492" t="b">
        <v>0</v>
      </c>
      <c r="P492" t="s">
        <v>8268</v>
      </c>
      <c r="Q492" t="s">
        <v>8310</v>
      </c>
      <c r="R492" s="10" t="s">
        <v>8316</v>
      </c>
      <c r="S492" s="29">
        <f>ROUND(FundResult[[#This Row],[pledged]]/FundResult[[#This Row],[goal]]*100,0)</f>
        <v>0</v>
      </c>
      <c r="T492" s="27">
        <f>IFERROR(FundResult[[#This Row],[pledged]]/FundResult[[#This Row],[backers_count]], 0)</f>
        <v>0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48">
        <v>10000</v>
      </c>
      <c r="E493" s="4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6">
        <f>FundResult[[#This Row],[launched_at]]/86400+DATE(1970,1,1)</f>
        <v>42366.982627314814</v>
      </c>
      <c r="L493" s="8">
        <f>YEAR(FundResult[[#This Row],[Date Created Conversion]])</f>
        <v>2015</v>
      </c>
      <c r="M493" t="b">
        <v>0</v>
      </c>
      <c r="N493">
        <v>0</v>
      </c>
      <c r="O493" t="b">
        <v>0</v>
      </c>
      <c r="P493" t="s">
        <v>8268</v>
      </c>
      <c r="Q493" t="s">
        <v>8310</v>
      </c>
      <c r="R493" s="10" t="s">
        <v>8316</v>
      </c>
      <c r="S493" s="29">
        <f>ROUND(FundResult[[#This Row],[pledged]]/FundResult[[#This Row],[goal]]*100,0)</f>
        <v>0</v>
      </c>
      <c r="T493" s="27">
        <f>IFERROR(FundResult[[#This Row],[pledged]]/FundResult[[#This Row],[backers_count]], 0)</f>
        <v>0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48">
        <v>10000000</v>
      </c>
      <c r="E494" s="4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6">
        <f>FundResult[[#This Row],[launched_at]]/86400+DATE(1970,1,1)</f>
        <v>42596.03506944445</v>
      </c>
      <c r="L494" s="8">
        <f>YEAR(FundResult[[#This Row],[Date Created Conversion]])</f>
        <v>2016</v>
      </c>
      <c r="M494" t="b">
        <v>0</v>
      </c>
      <c r="N494">
        <v>0</v>
      </c>
      <c r="O494" t="b">
        <v>0</v>
      </c>
      <c r="P494" t="s">
        <v>8268</v>
      </c>
      <c r="Q494" t="s">
        <v>8310</v>
      </c>
      <c r="R494" s="10" t="s">
        <v>8316</v>
      </c>
      <c r="S494" s="29">
        <f>ROUND(FundResult[[#This Row],[pledged]]/FundResult[[#This Row],[goal]]*100,0)</f>
        <v>0</v>
      </c>
      <c r="T494" s="27">
        <f>IFERROR(FundResult[[#This Row],[pledged]]/FundResult[[#This Row],[backers_count]], 0)</f>
        <v>0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48">
        <v>30000</v>
      </c>
      <c r="E495" s="4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6">
        <f>FundResult[[#This Row],[launched_at]]/86400+DATE(1970,1,1)</f>
        <v>42114.726134259261</v>
      </c>
      <c r="L495" s="8">
        <f>YEAR(FundResult[[#This Row],[Date Created Conversion]])</f>
        <v>2015</v>
      </c>
      <c r="M495" t="b">
        <v>0</v>
      </c>
      <c r="N495">
        <v>0</v>
      </c>
      <c r="O495" t="b">
        <v>0</v>
      </c>
      <c r="P495" t="s">
        <v>8268</v>
      </c>
      <c r="Q495" t="s">
        <v>8310</v>
      </c>
      <c r="R495" s="10" t="s">
        <v>8316</v>
      </c>
      <c r="S495" s="29">
        <f>ROUND(FundResult[[#This Row],[pledged]]/FundResult[[#This Row],[goal]]*100,0)</f>
        <v>0</v>
      </c>
      <c r="T495" s="27">
        <f>IFERROR(FundResult[[#This Row],[pledged]]/FundResult[[#This Row],[backers_count]], 0)</f>
        <v>0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48">
        <v>20000</v>
      </c>
      <c r="E496" s="4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6">
        <f>FundResult[[#This Row],[launched_at]]/86400+DATE(1970,1,1)</f>
        <v>41799.830613425926</v>
      </c>
      <c r="L496" s="8">
        <f>YEAR(FundResult[[#This Row],[Date Created Conversion]])</f>
        <v>2014</v>
      </c>
      <c r="M496" t="b">
        <v>0</v>
      </c>
      <c r="N496">
        <v>3</v>
      </c>
      <c r="O496" t="b">
        <v>0</v>
      </c>
      <c r="P496" t="s">
        <v>8268</v>
      </c>
      <c r="Q496" t="s">
        <v>8310</v>
      </c>
      <c r="R496" s="10" t="s">
        <v>8316</v>
      </c>
      <c r="S496" s="29">
        <f>ROUND(FundResult[[#This Row],[pledged]]/FundResult[[#This Row],[goal]]*100,0)</f>
        <v>0</v>
      </c>
      <c r="T496" s="27">
        <f>IFERROR(FundResult[[#This Row],[pledged]]/FundResult[[#This Row],[backers_count]], 0)</f>
        <v>10.333333333333334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48">
        <v>7000</v>
      </c>
      <c r="E497" s="4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6">
        <f>FundResult[[#This Row],[launched_at]]/86400+DATE(1970,1,1)</f>
        <v>42171.827604166669</v>
      </c>
      <c r="L497" s="8">
        <f>YEAR(FundResult[[#This Row],[Date Created Conversion]])</f>
        <v>2015</v>
      </c>
      <c r="M497" t="b">
        <v>0</v>
      </c>
      <c r="N497">
        <v>0</v>
      </c>
      <c r="O497" t="b">
        <v>0</v>
      </c>
      <c r="P497" t="s">
        <v>8268</v>
      </c>
      <c r="Q497" t="s">
        <v>8310</v>
      </c>
      <c r="R497" s="10" t="s">
        <v>8316</v>
      </c>
      <c r="S497" s="29">
        <f>ROUND(FundResult[[#This Row],[pledged]]/FundResult[[#This Row],[goal]]*100,0)</f>
        <v>0</v>
      </c>
      <c r="T497" s="27">
        <f>IFERROR(FundResult[[#This Row],[pledged]]/FundResult[[#This Row],[backers_count]], 0)</f>
        <v>0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48">
        <v>60000</v>
      </c>
      <c r="E498" s="4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6">
        <f>FundResult[[#This Row],[launched_at]]/86400+DATE(1970,1,1)</f>
        <v>41620.93141203704</v>
      </c>
      <c r="L498" s="8">
        <f>YEAR(FundResult[[#This Row],[Date Created Conversion]])</f>
        <v>2013</v>
      </c>
      <c r="M498" t="b">
        <v>0</v>
      </c>
      <c r="N498">
        <v>1</v>
      </c>
      <c r="O498" t="b">
        <v>0</v>
      </c>
      <c r="P498" t="s">
        <v>8268</v>
      </c>
      <c r="Q498" t="s">
        <v>8310</v>
      </c>
      <c r="R498" s="10" t="s">
        <v>8316</v>
      </c>
      <c r="S498" s="29">
        <f>ROUND(FundResult[[#This Row],[pledged]]/FundResult[[#This Row],[goal]]*100,0)</f>
        <v>0</v>
      </c>
      <c r="T498" s="27">
        <f>IFERROR(FundResult[[#This Row],[pledged]]/FundResult[[#This Row],[backers_count]], 0)</f>
        <v>1</v>
      </c>
    </row>
    <row r="499" spans="1:20" x14ac:dyDescent="0.25">
      <c r="A499">
        <v>497</v>
      </c>
      <c r="B499" s="3" t="s">
        <v>498</v>
      </c>
      <c r="C499" s="3" t="s">
        <v>4607</v>
      </c>
      <c r="D499" s="48">
        <v>4480</v>
      </c>
      <c r="E499" s="4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6">
        <f>FundResult[[#This Row],[launched_at]]/86400+DATE(1970,1,1)</f>
        <v>41945.037789351853</v>
      </c>
      <c r="L499" s="8">
        <f>YEAR(FundResult[[#This Row],[Date Created Conversion]])</f>
        <v>2014</v>
      </c>
      <c r="M499" t="b">
        <v>0</v>
      </c>
      <c r="N499">
        <v>3</v>
      </c>
      <c r="O499" t="b">
        <v>0</v>
      </c>
      <c r="P499" t="s">
        <v>8268</v>
      </c>
      <c r="Q499" t="s">
        <v>8310</v>
      </c>
      <c r="R499" s="10" t="s">
        <v>8316</v>
      </c>
      <c r="S499" s="29">
        <f>ROUND(FundResult[[#This Row],[pledged]]/FundResult[[#This Row],[goal]]*100,0)</f>
        <v>1</v>
      </c>
      <c r="T499" s="27">
        <f>IFERROR(FundResult[[#This Row],[pledged]]/FundResult[[#This Row],[backers_count]], 0)</f>
        <v>10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48">
        <v>65108</v>
      </c>
      <c r="E500" s="4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6">
        <f>FundResult[[#This Row],[launched_at]]/86400+DATE(1970,1,1)</f>
        <v>40858.762141203704</v>
      </c>
      <c r="L500" s="8">
        <f>YEAR(FundResult[[#This Row],[Date Created Conversion]])</f>
        <v>2011</v>
      </c>
      <c r="M500" t="b">
        <v>0</v>
      </c>
      <c r="N500">
        <v>22</v>
      </c>
      <c r="O500" t="b">
        <v>0</v>
      </c>
      <c r="P500" t="s">
        <v>8268</v>
      </c>
      <c r="Q500" t="s">
        <v>8310</v>
      </c>
      <c r="R500" s="10" t="s">
        <v>8316</v>
      </c>
      <c r="S500" s="29">
        <f>ROUND(FundResult[[#This Row],[pledged]]/FundResult[[#This Row],[goal]]*100,0)</f>
        <v>5</v>
      </c>
      <c r="T500" s="27">
        <f>IFERROR(FundResult[[#This Row],[pledged]]/FundResult[[#This Row],[backers_count]], 0)</f>
        <v>136.09090909090909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48">
        <v>20000</v>
      </c>
      <c r="E501" s="4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6">
        <f>FundResult[[#This Row],[launched_at]]/86400+DATE(1970,1,1)</f>
        <v>40043.895462962959</v>
      </c>
      <c r="L501" s="8">
        <f>YEAR(FundResult[[#This Row],[Date Created Conversion]])</f>
        <v>2009</v>
      </c>
      <c r="M501" t="b">
        <v>0</v>
      </c>
      <c r="N501">
        <v>26</v>
      </c>
      <c r="O501" t="b">
        <v>0</v>
      </c>
      <c r="P501" t="s">
        <v>8268</v>
      </c>
      <c r="Q501" t="s">
        <v>8310</v>
      </c>
      <c r="R501" s="10" t="s">
        <v>8316</v>
      </c>
      <c r="S501" s="29">
        <f>ROUND(FundResult[[#This Row],[pledged]]/FundResult[[#This Row],[goal]]*100,0)</f>
        <v>10</v>
      </c>
      <c r="T501" s="27">
        <f>IFERROR(FundResult[[#This Row],[pledged]]/FundResult[[#This Row],[backers_count]], 0)</f>
        <v>73.461538461538467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48">
        <v>6500</v>
      </c>
      <c r="E502" s="4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6">
        <f>FundResult[[#This Row],[launched_at]]/86400+DATE(1970,1,1)</f>
        <v>40247.886006944442</v>
      </c>
      <c r="L502" s="8">
        <f>YEAR(FundResult[[#This Row],[Date Created Conversion]])</f>
        <v>2010</v>
      </c>
      <c r="M502" t="b">
        <v>0</v>
      </c>
      <c r="N502">
        <v>4</v>
      </c>
      <c r="O502" t="b">
        <v>0</v>
      </c>
      <c r="P502" t="s">
        <v>8268</v>
      </c>
      <c r="Q502" t="s">
        <v>8310</v>
      </c>
      <c r="R502" s="10" t="s">
        <v>8316</v>
      </c>
      <c r="S502" s="29">
        <f>ROUND(FundResult[[#This Row],[pledged]]/FundResult[[#This Row],[goal]]*100,0)</f>
        <v>3</v>
      </c>
      <c r="T502" s="27">
        <f>IFERROR(FundResult[[#This Row],[pledged]]/FundResult[[#This Row],[backers_count]], 0)</f>
        <v>53.75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48">
        <v>10000</v>
      </c>
      <c r="E503" s="4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6">
        <f>FundResult[[#This Row],[launched_at]]/86400+DATE(1970,1,1)</f>
        <v>40703.234386574077</v>
      </c>
      <c r="L503" s="8">
        <f>YEAR(FundResult[[#This Row],[Date Created Conversion]])</f>
        <v>2011</v>
      </c>
      <c r="M503" t="b">
        <v>0</v>
      </c>
      <c r="N503">
        <v>0</v>
      </c>
      <c r="O503" t="b">
        <v>0</v>
      </c>
      <c r="P503" t="s">
        <v>8268</v>
      </c>
      <c r="Q503" t="s">
        <v>8310</v>
      </c>
      <c r="R503" s="10" t="s">
        <v>8316</v>
      </c>
      <c r="S503" s="29">
        <f>ROUND(FundResult[[#This Row],[pledged]]/FundResult[[#This Row],[goal]]*100,0)</f>
        <v>0</v>
      </c>
      <c r="T503" s="27">
        <f>IFERROR(FundResult[[#This Row],[pledged]]/FundResult[[#This Row],[backers_count]], 0)</f>
        <v>0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48">
        <v>20000</v>
      </c>
      <c r="E504" s="4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6">
        <f>FundResult[[#This Row],[launched_at]]/86400+DATE(1970,1,1)</f>
        <v>40956.553530092591</v>
      </c>
      <c r="L504" s="8">
        <f>YEAR(FundResult[[#This Row],[Date Created Conversion]])</f>
        <v>2012</v>
      </c>
      <c r="M504" t="b">
        <v>0</v>
      </c>
      <c r="N504">
        <v>4</v>
      </c>
      <c r="O504" t="b">
        <v>0</v>
      </c>
      <c r="P504" t="s">
        <v>8268</v>
      </c>
      <c r="Q504" t="s">
        <v>8310</v>
      </c>
      <c r="R504" s="10" t="s">
        <v>8316</v>
      </c>
      <c r="S504" s="29">
        <f>ROUND(FundResult[[#This Row],[pledged]]/FundResult[[#This Row],[goal]]*100,0)</f>
        <v>1</v>
      </c>
      <c r="T504" s="27">
        <f>IFERROR(FundResult[[#This Row],[pledged]]/FundResult[[#This Row],[backers_count]], 0)</f>
        <v>57.5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48">
        <v>6500</v>
      </c>
      <c r="E505" s="4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6">
        <f>FundResult[[#This Row],[launched_at]]/86400+DATE(1970,1,1)</f>
        <v>41991.526655092588</v>
      </c>
      <c r="L505" s="8">
        <f>YEAR(FundResult[[#This Row],[Date Created Conversion]])</f>
        <v>2014</v>
      </c>
      <c r="M505" t="b">
        <v>0</v>
      </c>
      <c r="N505">
        <v>9</v>
      </c>
      <c r="O505" t="b">
        <v>0</v>
      </c>
      <c r="P505" t="s">
        <v>8268</v>
      </c>
      <c r="Q505" t="s">
        <v>8310</v>
      </c>
      <c r="R505" s="10" t="s">
        <v>8316</v>
      </c>
      <c r="S505" s="29">
        <f>ROUND(FundResult[[#This Row],[pledged]]/FundResult[[#This Row],[goal]]*100,0)</f>
        <v>2</v>
      </c>
      <c r="T505" s="27">
        <f>IFERROR(FundResult[[#This Row],[pledged]]/FundResult[[#This Row],[backers_count]], 0)</f>
        <v>12.666666666666666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48">
        <v>24500</v>
      </c>
      <c r="E506" s="4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6">
        <f>FundResult[[#This Row],[launched_at]]/86400+DATE(1970,1,1)</f>
        <v>40949.98364583333</v>
      </c>
      <c r="L506" s="8">
        <f>YEAR(FundResult[[#This Row],[Date Created Conversion]])</f>
        <v>2012</v>
      </c>
      <c r="M506" t="b">
        <v>0</v>
      </c>
      <c r="N506">
        <v>5</v>
      </c>
      <c r="O506" t="b">
        <v>0</v>
      </c>
      <c r="P506" t="s">
        <v>8268</v>
      </c>
      <c r="Q506" t="s">
        <v>8310</v>
      </c>
      <c r="R506" s="10" t="s">
        <v>8316</v>
      </c>
      <c r="S506" s="29">
        <f>ROUND(FundResult[[#This Row],[pledged]]/FundResult[[#This Row],[goal]]*100,0)</f>
        <v>1</v>
      </c>
      <c r="T506" s="27">
        <f>IFERROR(FundResult[[#This Row],[pledged]]/FundResult[[#This Row],[backers_count]], 0)</f>
        <v>67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48">
        <v>12000</v>
      </c>
      <c r="E507" s="4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6">
        <f>FundResult[[#This Row],[launched_at]]/86400+DATE(1970,1,1)</f>
        <v>42318.098217592589</v>
      </c>
      <c r="L507" s="8">
        <f>YEAR(FundResult[[#This Row],[Date Created Conversion]])</f>
        <v>2015</v>
      </c>
      <c r="M507" t="b">
        <v>0</v>
      </c>
      <c r="N507">
        <v>14</v>
      </c>
      <c r="O507" t="b">
        <v>0</v>
      </c>
      <c r="P507" t="s">
        <v>8268</v>
      </c>
      <c r="Q507" t="s">
        <v>8310</v>
      </c>
      <c r="R507" s="10" t="s">
        <v>8316</v>
      </c>
      <c r="S507" s="29">
        <f>ROUND(FundResult[[#This Row],[pledged]]/FundResult[[#This Row],[goal]]*100,0)</f>
        <v>0</v>
      </c>
      <c r="T507" s="27">
        <f>IFERROR(FundResult[[#This Row],[pledged]]/FundResult[[#This Row],[backers_count]], 0)</f>
        <v>3.7142857142857144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48">
        <v>200000</v>
      </c>
      <c r="E508" s="4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6">
        <f>FundResult[[#This Row],[launched_at]]/86400+DATE(1970,1,1)</f>
        <v>41466.552314814813</v>
      </c>
      <c r="L508" s="8">
        <f>YEAR(FundResult[[#This Row],[Date Created Conversion]])</f>
        <v>2013</v>
      </c>
      <c r="M508" t="b">
        <v>0</v>
      </c>
      <c r="N508">
        <v>1</v>
      </c>
      <c r="O508" t="b">
        <v>0</v>
      </c>
      <c r="P508" t="s">
        <v>8268</v>
      </c>
      <c r="Q508" t="s">
        <v>8310</v>
      </c>
      <c r="R508" s="10" t="s">
        <v>8316</v>
      </c>
      <c r="S508" s="29">
        <f>ROUND(FundResult[[#This Row],[pledged]]/FundResult[[#This Row],[goal]]*100,0)</f>
        <v>0</v>
      </c>
      <c r="T508" s="27">
        <f>IFERROR(FundResult[[#This Row],[pledged]]/FundResult[[#This Row],[backers_count]], 0)</f>
        <v>250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48">
        <v>20000</v>
      </c>
      <c r="E509" s="4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6">
        <f>FundResult[[#This Row],[launched_at]]/86400+DATE(1970,1,1)</f>
        <v>41156.958993055552</v>
      </c>
      <c r="L509" s="8">
        <f>YEAR(FundResult[[#This Row],[Date Created Conversion]])</f>
        <v>2012</v>
      </c>
      <c r="M509" t="b">
        <v>0</v>
      </c>
      <c r="N509">
        <v>10</v>
      </c>
      <c r="O509" t="b">
        <v>0</v>
      </c>
      <c r="P509" t="s">
        <v>8268</v>
      </c>
      <c r="Q509" t="s">
        <v>8310</v>
      </c>
      <c r="R509" s="10" t="s">
        <v>8316</v>
      </c>
      <c r="S509" s="29">
        <f>ROUND(FundResult[[#This Row],[pledged]]/FundResult[[#This Row],[goal]]*100,0)</f>
        <v>3</v>
      </c>
      <c r="T509" s="27">
        <f>IFERROR(FundResult[[#This Row],[pledged]]/FundResult[[#This Row],[backers_count]], 0)</f>
        <v>64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48">
        <v>50000</v>
      </c>
      <c r="E510" s="4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6">
        <f>FundResult[[#This Row],[launched_at]]/86400+DATE(1970,1,1)</f>
        <v>40995.024317129632</v>
      </c>
      <c r="L510" s="8">
        <f>YEAR(FundResult[[#This Row],[Date Created Conversion]])</f>
        <v>2012</v>
      </c>
      <c r="M510" t="b">
        <v>0</v>
      </c>
      <c r="N510">
        <v>3</v>
      </c>
      <c r="O510" t="b">
        <v>0</v>
      </c>
      <c r="P510" t="s">
        <v>8268</v>
      </c>
      <c r="Q510" t="s">
        <v>8310</v>
      </c>
      <c r="R510" s="10" t="s">
        <v>8316</v>
      </c>
      <c r="S510" s="29">
        <f>ROUND(FundResult[[#This Row],[pledged]]/FundResult[[#This Row],[goal]]*100,0)</f>
        <v>1</v>
      </c>
      <c r="T510" s="27">
        <f>IFERROR(FundResult[[#This Row],[pledged]]/FundResult[[#This Row],[backers_count]], 0)</f>
        <v>133.33333333333334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48">
        <v>5000</v>
      </c>
      <c r="E511" s="4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6">
        <f>FundResult[[#This Row],[launched_at]]/86400+DATE(1970,1,1)</f>
        <v>42153.631597222222</v>
      </c>
      <c r="L511" s="8">
        <f>YEAR(FundResult[[#This Row],[Date Created Conversion]])</f>
        <v>2015</v>
      </c>
      <c r="M511" t="b">
        <v>0</v>
      </c>
      <c r="N511">
        <v>1</v>
      </c>
      <c r="O511" t="b">
        <v>0</v>
      </c>
      <c r="P511" t="s">
        <v>8268</v>
      </c>
      <c r="Q511" t="s">
        <v>8310</v>
      </c>
      <c r="R511" s="10" t="s">
        <v>8316</v>
      </c>
      <c r="S511" s="29">
        <f>ROUND(FundResult[[#This Row],[pledged]]/FundResult[[#This Row],[goal]]*100,0)</f>
        <v>0</v>
      </c>
      <c r="T511" s="27">
        <f>IFERROR(FundResult[[#This Row],[pledged]]/FundResult[[#This Row],[backers_count]], 0)</f>
        <v>10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48">
        <v>14000</v>
      </c>
      <c r="E512" s="4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6">
        <f>FundResult[[#This Row],[launched_at]]/86400+DATE(1970,1,1)</f>
        <v>42400.176377314812</v>
      </c>
      <c r="L512" s="8">
        <f>YEAR(FundResult[[#This Row],[Date Created Conversion]])</f>
        <v>2016</v>
      </c>
      <c r="M512" t="b">
        <v>0</v>
      </c>
      <c r="N512">
        <v>0</v>
      </c>
      <c r="O512" t="b">
        <v>0</v>
      </c>
      <c r="P512" t="s">
        <v>8268</v>
      </c>
      <c r="Q512" t="s">
        <v>8310</v>
      </c>
      <c r="R512" s="10" t="s">
        <v>8316</v>
      </c>
      <c r="S512" s="29">
        <f>ROUND(FundResult[[#This Row],[pledged]]/FundResult[[#This Row],[goal]]*100,0)</f>
        <v>0</v>
      </c>
      <c r="T512" s="27">
        <f>IFERROR(FundResult[[#This Row],[pledged]]/FundResult[[#This Row],[backers_count]], 0)</f>
        <v>0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48">
        <v>5000</v>
      </c>
      <c r="E513" s="4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6">
        <f>FundResult[[#This Row],[launched_at]]/86400+DATE(1970,1,1)</f>
        <v>41340.303032407406</v>
      </c>
      <c r="L513" s="8">
        <f>YEAR(FundResult[[#This Row],[Date Created Conversion]])</f>
        <v>2013</v>
      </c>
      <c r="M513" t="b">
        <v>0</v>
      </c>
      <c r="N513">
        <v>5</v>
      </c>
      <c r="O513" t="b">
        <v>0</v>
      </c>
      <c r="P513" t="s">
        <v>8268</v>
      </c>
      <c r="Q513" t="s">
        <v>8310</v>
      </c>
      <c r="R513" s="10" t="s">
        <v>8316</v>
      </c>
      <c r="S513" s="29">
        <f>ROUND(FundResult[[#This Row],[pledged]]/FundResult[[#This Row],[goal]]*100,0)</f>
        <v>3</v>
      </c>
      <c r="T513" s="27">
        <f>IFERROR(FundResult[[#This Row],[pledged]]/FundResult[[#This Row],[backers_count]], 0)</f>
        <v>30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48">
        <v>8000</v>
      </c>
      <c r="E514" s="4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6">
        <f>FundResult[[#This Row],[launched_at]]/86400+DATE(1970,1,1)</f>
        <v>42649.742210648154</v>
      </c>
      <c r="L514" s="8">
        <f>YEAR(FundResult[[#This Row],[Date Created Conversion]])</f>
        <v>2016</v>
      </c>
      <c r="M514" t="b">
        <v>0</v>
      </c>
      <c r="N514">
        <v>2</v>
      </c>
      <c r="O514" t="b">
        <v>0</v>
      </c>
      <c r="P514" t="s">
        <v>8268</v>
      </c>
      <c r="Q514" t="s">
        <v>8310</v>
      </c>
      <c r="R514" s="10" t="s">
        <v>8316</v>
      </c>
      <c r="S514" s="29">
        <f>ROUND(FundResult[[#This Row],[pledged]]/FundResult[[#This Row],[goal]]*100,0)</f>
        <v>0</v>
      </c>
      <c r="T514" s="27">
        <f>IFERROR(FundResult[[#This Row],[pledged]]/FundResult[[#This Row],[backers_count]], 0)</f>
        <v>5.5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48">
        <v>50000</v>
      </c>
      <c r="E515" s="4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6">
        <f>FundResult[[#This Row],[launched_at]]/86400+DATE(1970,1,1)</f>
        <v>42552.653993055559</v>
      </c>
      <c r="L515" s="8">
        <f>YEAR(FundResult[[#This Row],[Date Created Conversion]])</f>
        <v>2016</v>
      </c>
      <c r="M515" t="b">
        <v>0</v>
      </c>
      <c r="N515">
        <v>68</v>
      </c>
      <c r="O515" t="b">
        <v>0</v>
      </c>
      <c r="P515" t="s">
        <v>8268</v>
      </c>
      <c r="Q515" t="s">
        <v>8310</v>
      </c>
      <c r="R515" s="10" t="s">
        <v>8316</v>
      </c>
      <c r="S515" s="29">
        <f>ROUND(FundResult[[#This Row],[pledged]]/FundResult[[#This Row],[goal]]*100,0)</f>
        <v>14</v>
      </c>
      <c r="T515" s="27">
        <f>IFERROR(FundResult[[#This Row],[pledged]]/FundResult[[#This Row],[backers_count]], 0)</f>
        <v>102.38235294117646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48">
        <v>1500</v>
      </c>
      <c r="E516" s="4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6">
        <f>FundResult[[#This Row],[launched_at]]/86400+DATE(1970,1,1)</f>
        <v>41830.613969907405</v>
      </c>
      <c r="L516" s="8">
        <f>YEAR(FundResult[[#This Row],[Date Created Conversion]])</f>
        <v>2014</v>
      </c>
      <c r="M516" t="b">
        <v>0</v>
      </c>
      <c r="N516">
        <v>3</v>
      </c>
      <c r="O516" t="b">
        <v>0</v>
      </c>
      <c r="P516" t="s">
        <v>8268</v>
      </c>
      <c r="Q516" t="s">
        <v>8310</v>
      </c>
      <c r="R516" s="10" t="s">
        <v>8316</v>
      </c>
      <c r="S516" s="29">
        <f>ROUND(FundResult[[#This Row],[pledged]]/FundResult[[#This Row],[goal]]*100,0)</f>
        <v>3</v>
      </c>
      <c r="T516" s="27">
        <f>IFERROR(FundResult[[#This Row],[pledged]]/FundResult[[#This Row],[backers_count]], 0)</f>
        <v>16.666666666666668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48">
        <v>97000</v>
      </c>
      <c r="E517" s="4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6">
        <f>FundResult[[#This Row],[launched_at]]/86400+DATE(1970,1,1)</f>
        <v>42327.490752314814</v>
      </c>
      <c r="L517" s="8">
        <f>YEAR(FundResult[[#This Row],[Date Created Conversion]])</f>
        <v>2015</v>
      </c>
      <c r="M517" t="b">
        <v>0</v>
      </c>
      <c r="N517">
        <v>34</v>
      </c>
      <c r="O517" t="b">
        <v>0</v>
      </c>
      <c r="P517" t="s">
        <v>8268</v>
      </c>
      <c r="Q517" t="s">
        <v>8310</v>
      </c>
      <c r="R517" s="10" t="s">
        <v>8316</v>
      </c>
      <c r="S517" s="29">
        <f>ROUND(FundResult[[#This Row],[pledged]]/FundResult[[#This Row],[goal]]*100,0)</f>
        <v>25</v>
      </c>
      <c r="T517" s="27">
        <f>IFERROR(FundResult[[#This Row],[pledged]]/FundResult[[#This Row],[backers_count]], 0)</f>
        <v>725.02941176470586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48">
        <v>5000</v>
      </c>
      <c r="E518" s="4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6">
        <f>FundResult[[#This Row],[launched_at]]/86400+DATE(1970,1,1)</f>
        <v>42091.778703703705</v>
      </c>
      <c r="L518" s="8">
        <f>YEAR(FundResult[[#This Row],[Date Created Conversion]])</f>
        <v>2015</v>
      </c>
      <c r="M518" t="b">
        <v>0</v>
      </c>
      <c r="N518">
        <v>0</v>
      </c>
      <c r="O518" t="b">
        <v>0</v>
      </c>
      <c r="P518" t="s">
        <v>8268</v>
      </c>
      <c r="Q518" t="s">
        <v>8310</v>
      </c>
      <c r="R518" s="10" t="s">
        <v>8316</v>
      </c>
      <c r="S518" s="29">
        <f>ROUND(FundResult[[#This Row],[pledged]]/FundResult[[#This Row],[goal]]*100,0)</f>
        <v>0</v>
      </c>
      <c r="T518" s="27">
        <f>IFERROR(FundResult[[#This Row],[pledged]]/FundResult[[#This Row],[backers_count]], 0)</f>
        <v>0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48">
        <v>15000</v>
      </c>
      <c r="E519" s="4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6">
        <f>FundResult[[#This Row],[launched_at]]/86400+DATE(1970,1,1)</f>
        <v>42738.615289351852</v>
      </c>
      <c r="L519" s="8">
        <f>YEAR(FundResult[[#This Row],[Date Created Conversion]])</f>
        <v>2017</v>
      </c>
      <c r="M519" t="b">
        <v>0</v>
      </c>
      <c r="N519">
        <v>3</v>
      </c>
      <c r="O519" t="b">
        <v>0</v>
      </c>
      <c r="P519" t="s">
        <v>8268</v>
      </c>
      <c r="Q519" t="s">
        <v>8310</v>
      </c>
      <c r="R519" s="10" t="s">
        <v>8316</v>
      </c>
      <c r="S519" s="29">
        <f>ROUND(FundResult[[#This Row],[pledged]]/FundResult[[#This Row],[goal]]*100,0)</f>
        <v>1</v>
      </c>
      <c r="T519" s="27">
        <f>IFERROR(FundResult[[#This Row],[pledged]]/FundResult[[#This Row],[backers_count]], 0)</f>
        <v>68.333333333333329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48">
        <v>7175</v>
      </c>
      <c r="E520" s="4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6">
        <f>FundResult[[#This Row],[launched_at]]/86400+DATE(1970,1,1)</f>
        <v>42223.616018518514</v>
      </c>
      <c r="L520" s="8">
        <f>YEAR(FundResult[[#This Row],[Date Created Conversion]])</f>
        <v>2015</v>
      </c>
      <c r="M520" t="b">
        <v>0</v>
      </c>
      <c r="N520">
        <v>0</v>
      </c>
      <c r="O520" t="b">
        <v>0</v>
      </c>
      <c r="P520" t="s">
        <v>8268</v>
      </c>
      <c r="Q520" t="s">
        <v>8310</v>
      </c>
      <c r="R520" s="10" t="s">
        <v>8316</v>
      </c>
      <c r="S520" s="29">
        <f>ROUND(FundResult[[#This Row],[pledged]]/FundResult[[#This Row],[goal]]*100,0)</f>
        <v>0</v>
      </c>
      <c r="T520" s="27">
        <f>IFERROR(FundResult[[#This Row],[pledged]]/FundResult[[#This Row],[backers_count]], 0)</f>
        <v>0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48">
        <v>12001</v>
      </c>
      <c r="E521" s="4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6">
        <f>FundResult[[#This Row],[launched_at]]/86400+DATE(1970,1,1)</f>
        <v>41218.391446759255</v>
      </c>
      <c r="L521" s="8">
        <f>YEAR(FundResult[[#This Row],[Date Created Conversion]])</f>
        <v>2012</v>
      </c>
      <c r="M521" t="b">
        <v>0</v>
      </c>
      <c r="N521">
        <v>70</v>
      </c>
      <c r="O521" t="b">
        <v>0</v>
      </c>
      <c r="P521" t="s">
        <v>8268</v>
      </c>
      <c r="Q521" t="s">
        <v>8310</v>
      </c>
      <c r="R521" s="10" t="s">
        <v>8316</v>
      </c>
      <c r="S521" s="29">
        <f>ROUND(FundResult[[#This Row],[pledged]]/FundResult[[#This Row],[goal]]*100,0)</f>
        <v>23</v>
      </c>
      <c r="T521" s="27">
        <f>IFERROR(FundResult[[#This Row],[pledged]]/FundResult[[#This Row],[backers_count]], 0)</f>
        <v>39.228571428571428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48">
        <v>5000</v>
      </c>
      <c r="E522" s="4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6">
        <f>FundResult[[#This Row],[launched_at]]/86400+DATE(1970,1,1)</f>
        <v>42318.702094907407</v>
      </c>
      <c r="L522" s="8">
        <f>YEAR(FundResult[[#This Row],[Date Created Conversion]])</f>
        <v>2015</v>
      </c>
      <c r="M522" t="b">
        <v>0</v>
      </c>
      <c r="N522">
        <v>34</v>
      </c>
      <c r="O522" t="b">
        <v>1</v>
      </c>
      <c r="P522" t="s">
        <v>8269</v>
      </c>
      <c r="Q522" t="s">
        <v>8317</v>
      </c>
      <c r="R522" s="10" t="s">
        <v>8318</v>
      </c>
      <c r="S522" s="29">
        <f>ROUND(FundResult[[#This Row],[pledged]]/FundResult[[#This Row],[goal]]*100,0)</f>
        <v>102</v>
      </c>
      <c r="T522" s="27">
        <f>IFERROR(FundResult[[#This Row],[pledged]]/FundResult[[#This Row],[backers_count]], 0)</f>
        <v>150.14705882352942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48">
        <v>5000</v>
      </c>
      <c r="E523" s="4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6">
        <f>FundResult[[#This Row],[launched_at]]/86400+DATE(1970,1,1)</f>
        <v>42646.092812499999</v>
      </c>
      <c r="L523" s="8">
        <f>YEAR(FundResult[[#This Row],[Date Created Conversion]])</f>
        <v>2016</v>
      </c>
      <c r="M523" t="b">
        <v>0</v>
      </c>
      <c r="N523">
        <v>56</v>
      </c>
      <c r="O523" t="b">
        <v>1</v>
      </c>
      <c r="P523" t="s">
        <v>8269</v>
      </c>
      <c r="Q523" t="s">
        <v>8317</v>
      </c>
      <c r="R523" s="10" t="s">
        <v>8318</v>
      </c>
      <c r="S523" s="29">
        <f>ROUND(FundResult[[#This Row],[pledged]]/FundResult[[#This Row],[goal]]*100,0)</f>
        <v>105</v>
      </c>
      <c r="T523" s="27">
        <f>IFERROR(FundResult[[#This Row],[pledged]]/FundResult[[#This Row],[backers_count]], 0)</f>
        <v>93.428571428571431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48">
        <v>3000</v>
      </c>
      <c r="E524" s="4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6">
        <f>FundResult[[#This Row],[launched_at]]/86400+DATE(1970,1,1)</f>
        <v>42430.040798611109</v>
      </c>
      <c r="L524" s="8">
        <f>YEAR(FundResult[[#This Row],[Date Created Conversion]])</f>
        <v>2016</v>
      </c>
      <c r="M524" t="b">
        <v>0</v>
      </c>
      <c r="N524">
        <v>31</v>
      </c>
      <c r="O524" t="b">
        <v>1</v>
      </c>
      <c r="P524" t="s">
        <v>8269</v>
      </c>
      <c r="Q524" t="s">
        <v>8317</v>
      </c>
      <c r="R524" s="10" t="s">
        <v>8318</v>
      </c>
      <c r="S524" s="29">
        <f>ROUND(FundResult[[#This Row],[pledged]]/FundResult[[#This Row],[goal]]*100,0)</f>
        <v>115</v>
      </c>
      <c r="T524" s="27">
        <f>IFERROR(FundResult[[#This Row],[pledged]]/FundResult[[#This Row],[backers_count]], 0)</f>
        <v>110.96774193548387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48">
        <v>5000</v>
      </c>
      <c r="E525" s="4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6">
        <f>FundResult[[#This Row],[launched_at]]/86400+DATE(1970,1,1)</f>
        <v>42238.13282407407</v>
      </c>
      <c r="L525" s="8">
        <f>YEAR(FundResult[[#This Row],[Date Created Conversion]])</f>
        <v>2015</v>
      </c>
      <c r="M525" t="b">
        <v>0</v>
      </c>
      <c r="N525">
        <v>84</v>
      </c>
      <c r="O525" t="b">
        <v>1</v>
      </c>
      <c r="P525" t="s">
        <v>8269</v>
      </c>
      <c r="Q525" t="s">
        <v>8317</v>
      </c>
      <c r="R525" s="10" t="s">
        <v>8318</v>
      </c>
      <c r="S525" s="29">
        <f>ROUND(FundResult[[#This Row],[pledged]]/FundResult[[#This Row],[goal]]*100,0)</f>
        <v>121</v>
      </c>
      <c r="T525" s="27">
        <f>IFERROR(FundResult[[#This Row],[pledged]]/FundResult[[#This Row],[backers_count]], 0)</f>
        <v>71.785714285714292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48">
        <v>3500</v>
      </c>
      <c r="E526" s="4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6">
        <f>FundResult[[#This Row],[launched_at]]/86400+DATE(1970,1,1)</f>
        <v>42492.717233796298</v>
      </c>
      <c r="L526" s="8">
        <f>YEAR(FundResult[[#This Row],[Date Created Conversion]])</f>
        <v>2016</v>
      </c>
      <c r="M526" t="b">
        <v>0</v>
      </c>
      <c r="N526">
        <v>130</v>
      </c>
      <c r="O526" t="b">
        <v>1</v>
      </c>
      <c r="P526" t="s">
        <v>8269</v>
      </c>
      <c r="Q526" t="s">
        <v>8317</v>
      </c>
      <c r="R526" s="10" t="s">
        <v>8318</v>
      </c>
      <c r="S526" s="29">
        <f>ROUND(FundResult[[#This Row],[pledged]]/FundResult[[#This Row],[goal]]*100,0)</f>
        <v>109</v>
      </c>
      <c r="T526" s="27">
        <f>IFERROR(FundResult[[#This Row],[pledged]]/FundResult[[#This Row],[backers_count]], 0)</f>
        <v>29.258076923076924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48">
        <v>12000</v>
      </c>
      <c r="E527" s="4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6">
        <f>FundResult[[#This Row],[launched_at]]/86400+DATE(1970,1,1)</f>
        <v>41850.400937500002</v>
      </c>
      <c r="L527" s="8">
        <f>YEAR(FundResult[[#This Row],[Date Created Conversion]])</f>
        <v>2014</v>
      </c>
      <c r="M527" t="b">
        <v>0</v>
      </c>
      <c r="N527">
        <v>12</v>
      </c>
      <c r="O527" t="b">
        <v>1</v>
      </c>
      <c r="P527" t="s">
        <v>8269</v>
      </c>
      <c r="Q527" t="s">
        <v>8317</v>
      </c>
      <c r="R527" s="10" t="s">
        <v>8318</v>
      </c>
      <c r="S527" s="29">
        <f>ROUND(FundResult[[#This Row],[pledged]]/FundResult[[#This Row],[goal]]*100,0)</f>
        <v>100</v>
      </c>
      <c r="T527" s="27">
        <f>IFERROR(FundResult[[#This Row],[pledged]]/FundResult[[#This Row],[backers_count]], 0)</f>
        <v>1000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48">
        <v>1500</v>
      </c>
      <c r="E528" s="4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6">
        <f>FundResult[[#This Row],[launched_at]]/86400+DATE(1970,1,1)</f>
        <v>42192.591944444444</v>
      </c>
      <c r="L528" s="8">
        <f>YEAR(FundResult[[#This Row],[Date Created Conversion]])</f>
        <v>2015</v>
      </c>
      <c r="M528" t="b">
        <v>0</v>
      </c>
      <c r="N528">
        <v>23</v>
      </c>
      <c r="O528" t="b">
        <v>1</v>
      </c>
      <c r="P528" t="s">
        <v>8269</v>
      </c>
      <c r="Q528" t="s">
        <v>8317</v>
      </c>
      <c r="R528" s="10" t="s">
        <v>8318</v>
      </c>
      <c r="S528" s="29">
        <f>ROUND(FundResult[[#This Row],[pledged]]/FundResult[[#This Row],[goal]]*100,0)</f>
        <v>114</v>
      </c>
      <c r="T528" s="27">
        <f>IFERROR(FundResult[[#This Row],[pledged]]/FundResult[[#This Row],[backers_count]], 0)</f>
        <v>74.347826086956516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48">
        <v>10000</v>
      </c>
      <c r="E529" s="4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6">
        <f>FundResult[[#This Row],[launched_at]]/86400+DATE(1970,1,1)</f>
        <v>42753.205625000002</v>
      </c>
      <c r="L529" s="8">
        <f>YEAR(FundResult[[#This Row],[Date Created Conversion]])</f>
        <v>2017</v>
      </c>
      <c r="M529" t="b">
        <v>0</v>
      </c>
      <c r="N529">
        <v>158</v>
      </c>
      <c r="O529" t="b">
        <v>1</v>
      </c>
      <c r="P529" t="s">
        <v>8269</v>
      </c>
      <c r="Q529" t="s">
        <v>8317</v>
      </c>
      <c r="R529" s="10" t="s">
        <v>8318</v>
      </c>
      <c r="S529" s="29">
        <f>ROUND(FundResult[[#This Row],[pledged]]/FundResult[[#This Row],[goal]]*100,0)</f>
        <v>101</v>
      </c>
      <c r="T529" s="27">
        <f>IFERROR(FundResult[[#This Row],[pledged]]/FundResult[[#This Row],[backers_count]], 0)</f>
        <v>63.829113924050631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48">
        <v>1150</v>
      </c>
      <c r="E530" s="4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6">
        <f>FundResult[[#This Row],[launched_at]]/86400+DATE(1970,1,1)</f>
        <v>42155.920219907406</v>
      </c>
      <c r="L530" s="8">
        <f>YEAR(FundResult[[#This Row],[Date Created Conversion]])</f>
        <v>2015</v>
      </c>
      <c r="M530" t="b">
        <v>0</v>
      </c>
      <c r="N530">
        <v>30</v>
      </c>
      <c r="O530" t="b">
        <v>1</v>
      </c>
      <c r="P530" t="s">
        <v>8269</v>
      </c>
      <c r="Q530" t="s">
        <v>8317</v>
      </c>
      <c r="R530" s="10" t="s">
        <v>8318</v>
      </c>
      <c r="S530" s="29">
        <f>ROUND(FundResult[[#This Row],[pledged]]/FundResult[[#This Row],[goal]]*100,0)</f>
        <v>116</v>
      </c>
      <c r="T530" s="27">
        <f>IFERROR(FundResult[[#This Row],[pledged]]/FundResult[[#This Row],[backers_count]], 0)</f>
        <v>44.333333333333336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48">
        <v>1200</v>
      </c>
      <c r="E531" s="4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6">
        <f>FundResult[[#This Row],[launched_at]]/86400+DATE(1970,1,1)</f>
        <v>42725.031180555554</v>
      </c>
      <c r="L531" s="8">
        <f>YEAR(FundResult[[#This Row],[Date Created Conversion]])</f>
        <v>2016</v>
      </c>
      <c r="M531" t="b">
        <v>0</v>
      </c>
      <c r="N531">
        <v>18</v>
      </c>
      <c r="O531" t="b">
        <v>1</v>
      </c>
      <c r="P531" t="s">
        <v>8269</v>
      </c>
      <c r="Q531" t="s">
        <v>8317</v>
      </c>
      <c r="R531" s="10" t="s">
        <v>8318</v>
      </c>
      <c r="S531" s="29">
        <f>ROUND(FundResult[[#This Row],[pledged]]/FundResult[[#This Row],[goal]]*100,0)</f>
        <v>130</v>
      </c>
      <c r="T531" s="27">
        <f>IFERROR(FundResult[[#This Row],[pledged]]/FundResult[[#This Row],[backers_count]], 0)</f>
        <v>86.944444444444443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48">
        <v>3405</v>
      </c>
      <c r="E532" s="4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6">
        <f>FundResult[[#This Row],[launched_at]]/86400+DATE(1970,1,1)</f>
        <v>42157.591064814813</v>
      </c>
      <c r="L532" s="8">
        <f>YEAR(FundResult[[#This Row],[Date Created Conversion]])</f>
        <v>2015</v>
      </c>
      <c r="M532" t="b">
        <v>0</v>
      </c>
      <c r="N532">
        <v>29</v>
      </c>
      <c r="O532" t="b">
        <v>1</v>
      </c>
      <c r="P532" t="s">
        <v>8269</v>
      </c>
      <c r="Q532" t="s">
        <v>8317</v>
      </c>
      <c r="R532" s="10" t="s">
        <v>8318</v>
      </c>
      <c r="S532" s="29">
        <f>ROUND(FundResult[[#This Row],[pledged]]/FundResult[[#This Row],[goal]]*100,0)</f>
        <v>108</v>
      </c>
      <c r="T532" s="27">
        <f>IFERROR(FundResult[[#This Row],[pledged]]/FundResult[[#This Row],[backers_count]], 0)</f>
        <v>126.55172413793103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48">
        <v>4000</v>
      </c>
      <c r="E533" s="4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6">
        <f>FundResult[[#This Row],[launched_at]]/86400+DATE(1970,1,1)</f>
        <v>42676.065150462964</v>
      </c>
      <c r="L533" s="8">
        <f>YEAR(FundResult[[#This Row],[Date Created Conversion]])</f>
        <v>2016</v>
      </c>
      <c r="M533" t="b">
        <v>0</v>
      </c>
      <c r="N533">
        <v>31</v>
      </c>
      <c r="O533" t="b">
        <v>1</v>
      </c>
      <c r="P533" t="s">
        <v>8269</v>
      </c>
      <c r="Q533" t="s">
        <v>8317</v>
      </c>
      <c r="R533" s="10" t="s">
        <v>8318</v>
      </c>
      <c r="S533" s="29">
        <f>ROUND(FundResult[[#This Row],[pledged]]/FundResult[[#This Row],[goal]]*100,0)</f>
        <v>100</v>
      </c>
      <c r="T533" s="27">
        <f>IFERROR(FundResult[[#This Row],[pledged]]/FundResult[[#This Row],[backers_count]], 0)</f>
        <v>129.03225806451613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48">
        <v>10000</v>
      </c>
      <c r="E534" s="4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6">
        <f>FundResult[[#This Row],[launched_at]]/86400+DATE(1970,1,1)</f>
        <v>42473.007037037038</v>
      </c>
      <c r="L534" s="8">
        <f>YEAR(FundResult[[#This Row],[Date Created Conversion]])</f>
        <v>2016</v>
      </c>
      <c r="M534" t="b">
        <v>0</v>
      </c>
      <c r="N534">
        <v>173</v>
      </c>
      <c r="O534" t="b">
        <v>1</v>
      </c>
      <c r="P534" t="s">
        <v>8269</v>
      </c>
      <c r="Q534" t="s">
        <v>8317</v>
      </c>
      <c r="R534" s="10" t="s">
        <v>8318</v>
      </c>
      <c r="S534" s="29">
        <f>ROUND(FundResult[[#This Row],[pledged]]/FundResult[[#This Row],[goal]]*100,0)</f>
        <v>123</v>
      </c>
      <c r="T534" s="27">
        <f>IFERROR(FundResult[[#This Row],[pledged]]/FundResult[[#This Row],[backers_count]], 0)</f>
        <v>71.242774566473983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48">
        <v>2000</v>
      </c>
      <c r="E535" s="4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6">
        <f>FundResult[[#This Row],[launched_at]]/86400+DATE(1970,1,1)</f>
        <v>42482.43478009259</v>
      </c>
      <c r="L535" s="8">
        <f>YEAR(FundResult[[#This Row],[Date Created Conversion]])</f>
        <v>2016</v>
      </c>
      <c r="M535" t="b">
        <v>0</v>
      </c>
      <c r="N535">
        <v>17</v>
      </c>
      <c r="O535" t="b">
        <v>1</v>
      </c>
      <c r="P535" t="s">
        <v>8269</v>
      </c>
      <c r="Q535" t="s">
        <v>8317</v>
      </c>
      <c r="R535" s="10" t="s">
        <v>8318</v>
      </c>
      <c r="S535" s="29">
        <f>ROUND(FundResult[[#This Row],[pledged]]/FundResult[[#This Row],[goal]]*100,0)</f>
        <v>100</v>
      </c>
      <c r="T535" s="27">
        <f>IFERROR(FundResult[[#This Row],[pledged]]/FundResult[[#This Row],[backers_count]], 0)</f>
        <v>117.88235294117646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48">
        <v>15000</v>
      </c>
      <c r="E536" s="4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6">
        <f>FundResult[[#This Row],[launched_at]]/86400+DATE(1970,1,1)</f>
        <v>42270.810995370368</v>
      </c>
      <c r="L536" s="8">
        <f>YEAR(FundResult[[#This Row],[Date Created Conversion]])</f>
        <v>2015</v>
      </c>
      <c r="M536" t="b">
        <v>0</v>
      </c>
      <c r="N536">
        <v>48</v>
      </c>
      <c r="O536" t="b">
        <v>1</v>
      </c>
      <c r="P536" t="s">
        <v>8269</v>
      </c>
      <c r="Q536" t="s">
        <v>8317</v>
      </c>
      <c r="R536" s="10" t="s">
        <v>8318</v>
      </c>
      <c r="S536" s="29">
        <f>ROUND(FundResult[[#This Row],[pledged]]/FundResult[[#This Row],[goal]]*100,0)</f>
        <v>105</v>
      </c>
      <c r="T536" s="27">
        <f>IFERROR(FundResult[[#This Row],[pledged]]/FundResult[[#This Row],[backers_count]], 0)</f>
        <v>327.08333333333331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48">
        <v>2000</v>
      </c>
      <c r="E537" s="4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6">
        <f>FundResult[[#This Row],[launched_at]]/86400+DATE(1970,1,1)</f>
        <v>42711.54519675926</v>
      </c>
      <c r="L537" s="8">
        <f>YEAR(FundResult[[#This Row],[Date Created Conversion]])</f>
        <v>2016</v>
      </c>
      <c r="M537" t="b">
        <v>0</v>
      </c>
      <c r="N537">
        <v>59</v>
      </c>
      <c r="O537" t="b">
        <v>1</v>
      </c>
      <c r="P537" t="s">
        <v>8269</v>
      </c>
      <c r="Q537" t="s">
        <v>8317</v>
      </c>
      <c r="R537" s="10" t="s">
        <v>8318</v>
      </c>
      <c r="S537" s="29">
        <f>ROUND(FundResult[[#This Row],[pledged]]/FundResult[[#This Row],[goal]]*100,0)</f>
        <v>103</v>
      </c>
      <c r="T537" s="27">
        <f>IFERROR(FundResult[[#This Row],[pledged]]/FundResult[[#This Row],[backers_count]], 0)</f>
        <v>34.745762711864408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48">
        <v>3300</v>
      </c>
      <c r="E538" s="4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6">
        <f>FundResult[[#This Row],[launched_at]]/86400+DATE(1970,1,1)</f>
        <v>42179.344988425924</v>
      </c>
      <c r="L538" s="8">
        <f>YEAR(FundResult[[#This Row],[Date Created Conversion]])</f>
        <v>2015</v>
      </c>
      <c r="M538" t="b">
        <v>0</v>
      </c>
      <c r="N538">
        <v>39</v>
      </c>
      <c r="O538" t="b">
        <v>1</v>
      </c>
      <c r="P538" t="s">
        <v>8269</v>
      </c>
      <c r="Q538" t="s">
        <v>8317</v>
      </c>
      <c r="R538" s="10" t="s">
        <v>8318</v>
      </c>
      <c r="S538" s="29">
        <f>ROUND(FundResult[[#This Row],[pledged]]/FundResult[[#This Row],[goal]]*100,0)</f>
        <v>118</v>
      </c>
      <c r="T538" s="27">
        <f>IFERROR(FundResult[[#This Row],[pledged]]/FundResult[[#This Row],[backers_count]], 0)</f>
        <v>100.06410256410257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48">
        <v>2000</v>
      </c>
      <c r="E539" s="4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6">
        <f>FundResult[[#This Row],[launched_at]]/86400+DATE(1970,1,1)</f>
        <v>42282.768414351856</v>
      </c>
      <c r="L539" s="8">
        <f>YEAR(FundResult[[#This Row],[Date Created Conversion]])</f>
        <v>2015</v>
      </c>
      <c r="M539" t="b">
        <v>0</v>
      </c>
      <c r="N539">
        <v>59</v>
      </c>
      <c r="O539" t="b">
        <v>1</v>
      </c>
      <c r="P539" t="s">
        <v>8269</v>
      </c>
      <c r="Q539" t="s">
        <v>8317</v>
      </c>
      <c r="R539" s="10" t="s">
        <v>8318</v>
      </c>
      <c r="S539" s="29">
        <f>ROUND(FundResult[[#This Row],[pledged]]/FundResult[[#This Row],[goal]]*100,0)</f>
        <v>121</v>
      </c>
      <c r="T539" s="27">
        <f>IFERROR(FundResult[[#This Row],[pledged]]/FundResult[[#This Row],[backers_count]], 0)</f>
        <v>40.847457627118644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48">
        <v>5000</v>
      </c>
      <c r="E540" s="4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6">
        <f>FundResult[[#This Row],[launched_at]]/86400+DATE(1970,1,1)</f>
        <v>42473.794710648144</v>
      </c>
      <c r="L540" s="8">
        <f>YEAR(FundResult[[#This Row],[Date Created Conversion]])</f>
        <v>2016</v>
      </c>
      <c r="M540" t="b">
        <v>0</v>
      </c>
      <c r="N540">
        <v>60</v>
      </c>
      <c r="O540" t="b">
        <v>1</v>
      </c>
      <c r="P540" t="s">
        <v>8269</v>
      </c>
      <c r="Q540" t="s">
        <v>8317</v>
      </c>
      <c r="R540" s="10" t="s">
        <v>8318</v>
      </c>
      <c r="S540" s="29">
        <f>ROUND(FundResult[[#This Row],[pledged]]/FundResult[[#This Row],[goal]]*100,0)</f>
        <v>302</v>
      </c>
      <c r="T540" s="27">
        <f>IFERROR(FundResult[[#This Row],[pledged]]/FundResult[[#This Row],[backers_count]], 0)</f>
        <v>252.01666666666668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48">
        <v>500</v>
      </c>
      <c r="E541" s="4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6">
        <f>FundResult[[#This Row],[launched_at]]/86400+DATE(1970,1,1)</f>
        <v>42535.049849537041</v>
      </c>
      <c r="L541" s="8">
        <f>YEAR(FundResult[[#This Row],[Date Created Conversion]])</f>
        <v>2016</v>
      </c>
      <c r="M541" t="b">
        <v>0</v>
      </c>
      <c r="N541">
        <v>20</v>
      </c>
      <c r="O541" t="b">
        <v>1</v>
      </c>
      <c r="P541" t="s">
        <v>8269</v>
      </c>
      <c r="Q541" t="s">
        <v>8317</v>
      </c>
      <c r="R541" s="10" t="s">
        <v>8318</v>
      </c>
      <c r="S541" s="29">
        <f>ROUND(FundResult[[#This Row],[pledged]]/FundResult[[#This Row],[goal]]*100,0)</f>
        <v>101</v>
      </c>
      <c r="T541" s="27">
        <f>IFERROR(FundResult[[#This Row],[pledged]]/FundResult[[#This Row],[backers_count]], 0)</f>
        <v>25.161000000000001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48">
        <v>15000</v>
      </c>
      <c r="E542" s="4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6">
        <f>FundResult[[#This Row],[launched_at]]/86400+DATE(1970,1,1)</f>
        <v>42009.817199074074</v>
      </c>
      <c r="L542" s="8">
        <f>YEAR(FundResult[[#This Row],[Date Created Conversion]])</f>
        <v>2015</v>
      </c>
      <c r="M542" t="b">
        <v>0</v>
      </c>
      <c r="N542">
        <v>1</v>
      </c>
      <c r="O542" t="b">
        <v>0</v>
      </c>
      <c r="P542" t="s">
        <v>8270</v>
      </c>
      <c r="Q542" t="s">
        <v>8319</v>
      </c>
      <c r="R542" s="10" t="s">
        <v>8320</v>
      </c>
      <c r="S542" s="29">
        <f>ROUND(FundResult[[#This Row],[pledged]]/FundResult[[#This Row],[goal]]*100,0)</f>
        <v>0</v>
      </c>
      <c r="T542" s="27">
        <f>IFERROR(FundResult[[#This Row],[pledged]]/FundResult[[#This Row],[backers_count]], 0)</f>
        <v>1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48">
        <v>4500</v>
      </c>
      <c r="E543" s="4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6">
        <f>FundResult[[#This Row],[launched_at]]/86400+DATE(1970,1,1)</f>
        <v>42276.046689814815</v>
      </c>
      <c r="L543" s="8">
        <f>YEAR(FundResult[[#This Row],[Date Created Conversion]])</f>
        <v>2015</v>
      </c>
      <c r="M543" t="b">
        <v>0</v>
      </c>
      <c r="N543">
        <v>1</v>
      </c>
      <c r="O543" t="b">
        <v>0</v>
      </c>
      <c r="P543" t="s">
        <v>8270</v>
      </c>
      <c r="Q543" t="s">
        <v>8319</v>
      </c>
      <c r="R543" s="10" t="s">
        <v>8320</v>
      </c>
      <c r="S543" s="29">
        <f>ROUND(FundResult[[#This Row],[pledged]]/FundResult[[#This Row],[goal]]*100,0)</f>
        <v>1</v>
      </c>
      <c r="T543" s="27">
        <f>IFERROR(FundResult[[#This Row],[pledged]]/FundResult[[#This Row],[backers_count]], 0)</f>
        <v>25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48">
        <v>250000</v>
      </c>
      <c r="E544" s="4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6">
        <f>FundResult[[#This Row],[launched_at]]/86400+DATE(1970,1,1)</f>
        <v>42433.737453703703</v>
      </c>
      <c r="L544" s="8">
        <f>YEAR(FundResult[[#This Row],[Date Created Conversion]])</f>
        <v>2016</v>
      </c>
      <c r="M544" t="b">
        <v>0</v>
      </c>
      <c r="N544">
        <v>1</v>
      </c>
      <c r="O544" t="b">
        <v>0</v>
      </c>
      <c r="P544" t="s">
        <v>8270</v>
      </c>
      <c r="Q544" t="s">
        <v>8319</v>
      </c>
      <c r="R544" s="10" t="s">
        <v>8320</v>
      </c>
      <c r="S544" s="29">
        <f>ROUND(FundResult[[#This Row],[pledged]]/FundResult[[#This Row],[goal]]*100,0)</f>
        <v>0</v>
      </c>
      <c r="T544" s="27">
        <f>IFERROR(FundResult[[#This Row],[pledged]]/FundResult[[#This Row],[backers_count]], 0)</f>
        <v>1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48">
        <v>22000</v>
      </c>
      <c r="E545" s="4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6">
        <f>FundResult[[#This Row],[launched_at]]/86400+DATE(1970,1,1)</f>
        <v>41914.092152777775</v>
      </c>
      <c r="L545" s="8">
        <f>YEAR(FundResult[[#This Row],[Date Created Conversion]])</f>
        <v>2014</v>
      </c>
      <c r="M545" t="b">
        <v>0</v>
      </c>
      <c r="N545">
        <v>2</v>
      </c>
      <c r="O545" t="b">
        <v>0</v>
      </c>
      <c r="P545" t="s">
        <v>8270</v>
      </c>
      <c r="Q545" t="s">
        <v>8319</v>
      </c>
      <c r="R545" s="10" t="s">
        <v>8320</v>
      </c>
      <c r="S545" s="29">
        <f>ROUND(FundResult[[#This Row],[pledged]]/FundResult[[#This Row],[goal]]*100,0)</f>
        <v>0</v>
      </c>
      <c r="T545" s="27">
        <f>IFERROR(FundResult[[#This Row],[pledged]]/FundResult[[#This Row],[backers_count]], 0)</f>
        <v>35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48">
        <v>500</v>
      </c>
      <c r="E546" s="4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6">
        <f>FundResult[[#This Row],[launched_at]]/86400+DATE(1970,1,1)</f>
        <v>42525.656944444447</v>
      </c>
      <c r="L546" s="8">
        <f>YEAR(FundResult[[#This Row],[Date Created Conversion]])</f>
        <v>2016</v>
      </c>
      <c r="M546" t="b">
        <v>0</v>
      </c>
      <c r="N546">
        <v>2</v>
      </c>
      <c r="O546" t="b">
        <v>0</v>
      </c>
      <c r="P546" t="s">
        <v>8270</v>
      </c>
      <c r="Q546" t="s">
        <v>8319</v>
      </c>
      <c r="R546" s="10" t="s">
        <v>8320</v>
      </c>
      <c r="S546" s="29">
        <f>ROUND(FundResult[[#This Row],[pledged]]/FundResult[[#This Row],[goal]]*100,0)</f>
        <v>1</v>
      </c>
      <c r="T546" s="27">
        <f>IFERROR(FundResult[[#This Row],[pledged]]/FundResult[[#This Row],[backers_count]], 0)</f>
        <v>3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48">
        <v>50000</v>
      </c>
      <c r="E547" s="4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6">
        <f>FundResult[[#This Row],[launched_at]]/86400+DATE(1970,1,1)</f>
        <v>42283.592465277776</v>
      </c>
      <c r="L547" s="8">
        <f>YEAR(FundResult[[#This Row],[Date Created Conversion]])</f>
        <v>2015</v>
      </c>
      <c r="M547" t="b">
        <v>0</v>
      </c>
      <c r="N547">
        <v>34</v>
      </c>
      <c r="O547" t="b">
        <v>0</v>
      </c>
      <c r="P547" t="s">
        <v>8270</v>
      </c>
      <c r="Q547" t="s">
        <v>8319</v>
      </c>
      <c r="R547" s="10" t="s">
        <v>8320</v>
      </c>
      <c r="S547" s="29">
        <f>ROUND(FundResult[[#This Row],[pledged]]/FundResult[[#This Row],[goal]]*100,0)</f>
        <v>27</v>
      </c>
      <c r="T547" s="27">
        <f>IFERROR(FundResult[[#This Row],[pledged]]/FundResult[[#This Row],[backers_count]], 0)</f>
        <v>402.70588235294116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48">
        <v>60000</v>
      </c>
      <c r="E548" s="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6">
        <f>FundResult[[#This Row],[launched_at]]/86400+DATE(1970,1,1)</f>
        <v>42249.667997685188</v>
      </c>
      <c r="L548" s="8">
        <f>YEAR(FundResult[[#This Row],[Date Created Conversion]])</f>
        <v>2015</v>
      </c>
      <c r="M548" t="b">
        <v>0</v>
      </c>
      <c r="N548">
        <v>2</v>
      </c>
      <c r="O548" t="b">
        <v>0</v>
      </c>
      <c r="P548" t="s">
        <v>8270</v>
      </c>
      <c r="Q548" t="s">
        <v>8319</v>
      </c>
      <c r="R548" s="10" t="s">
        <v>8320</v>
      </c>
      <c r="S548" s="29">
        <f>ROUND(FundResult[[#This Row],[pledged]]/FundResult[[#This Row],[goal]]*100,0)</f>
        <v>0</v>
      </c>
      <c r="T548" s="27">
        <f>IFERROR(FundResult[[#This Row],[pledged]]/FundResult[[#This Row],[backers_count]], 0)</f>
        <v>26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48">
        <v>7500</v>
      </c>
      <c r="E549" s="4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6">
        <f>FundResult[[#This Row],[launched_at]]/86400+DATE(1970,1,1)</f>
        <v>42380.696342592593</v>
      </c>
      <c r="L549" s="8">
        <f>YEAR(FundResult[[#This Row],[Date Created Conversion]])</f>
        <v>2016</v>
      </c>
      <c r="M549" t="b">
        <v>0</v>
      </c>
      <c r="N549">
        <v>0</v>
      </c>
      <c r="O549" t="b">
        <v>0</v>
      </c>
      <c r="P549" t="s">
        <v>8270</v>
      </c>
      <c r="Q549" t="s">
        <v>8319</v>
      </c>
      <c r="R549" s="10" t="s">
        <v>8320</v>
      </c>
      <c r="S549" s="29">
        <f>ROUND(FundResult[[#This Row],[pledged]]/FundResult[[#This Row],[goal]]*100,0)</f>
        <v>0</v>
      </c>
      <c r="T549" s="27">
        <f>IFERROR(FundResult[[#This Row],[pledged]]/FundResult[[#This Row],[backers_count]], 0)</f>
        <v>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48">
        <v>10000</v>
      </c>
      <c r="E550" s="4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6">
        <f>FundResult[[#This Row],[launched_at]]/86400+DATE(1970,1,1)</f>
        <v>42276.903333333335</v>
      </c>
      <c r="L550" s="8">
        <f>YEAR(FundResult[[#This Row],[Date Created Conversion]])</f>
        <v>2015</v>
      </c>
      <c r="M550" t="b">
        <v>0</v>
      </c>
      <c r="N550">
        <v>1</v>
      </c>
      <c r="O550" t="b">
        <v>0</v>
      </c>
      <c r="P550" t="s">
        <v>8270</v>
      </c>
      <c r="Q550" t="s">
        <v>8319</v>
      </c>
      <c r="R550" s="10" t="s">
        <v>8320</v>
      </c>
      <c r="S550" s="29">
        <f>ROUND(FundResult[[#This Row],[pledged]]/FundResult[[#This Row],[goal]]*100,0)</f>
        <v>0</v>
      </c>
      <c r="T550" s="27">
        <f>IFERROR(FundResult[[#This Row],[pledged]]/FundResult[[#This Row],[backers_count]], 0)</f>
        <v>9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48">
        <v>2500</v>
      </c>
      <c r="E551" s="4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6">
        <f>FundResult[[#This Row],[launched_at]]/86400+DATE(1970,1,1)</f>
        <v>42163.636828703704</v>
      </c>
      <c r="L551" s="8">
        <f>YEAR(FundResult[[#This Row],[Date Created Conversion]])</f>
        <v>2015</v>
      </c>
      <c r="M551" t="b">
        <v>0</v>
      </c>
      <c r="N551">
        <v>8</v>
      </c>
      <c r="O551" t="b">
        <v>0</v>
      </c>
      <c r="P551" t="s">
        <v>8270</v>
      </c>
      <c r="Q551" t="s">
        <v>8319</v>
      </c>
      <c r="R551" s="10" t="s">
        <v>8320</v>
      </c>
      <c r="S551" s="29">
        <f>ROUND(FundResult[[#This Row],[pledged]]/FundResult[[#This Row],[goal]]*100,0)</f>
        <v>3</v>
      </c>
      <c r="T551" s="27">
        <f>IFERROR(FundResult[[#This Row],[pledged]]/FundResult[[#This Row],[backers_count]], 0)</f>
        <v>8.5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48">
        <v>5000</v>
      </c>
      <c r="E552" s="4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6">
        <f>FundResult[[#This Row],[launched_at]]/86400+DATE(1970,1,1)</f>
        <v>42753.678761574076</v>
      </c>
      <c r="L552" s="8">
        <f>YEAR(FundResult[[#This Row],[Date Created Conversion]])</f>
        <v>2017</v>
      </c>
      <c r="M552" t="b">
        <v>0</v>
      </c>
      <c r="N552">
        <v>4</v>
      </c>
      <c r="O552" t="b">
        <v>0</v>
      </c>
      <c r="P552" t="s">
        <v>8270</v>
      </c>
      <c r="Q552" t="s">
        <v>8319</v>
      </c>
      <c r="R552" s="10" t="s">
        <v>8320</v>
      </c>
      <c r="S552" s="29">
        <f>ROUND(FundResult[[#This Row],[pledged]]/FundResult[[#This Row],[goal]]*100,0)</f>
        <v>1</v>
      </c>
      <c r="T552" s="27">
        <f>IFERROR(FundResult[[#This Row],[pledged]]/FundResult[[#This Row],[backers_count]], 0)</f>
        <v>8.75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48">
        <v>75000</v>
      </c>
      <c r="E553" s="4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6">
        <f>FundResult[[#This Row],[launched_at]]/86400+DATE(1970,1,1)</f>
        <v>42173.275740740741</v>
      </c>
      <c r="L553" s="8">
        <f>YEAR(FundResult[[#This Row],[Date Created Conversion]])</f>
        <v>2015</v>
      </c>
      <c r="M553" t="b">
        <v>0</v>
      </c>
      <c r="N553">
        <v>28</v>
      </c>
      <c r="O553" t="b">
        <v>0</v>
      </c>
      <c r="P553" t="s">
        <v>8270</v>
      </c>
      <c r="Q553" t="s">
        <v>8319</v>
      </c>
      <c r="R553" s="10" t="s">
        <v>8320</v>
      </c>
      <c r="S553" s="29">
        <f>ROUND(FundResult[[#This Row],[pledged]]/FundResult[[#This Row],[goal]]*100,0)</f>
        <v>5</v>
      </c>
      <c r="T553" s="27">
        <f>IFERROR(FundResult[[#This Row],[pledged]]/FundResult[[#This Row],[backers_count]], 0)</f>
        <v>135.03571428571428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48">
        <v>45000</v>
      </c>
      <c r="E554" s="4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6">
        <f>FundResult[[#This Row],[launched_at]]/86400+DATE(1970,1,1)</f>
        <v>42318.616851851853</v>
      </c>
      <c r="L554" s="8">
        <f>YEAR(FundResult[[#This Row],[Date Created Conversion]])</f>
        <v>2015</v>
      </c>
      <c r="M554" t="b">
        <v>0</v>
      </c>
      <c r="N554">
        <v>0</v>
      </c>
      <c r="O554" t="b">
        <v>0</v>
      </c>
      <c r="P554" t="s">
        <v>8270</v>
      </c>
      <c r="Q554" t="s">
        <v>8319</v>
      </c>
      <c r="R554" s="10" t="s">
        <v>8320</v>
      </c>
      <c r="S554" s="29">
        <f>ROUND(FundResult[[#This Row],[pledged]]/FundResult[[#This Row],[goal]]*100,0)</f>
        <v>0</v>
      </c>
      <c r="T554" s="27">
        <f>IFERROR(FundResult[[#This Row],[pledged]]/FundResult[[#This Row],[backers_count]], 0)</f>
        <v>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48">
        <v>25000</v>
      </c>
      <c r="E555" s="4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6">
        <f>FundResult[[#This Row],[launched_at]]/86400+DATE(1970,1,1)</f>
        <v>41927.71980324074</v>
      </c>
      <c r="L555" s="8">
        <f>YEAR(FundResult[[#This Row],[Date Created Conversion]])</f>
        <v>2014</v>
      </c>
      <c r="M555" t="b">
        <v>0</v>
      </c>
      <c r="N555">
        <v>6</v>
      </c>
      <c r="O555" t="b">
        <v>0</v>
      </c>
      <c r="P555" t="s">
        <v>8270</v>
      </c>
      <c r="Q555" t="s">
        <v>8319</v>
      </c>
      <c r="R555" s="10" t="s">
        <v>8320</v>
      </c>
      <c r="S555" s="29">
        <f>ROUND(FundResult[[#This Row],[pledged]]/FundResult[[#This Row],[goal]]*100,0)</f>
        <v>0</v>
      </c>
      <c r="T555" s="27">
        <f>IFERROR(FundResult[[#This Row],[pledged]]/FundResult[[#This Row],[backers_count]], 0)</f>
        <v>20.5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48">
        <v>3870</v>
      </c>
      <c r="E556" s="4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6">
        <f>FundResult[[#This Row],[launched_at]]/86400+DATE(1970,1,1)</f>
        <v>41901.684861111113</v>
      </c>
      <c r="L556" s="8">
        <f>YEAR(FundResult[[#This Row],[Date Created Conversion]])</f>
        <v>2014</v>
      </c>
      <c r="M556" t="b">
        <v>0</v>
      </c>
      <c r="N556">
        <v>22</v>
      </c>
      <c r="O556" t="b">
        <v>0</v>
      </c>
      <c r="P556" t="s">
        <v>8270</v>
      </c>
      <c r="Q556" t="s">
        <v>8319</v>
      </c>
      <c r="R556" s="10" t="s">
        <v>8320</v>
      </c>
      <c r="S556" s="29">
        <f>ROUND(FundResult[[#This Row],[pledged]]/FundResult[[#This Row],[goal]]*100,0)</f>
        <v>37</v>
      </c>
      <c r="T556" s="27">
        <f>IFERROR(FundResult[[#This Row],[pledged]]/FundResult[[#This Row],[backers_count]], 0)</f>
        <v>64.36363636363636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48">
        <v>7500</v>
      </c>
      <c r="E557" s="4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6">
        <f>FundResult[[#This Row],[launched_at]]/86400+DATE(1970,1,1)</f>
        <v>42503.353506944448</v>
      </c>
      <c r="L557" s="8">
        <f>YEAR(FundResult[[#This Row],[Date Created Conversion]])</f>
        <v>2016</v>
      </c>
      <c r="M557" t="b">
        <v>0</v>
      </c>
      <c r="N557">
        <v>0</v>
      </c>
      <c r="O557" t="b">
        <v>0</v>
      </c>
      <c r="P557" t="s">
        <v>8270</v>
      </c>
      <c r="Q557" t="s">
        <v>8319</v>
      </c>
      <c r="R557" s="10" t="s">
        <v>8320</v>
      </c>
      <c r="S557" s="29">
        <f>ROUND(FundResult[[#This Row],[pledged]]/FundResult[[#This Row],[goal]]*100,0)</f>
        <v>0</v>
      </c>
      <c r="T557" s="27">
        <f>IFERROR(FundResult[[#This Row],[pledged]]/FundResult[[#This Row],[backers_count]], 0)</f>
        <v>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48">
        <v>8000</v>
      </c>
      <c r="E558" s="4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6">
        <f>FundResult[[#This Row],[launched_at]]/86400+DATE(1970,1,1)</f>
        <v>42345.860150462962</v>
      </c>
      <c r="L558" s="8">
        <f>YEAR(FundResult[[#This Row],[Date Created Conversion]])</f>
        <v>2015</v>
      </c>
      <c r="M558" t="b">
        <v>0</v>
      </c>
      <c r="N558">
        <v>1</v>
      </c>
      <c r="O558" t="b">
        <v>0</v>
      </c>
      <c r="P558" t="s">
        <v>8270</v>
      </c>
      <c r="Q558" t="s">
        <v>8319</v>
      </c>
      <c r="R558" s="10" t="s">
        <v>8320</v>
      </c>
      <c r="S558" s="29">
        <f>ROUND(FundResult[[#This Row],[pledged]]/FundResult[[#This Row],[goal]]*100,0)</f>
        <v>3</v>
      </c>
      <c r="T558" s="27">
        <f>IFERROR(FundResult[[#This Row],[pledged]]/FundResult[[#This Row],[backers_count]], 0)</f>
        <v>200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48">
        <v>150000</v>
      </c>
      <c r="E559" s="4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6">
        <f>FundResult[[#This Row],[launched_at]]/86400+DATE(1970,1,1)</f>
        <v>42676.942164351851</v>
      </c>
      <c r="L559" s="8">
        <f>YEAR(FundResult[[#This Row],[Date Created Conversion]])</f>
        <v>2016</v>
      </c>
      <c r="M559" t="b">
        <v>0</v>
      </c>
      <c r="N559">
        <v>20</v>
      </c>
      <c r="O559" t="b">
        <v>0</v>
      </c>
      <c r="P559" t="s">
        <v>8270</v>
      </c>
      <c r="Q559" t="s">
        <v>8319</v>
      </c>
      <c r="R559" s="10" t="s">
        <v>8320</v>
      </c>
      <c r="S559" s="29">
        <f>ROUND(FundResult[[#This Row],[pledged]]/FundResult[[#This Row],[goal]]*100,0)</f>
        <v>1</v>
      </c>
      <c r="T559" s="27">
        <f>IFERROR(FundResult[[#This Row],[pledged]]/FundResult[[#This Row],[backers_count]], 0)</f>
        <v>68.3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48">
        <v>750</v>
      </c>
      <c r="E560" s="4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6">
        <f>FundResult[[#This Row],[launched_at]]/86400+DATE(1970,1,1)</f>
        <v>42057.883159722223</v>
      </c>
      <c r="L560" s="8">
        <f>YEAR(FundResult[[#This Row],[Date Created Conversion]])</f>
        <v>2015</v>
      </c>
      <c r="M560" t="b">
        <v>0</v>
      </c>
      <c r="N560">
        <v>0</v>
      </c>
      <c r="O560" t="b">
        <v>0</v>
      </c>
      <c r="P560" t="s">
        <v>8270</v>
      </c>
      <c r="Q560" t="s">
        <v>8319</v>
      </c>
      <c r="R560" s="10" t="s">
        <v>8320</v>
      </c>
      <c r="S560" s="29">
        <f>ROUND(FundResult[[#This Row],[pledged]]/FundResult[[#This Row],[goal]]*100,0)</f>
        <v>0</v>
      </c>
      <c r="T560" s="27">
        <f>IFERROR(FundResult[[#This Row],[pledged]]/FundResult[[#This Row],[backers_count]], 0)</f>
        <v>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48">
        <v>240000</v>
      </c>
      <c r="E561" s="4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6">
        <f>FundResult[[#This Row],[launched_at]]/86400+DATE(1970,1,1)</f>
        <v>42321.283101851848</v>
      </c>
      <c r="L561" s="8">
        <f>YEAR(FundResult[[#This Row],[Date Created Conversion]])</f>
        <v>2015</v>
      </c>
      <c r="M561" t="b">
        <v>0</v>
      </c>
      <c r="N561">
        <v>1</v>
      </c>
      <c r="O561" t="b">
        <v>0</v>
      </c>
      <c r="P561" t="s">
        <v>8270</v>
      </c>
      <c r="Q561" t="s">
        <v>8319</v>
      </c>
      <c r="R561" s="10" t="s">
        <v>8320</v>
      </c>
      <c r="S561" s="29">
        <f>ROUND(FundResult[[#This Row],[pledged]]/FundResult[[#This Row],[goal]]*100,0)</f>
        <v>0</v>
      </c>
      <c r="T561" s="27">
        <f>IFERROR(FundResult[[#This Row],[pledged]]/FundResult[[#This Row],[backers_count]], 0)</f>
        <v>50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48">
        <v>100000</v>
      </c>
      <c r="E562" s="4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6">
        <f>FundResult[[#This Row],[launched_at]]/86400+DATE(1970,1,1)</f>
        <v>41960.771354166667</v>
      </c>
      <c r="L562" s="8">
        <f>YEAR(FundResult[[#This Row],[Date Created Conversion]])</f>
        <v>2014</v>
      </c>
      <c r="M562" t="b">
        <v>0</v>
      </c>
      <c r="N562">
        <v>3</v>
      </c>
      <c r="O562" t="b">
        <v>0</v>
      </c>
      <c r="P562" t="s">
        <v>8270</v>
      </c>
      <c r="Q562" t="s">
        <v>8319</v>
      </c>
      <c r="R562" s="10" t="s">
        <v>8320</v>
      </c>
      <c r="S562" s="29">
        <f>ROUND(FundResult[[#This Row],[pledged]]/FundResult[[#This Row],[goal]]*100,0)</f>
        <v>0</v>
      </c>
      <c r="T562" s="27">
        <f>IFERROR(FundResult[[#This Row],[pledged]]/FundResult[[#This Row],[backers_count]], 0)</f>
        <v>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48">
        <v>15000</v>
      </c>
      <c r="E563" s="4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6">
        <f>FundResult[[#This Row],[launched_at]]/86400+DATE(1970,1,1)</f>
        <v>42268.658715277779</v>
      </c>
      <c r="L563" s="8">
        <f>YEAR(FundResult[[#This Row],[Date Created Conversion]])</f>
        <v>2015</v>
      </c>
      <c r="M563" t="b">
        <v>0</v>
      </c>
      <c r="N563">
        <v>2</v>
      </c>
      <c r="O563" t="b">
        <v>0</v>
      </c>
      <c r="P563" t="s">
        <v>8270</v>
      </c>
      <c r="Q563" t="s">
        <v>8319</v>
      </c>
      <c r="R563" s="10" t="s">
        <v>8320</v>
      </c>
      <c r="S563" s="29">
        <f>ROUND(FundResult[[#This Row],[pledged]]/FundResult[[#This Row],[goal]]*100,0)</f>
        <v>0</v>
      </c>
      <c r="T563" s="27">
        <f>IFERROR(FundResult[[#This Row],[pledged]]/FundResult[[#This Row],[backers_count]], 0)</f>
        <v>27.5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48">
        <v>50000</v>
      </c>
      <c r="E564" s="4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6">
        <f>FundResult[[#This Row],[launched_at]]/86400+DATE(1970,1,1)</f>
        <v>42692.389062499999</v>
      </c>
      <c r="L564" s="8">
        <f>YEAR(FundResult[[#This Row],[Date Created Conversion]])</f>
        <v>2016</v>
      </c>
      <c r="M564" t="b">
        <v>0</v>
      </c>
      <c r="N564">
        <v>0</v>
      </c>
      <c r="O564" t="b">
        <v>0</v>
      </c>
      <c r="P564" t="s">
        <v>8270</v>
      </c>
      <c r="Q564" t="s">
        <v>8319</v>
      </c>
      <c r="R564" s="10" t="s">
        <v>8320</v>
      </c>
      <c r="S564" s="29">
        <f>ROUND(FundResult[[#This Row],[pledged]]/FundResult[[#This Row],[goal]]*100,0)</f>
        <v>0</v>
      </c>
      <c r="T564" s="27">
        <f>IFERROR(FundResult[[#This Row],[pledged]]/FundResult[[#This Row],[backers_count]], 0)</f>
        <v>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48">
        <v>75000</v>
      </c>
      <c r="E565" s="4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6">
        <f>FundResult[[#This Row],[launched_at]]/86400+DATE(1970,1,1)</f>
        <v>42022.069988425923</v>
      </c>
      <c r="L565" s="8">
        <f>YEAR(FundResult[[#This Row],[Date Created Conversion]])</f>
        <v>2015</v>
      </c>
      <c r="M565" t="b">
        <v>0</v>
      </c>
      <c r="N565">
        <v>2</v>
      </c>
      <c r="O565" t="b">
        <v>0</v>
      </c>
      <c r="P565" t="s">
        <v>8270</v>
      </c>
      <c r="Q565" t="s">
        <v>8319</v>
      </c>
      <c r="R565" s="10" t="s">
        <v>8320</v>
      </c>
      <c r="S565" s="29">
        <f>ROUND(FundResult[[#This Row],[pledged]]/FundResult[[#This Row],[goal]]*100,0)</f>
        <v>0</v>
      </c>
      <c r="T565" s="27">
        <f>IFERROR(FundResult[[#This Row],[pledged]]/FundResult[[#This Row],[backers_count]], 0)</f>
        <v>34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48">
        <v>18000</v>
      </c>
      <c r="E566" s="4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6">
        <f>FundResult[[#This Row],[launched_at]]/86400+DATE(1970,1,1)</f>
        <v>42411.942997685182</v>
      </c>
      <c r="L566" s="8">
        <f>YEAR(FundResult[[#This Row],[Date Created Conversion]])</f>
        <v>2016</v>
      </c>
      <c r="M566" t="b">
        <v>0</v>
      </c>
      <c r="N566">
        <v>1</v>
      </c>
      <c r="O566" t="b">
        <v>0</v>
      </c>
      <c r="P566" t="s">
        <v>8270</v>
      </c>
      <c r="Q566" t="s">
        <v>8319</v>
      </c>
      <c r="R566" s="10" t="s">
        <v>8320</v>
      </c>
      <c r="S566" s="29">
        <f>ROUND(FundResult[[#This Row],[pledged]]/FundResult[[#This Row],[goal]]*100,0)</f>
        <v>0</v>
      </c>
      <c r="T566" s="27">
        <f>IFERROR(FundResult[[#This Row],[pledged]]/FundResult[[#This Row],[backers_count]], 0)</f>
        <v>1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48">
        <v>25000</v>
      </c>
      <c r="E567" s="4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6">
        <f>FundResult[[#This Row],[launched_at]]/86400+DATE(1970,1,1)</f>
        <v>42165.78528935185</v>
      </c>
      <c r="L567" s="8">
        <f>YEAR(FundResult[[#This Row],[Date Created Conversion]])</f>
        <v>2015</v>
      </c>
      <c r="M567" t="b">
        <v>0</v>
      </c>
      <c r="N567">
        <v>0</v>
      </c>
      <c r="O567" t="b">
        <v>0</v>
      </c>
      <c r="P567" t="s">
        <v>8270</v>
      </c>
      <c r="Q567" t="s">
        <v>8319</v>
      </c>
      <c r="R567" s="10" t="s">
        <v>8320</v>
      </c>
      <c r="S567" s="29">
        <f>ROUND(FundResult[[#This Row],[pledged]]/FundResult[[#This Row],[goal]]*100,0)</f>
        <v>0</v>
      </c>
      <c r="T567" s="27">
        <f>IFERROR(FundResult[[#This Row],[pledged]]/FundResult[[#This Row],[backers_count]], 0)</f>
        <v>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48">
        <v>5000</v>
      </c>
      <c r="E568" s="4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6">
        <f>FundResult[[#This Row],[launched_at]]/86400+DATE(1970,1,1)</f>
        <v>42535.68440972222</v>
      </c>
      <c r="L568" s="8">
        <f>YEAR(FundResult[[#This Row],[Date Created Conversion]])</f>
        <v>2016</v>
      </c>
      <c r="M568" t="b">
        <v>0</v>
      </c>
      <c r="N568">
        <v>1</v>
      </c>
      <c r="O568" t="b">
        <v>0</v>
      </c>
      <c r="P568" t="s">
        <v>8270</v>
      </c>
      <c r="Q568" t="s">
        <v>8319</v>
      </c>
      <c r="R568" s="10" t="s">
        <v>8320</v>
      </c>
      <c r="S568" s="29">
        <f>ROUND(FundResult[[#This Row],[pledged]]/FundResult[[#This Row],[goal]]*100,0)</f>
        <v>0</v>
      </c>
      <c r="T568" s="27">
        <f>IFERROR(FundResult[[#This Row],[pledged]]/FundResult[[#This Row],[backers_count]], 0)</f>
        <v>1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48">
        <v>10000</v>
      </c>
      <c r="E569" s="4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6">
        <f>FundResult[[#This Row],[launched_at]]/86400+DATE(1970,1,1)</f>
        <v>41975.842523148152</v>
      </c>
      <c r="L569" s="8">
        <f>YEAR(FundResult[[#This Row],[Date Created Conversion]])</f>
        <v>2014</v>
      </c>
      <c r="M569" t="b">
        <v>0</v>
      </c>
      <c r="N569">
        <v>0</v>
      </c>
      <c r="O569" t="b">
        <v>0</v>
      </c>
      <c r="P569" t="s">
        <v>8270</v>
      </c>
      <c r="Q569" t="s">
        <v>8319</v>
      </c>
      <c r="R569" s="10" t="s">
        <v>8320</v>
      </c>
      <c r="S569" s="29">
        <f>ROUND(FundResult[[#This Row],[pledged]]/FundResult[[#This Row],[goal]]*100,0)</f>
        <v>0</v>
      </c>
      <c r="T569" s="27">
        <f>IFERROR(FundResult[[#This Row],[pledged]]/FundResult[[#This Row],[backers_count]], 0)</f>
        <v>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48">
        <v>24500</v>
      </c>
      <c r="E570" s="4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6">
        <f>FundResult[[#This Row],[launched_at]]/86400+DATE(1970,1,1)</f>
        <v>42348.9215625</v>
      </c>
      <c r="L570" s="8">
        <f>YEAR(FundResult[[#This Row],[Date Created Conversion]])</f>
        <v>2015</v>
      </c>
      <c r="M570" t="b">
        <v>0</v>
      </c>
      <c r="N570">
        <v>5</v>
      </c>
      <c r="O570" t="b">
        <v>0</v>
      </c>
      <c r="P570" t="s">
        <v>8270</v>
      </c>
      <c r="Q570" t="s">
        <v>8319</v>
      </c>
      <c r="R570" s="10" t="s">
        <v>8320</v>
      </c>
      <c r="S570" s="29">
        <f>ROUND(FundResult[[#This Row],[pledged]]/FundResult[[#This Row],[goal]]*100,0)</f>
        <v>1</v>
      </c>
      <c r="T570" s="27">
        <f>IFERROR(FundResult[[#This Row],[pledged]]/FundResult[[#This Row],[backers_count]], 0)</f>
        <v>49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48">
        <v>2500</v>
      </c>
      <c r="E571" s="4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6">
        <f>FundResult[[#This Row],[launched_at]]/86400+DATE(1970,1,1)</f>
        <v>42340.847361111111</v>
      </c>
      <c r="L571" s="8">
        <f>YEAR(FundResult[[#This Row],[Date Created Conversion]])</f>
        <v>2015</v>
      </c>
      <c r="M571" t="b">
        <v>0</v>
      </c>
      <c r="N571">
        <v>1</v>
      </c>
      <c r="O571" t="b">
        <v>0</v>
      </c>
      <c r="P571" t="s">
        <v>8270</v>
      </c>
      <c r="Q571" t="s">
        <v>8319</v>
      </c>
      <c r="R571" s="10" t="s">
        <v>8320</v>
      </c>
      <c r="S571" s="29">
        <f>ROUND(FundResult[[#This Row],[pledged]]/FundResult[[#This Row],[goal]]*100,0)</f>
        <v>1</v>
      </c>
      <c r="T571" s="27">
        <f>IFERROR(FundResult[[#This Row],[pledged]]/FundResult[[#This Row],[backers_count]], 0)</f>
        <v>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48">
        <v>85000</v>
      </c>
      <c r="E572" s="4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6">
        <f>FundResult[[#This Row],[launched_at]]/86400+DATE(1970,1,1)</f>
        <v>42388.798252314809</v>
      </c>
      <c r="L572" s="8">
        <f>YEAR(FundResult[[#This Row],[Date Created Conversion]])</f>
        <v>2016</v>
      </c>
      <c r="M572" t="b">
        <v>0</v>
      </c>
      <c r="N572">
        <v>1</v>
      </c>
      <c r="O572" t="b">
        <v>0</v>
      </c>
      <c r="P572" t="s">
        <v>8270</v>
      </c>
      <c r="Q572" t="s">
        <v>8319</v>
      </c>
      <c r="R572" s="10" t="s">
        <v>8320</v>
      </c>
      <c r="S572" s="29">
        <f>ROUND(FundResult[[#This Row],[pledged]]/FundResult[[#This Row],[goal]]*100,0)</f>
        <v>0</v>
      </c>
      <c r="T572" s="27">
        <f>IFERROR(FundResult[[#This Row],[pledged]]/FundResult[[#This Row],[backers_count]], 0)</f>
        <v>142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48">
        <v>25000</v>
      </c>
      <c r="E573" s="4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6">
        <f>FundResult[[#This Row],[launched_at]]/86400+DATE(1970,1,1)</f>
        <v>42192.816238425927</v>
      </c>
      <c r="L573" s="8">
        <f>YEAR(FundResult[[#This Row],[Date Created Conversion]])</f>
        <v>2015</v>
      </c>
      <c r="M573" t="b">
        <v>0</v>
      </c>
      <c r="N573">
        <v>2</v>
      </c>
      <c r="O573" t="b">
        <v>0</v>
      </c>
      <c r="P573" t="s">
        <v>8270</v>
      </c>
      <c r="Q573" t="s">
        <v>8319</v>
      </c>
      <c r="R573" s="10" t="s">
        <v>8320</v>
      </c>
      <c r="S573" s="29">
        <f>ROUND(FundResult[[#This Row],[pledged]]/FundResult[[#This Row],[goal]]*100,0)</f>
        <v>0</v>
      </c>
      <c r="T573" s="27">
        <f>IFERROR(FundResult[[#This Row],[pledged]]/FundResult[[#This Row],[backers_count]], 0)</f>
        <v>53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48">
        <v>2500</v>
      </c>
      <c r="E574" s="4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6">
        <f>FundResult[[#This Row],[launched_at]]/86400+DATE(1970,1,1)</f>
        <v>42282.716296296298</v>
      </c>
      <c r="L574" s="8">
        <f>YEAR(FundResult[[#This Row],[Date Created Conversion]])</f>
        <v>2015</v>
      </c>
      <c r="M574" t="b">
        <v>0</v>
      </c>
      <c r="N574">
        <v>0</v>
      </c>
      <c r="O574" t="b">
        <v>0</v>
      </c>
      <c r="P574" t="s">
        <v>8270</v>
      </c>
      <c r="Q574" t="s">
        <v>8319</v>
      </c>
      <c r="R574" s="10" t="s">
        <v>8320</v>
      </c>
      <c r="S574" s="29">
        <f>ROUND(FundResult[[#This Row],[pledged]]/FundResult[[#This Row],[goal]]*100,0)</f>
        <v>0</v>
      </c>
      <c r="T574" s="27">
        <f>IFERROR(FundResult[[#This Row],[pledged]]/FundResult[[#This Row],[backers_count]], 0)</f>
        <v>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48">
        <v>88888</v>
      </c>
      <c r="E575" s="4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6">
        <f>FundResult[[#This Row],[launched_at]]/86400+DATE(1970,1,1)</f>
        <v>41963.050127314811</v>
      </c>
      <c r="L575" s="8">
        <f>YEAR(FundResult[[#This Row],[Date Created Conversion]])</f>
        <v>2014</v>
      </c>
      <c r="M575" t="b">
        <v>0</v>
      </c>
      <c r="N575">
        <v>9</v>
      </c>
      <c r="O575" t="b">
        <v>0</v>
      </c>
      <c r="P575" t="s">
        <v>8270</v>
      </c>
      <c r="Q575" t="s">
        <v>8319</v>
      </c>
      <c r="R575" s="10" t="s">
        <v>8320</v>
      </c>
      <c r="S575" s="29">
        <f>ROUND(FundResult[[#This Row],[pledged]]/FundResult[[#This Row],[goal]]*100,0)</f>
        <v>0</v>
      </c>
      <c r="T575" s="27">
        <f>IFERROR(FundResult[[#This Row],[pledged]]/FundResult[[#This Row],[backers_count]], 0)</f>
        <v>38.444444444444443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48">
        <v>11180</v>
      </c>
      <c r="E576" s="4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6">
        <f>FundResult[[#This Row],[launched_at]]/86400+DATE(1970,1,1)</f>
        <v>42632.443368055552</v>
      </c>
      <c r="L576" s="8">
        <f>YEAR(FundResult[[#This Row],[Date Created Conversion]])</f>
        <v>2016</v>
      </c>
      <c r="M576" t="b">
        <v>0</v>
      </c>
      <c r="N576">
        <v>4</v>
      </c>
      <c r="O576" t="b">
        <v>0</v>
      </c>
      <c r="P576" t="s">
        <v>8270</v>
      </c>
      <c r="Q576" t="s">
        <v>8319</v>
      </c>
      <c r="R576" s="10" t="s">
        <v>8320</v>
      </c>
      <c r="S576" s="29">
        <f>ROUND(FundResult[[#This Row],[pledged]]/FundResult[[#This Row],[goal]]*100,0)</f>
        <v>1</v>
      </c>
      <c r="T576" s="27">
        <f>IFERROR(FundResult[[#This Row],[pledged]]/FundResult[[#This Row],[backers_count]], 0)</f>
        <v>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48">
        <v>60000</v>
      </c>
      <c r="E577" s="4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6">
        <f>FundResult[[#This Row],[launched_at]]/86400+DATE(1970,1,1)</f>
        <v>42138.692627314813</v>
      </c>
      <c r="L577" s="8">
        <f>YEAR(FundResult[[#This Row],[Date Created Conversion]])</f>
        <v>2015</v>
      </c>
      <c r="M577" t="b">
        <v>0</v>
      </c>
      <c r="N577">
        <v>4</v>
      </c>
      <c r="O577" t="b">
        <v>0</v>
      </c>
      <c r="P577" t="s">
        <v>8270</v>
      </c>
      <c r="Q577" t="s">
        <v>8319</v>
      </c>
      <c r="R577" s="10" t="s">
        <v>8320</v>
      </c>
      <c r="S577" s="29">
        <f>ROUND(FundResult[[#This Row],[pledged]]/FundResult[[#This Row],[goal]]*100,0)</f>
        <v>0</v>
      </c>
      <c r="T577" s="27">
        <f>IFERROR(FundResult[[#This Row],[pledged]]/FundResult[[#This Row],[backers_count]], 0)</f>
        <v>64.75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48">
        <v>80000</v>
      </c>
      <c r="E578" s="4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6">
        <f>FundResult[[#This Row],[launched_at]]/86400+DATE(1970,1,1)</f>
        <v>42031.471666666665</v>
      </c>
      <c r="L578" s="8">
        <f>YEAR(FundResult[[#This Row],[Date Created Conversion]])</f>
        <v>2015</v>
      </c>
      <c r="M578" t="b">
        <v>0</v>
      </c>
      <c r="N578">
        <v>1</v>
      </c>
      <c r="O578" t="b">
        <v>0</v>
      </c>
      <c r="P578" t="s">
        <v>8270</v>
      </c>
      <c r="Q578" t="s">
        <v>8319</v>
      </c>
      <c r="R578" s="10" t="s">
        <v>8320</v>
      </c>
      <c r="S578" s="29">
        <f>ROUND(FundResult[[#This Row],[pledged]]/FundResult[[#This Row],[goal]]*100,0)</f>
        <v>0</v>
      </c>
      <c r="T578" s="27">
        <f>IFERROR(FundResult[[#This Row],[pledged]]/FundResult[[#This Row],[backers_count]], 0)</f>
        <v>1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48">
        <v>5000</v>
      </c>
      <c r="E579" s="4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6">
        <f>FundResult[[#This Row],[launched_at]]/86400+DATE(1970,1,1)</f>
        <v>42450.589143518519</v>
      </c>
      <c r="L579" s="8">
        <f>YEAR(FundResult[[#This Row],[Date Created Conversion]])</f>
        <v>2016</v>
      </c>
      <c r="M579" t="b">
        <v>0</v>
      </c>
      <c r="N579">
        <v>1</v>
      </c>
      <c r="O579" t="b">
        <v>0</v>
      </c>
      <c r="P579" t="s">
        <v>8270</v>
      </c>
      <c r="Q579" t="s">
        <v>8319</v>
      </c>
      <c r="R579" s="10" t="s">
        <v>8320</v>
      </c>
      <c r="S579" s="29">
        <f>ROUND(FundResult[[#This Row],[pledged]]/FundResult[[#This Row],[goal]]*100,0)</f>
        <v>0</v>
      </c>
      <c r="T579" s="27">
        <f>IFERROR(FundResult[[#This Row],[pledged]]/FundResult[[#This Row],[backers_count]], 0)</f>
        <v>10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48">
        <v>125000</v>
      </c>
      <c r="E580" s="4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6">
        <f>FundResult[[#This Row],[launched_at]]/86400+DATE(1970,1,1)</f>
        <v>42230.578622685185</v>
      </c>
      <c r="L580" s="8">
        <f>YEAR(FundResult[[#This Row],[Date Created Conversion]])</f>
        <v>2015</v>
      </c>
      <c r="M580" t="b">
        <v>0</v>
      </c>
      <c r="N580">
        <v>7</v>
      </c>
      <c r="O580" t="b">
        <v>0</v>
      </c>
      <c r="P580" t="s">
        <v>8270</v>
      </c>
      <c r="Q580" t="s">
        <v>8319</v>
      </c>
      <c r="R580" s="10" t="s">
        <v>8320</v>
      </c>
      <c r="S580" s="29">
        <f>ROUND(FundResult[[#This Row],[pledged]]/FundResult[[#This Row],[goal]]*100,0)</f>
        <v>0</v>
      </c>
      <c r="T580" s="27">
        <f>IFERROR(FundResult[[#This Row],[pledged]]/FundResult[[#This Row],[backers_count]], 0)</f>
        <v>2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48">
        <v>12000</v>
      </c>
      <c r="E581" s="4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6">
        <f>FundResult[[#This Row],[launched_at]]/86400+DATE(1970,1,1)</f>
        <v>41968.852118055554</v>
      </c>
      <c r="L581" s="8">
        <f>YEAR(FundResult[[#This Row],[Date Created Conversion]])</f>
        <v>2014</v>
      </c>
      <c r="M581" t="b">
        <v>0</v>
      </c>
      <c r="N581">
        <v>5</v>
      </c>
      <c r="O581" t="b">
        <v>0</v>
      </c>
      <c r="P581" t="s">
        <v>8270</v>
      </c>
      <c r="Q581" t="s">
        <v>8319</v>
      </c>
      <c r="R581" s="10" t="s">
        <v>8320</v>
      </c>
      <c r="S581" s="29">
        <f>ROUND(FundResult[[#This Row],[pledged]]/FundResult[[#This Row],[goal]]*100,0)</f>
        <v>1</v>
      </c>
      <c r="T581" s="27">
        <f>IFERROR(FundResult[[#This Row],[pledged]]/FundResult[[#This Row],[backers_count]], 0)</f>
        <v>35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48">
        <v>3000</v>
      </c>
      <c r="E582" s="4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6">
        <f>FundResult[[#This Row],[launched_at]]/86400+DATE(1970,1,1)</f>
        <v>42605.908182870371</v>
      </c>
      <c r="L582" s="8">
        <f>YEAR(FundResult[[#This Row],[Date Created Conversion]])</f>
        <v>2016</v>
      </c>
      <c r="M582" t="b">
        <v>0</v>
      </c>
      <c r="N582">
        <v>1</v>
      </c>
      <c r="O582" t="b">
        <v>0</v>
      </c>
      <c r="P582" t="s">
        <v>8270</v>
      </c>
      <c r="Q582" t="s">
        <v>8319</v>
      </c>
      <c r="R582" s="10" t="s">
        <v>8320</v>
      </c>
      <c r="S582" s="29">
        <f>ROUND(FundResult[[#This Row],[pledged]]/FundResult[[#This Row],[goal]]*100,0)</f>
        <v>0</v>
      </c>
      <c r="T582" s="27">
        <f>IFERROR(FundResult[[#This Row],[pledged]]/FundResult[[#This Row],[backers_count]], 0)</f>
        <v>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48">
        <v>400</v>
      </c>
      <c r="E583" s="4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6">
        <f>FundResult[[#This Row],[launched_at]]/86400+DATE(1970,1,1)</f>
        <v>42188.012777777782</v>
      </c>
      <c r="L583" s="8">
        <f>YEAR(FundResult[[#This Row],[Date Created Conversion]])</f>
        <v>2015</v>
      </c>
      <c r="M583" t="b">
        <v>0</v>
      </c>
      <c r="N583">
        <v>0</v>
      </c>
      <c r="O583" t="b">
        <v>0</v>
      </c>
      <c r="P583" t="s">
        <v>8270</v>
      </c>
      <c r="Q583" t="s">
        <v>8319</v>
      </c>
      <c r="R583" s="10" t="s">
        <v>8320</v>
      </c>
      <c r="S583" s="29">
        <f>ROUND(FundResult[[#This Row],[pledged]]/FundResult[[#This Row],[goal]]*100,0)</f>
        <v>0</v>
      </c>
      <c r="T583" s="27">
        <f>IFERROR(FundResult[[#This Row],[pledged]]/FundResult[[#This Row],[backers_count]], 0)</f>
        <v>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48">
        <v>100000</v>
      </c>
      <c r="E584" s="4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6">
        <f>FundResult[[#This Row],[launched_at]]/86400+DATE(1970,1,1)</f>
        <v>42055.739803240736</v>
      </c>
      <c r="L584" s="8">
        <f>YEAR(FundResult[[#This Row],[Date Created Conversion]])</f>
        <v>2015</v>
      </c>
      <c r="M584" t="b">
        <v>0</v>
      </c>
      <c r="N584">
        <v>0</v>
      </c>
      <c r="O584" t="b">
        <v>0</v>
      </c>
      <c r="P584" t="s">
        <v>8270</v>
      </c>
      <c r="Q584" t="s">
        <v>8319</v>
      </c>
      <c r="R584" s="10" t="s">
        <v>8320</v>
      </c>
      <c r="S584" s="29">
        <f>ROUND(FundResult[[#This Row],[pledged]]/FundResult[[#This Row],[goal]]*100,0)</f>
        <v>0</v>
      </c>
      <c r="T584" s="27">
        <f>IFERROR(FundResult[[#This Row],[pledged]]/FundResult[[#This Row],[backers_count]], 0)</f>
        <v>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48">
        <v>9000</v>
      </c>
      <c r="E585" s="4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6">
        <f>FundResult[[#This Row],[launched_at]]/86400+DATE(1970,1,1)</f>
        <v>42052.93850694444</v>
      </c>
      <c r="L585" s="8">
        <f>YEAR(FundResult[[#This Row],[Date Created Conversion]])</f>
        <v>2015</v>
      </c>
      <c r="M585" t="b">
        <v>0</v>
      </c>
      <c r="N585">
        <v>1</v>
      </c>
      <c r="O585" t="b">
        <v>0</v>
      </c>
      <c r="P585" t="s">
        <v>8270</v>
      </c>
      <c r="Q585" t="s">
        <v>8319</v>
      </c>
      <c r="R585" s="10" t="s">
        <v>8320</v>
      </c>
      <c r="S585" s="29">
        <f>ROUND(FundResult[[#This Row],[pledged]]/FundResult[[#This Row],[goal]]*100,0)</f>
        <v>0</v>
      </c>
      <c r="T585" s="27">
        <f>IFERROR(FundResult[[#This Row],[pledged]]/FundResult[[#This Row],[backers_count]], 0)</f>
        <v>1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48">
        <v>1000</v>
      </c>
      <c r="E586" s="4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6">
        <f>FundResult[[#This Row],[launched_at]]/86400+DATE(1970,1,1)</f>
        <v>42049.716620370367</v>
      </c>
      <c r="L586" s="8">
        <f>YEAR(FundResult[[#This Row],[Date Created Conversion]])</f>
        <v>2015</v>
      </c>
      <c r="M586" t="b">
        <v>0</v>
      </c>
      <c r="N586">
        <v>2</v>
      </c>
      <c r="O586" t="b">
        <v>0</v>
      </c>
      <c r="P586" t="s">
        <v>8270</v>
      </c>
      <c r="Q586" t="s">
        <v>8319</v>
      </c>
      <c r="R586" s="10" t="s">
        <v>8320</v>
      </c>
      <c r="S586" s="29">
        <f>ROUND(FundResult[[#This Row],[pledged]]/FundResult[[#This Row],[goal]]*100,0)</f>
        <v>1</v>
      </c>
      <c r="T586" s="27">
        <f>IFERROR(FundResult[[#This Row],[pledged]]/FundResult[[#This Row],[backers_count]], 0)</f>
        <v>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48">
        <v>9000</v>
      </c>
      <c r="E587" s="4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6">
        <f>FundResult[[#This Row],[launched_at]]/86400+DATE(1970,1,1)</f>
        <v>42283.3909375</v>
      </c>
      <c r="L587" s="8">
        <f>YEAR(FundResult[[#This Row],[Date Created Conversion]])</f>
        <v>2015</v>
      </c>
      <c r="M587" t="b">
        <v>0</v>
      </c>
      <c r="N587">
        <v>0</v>
      </c>
      <c r="O587" t="b">
        <v>0</v>
      </c>
      <c r="P587" t="s">
        <v>8270</v>
      </c>
      <c r="Q587" t="s">
        <v>8319</v>
      </c>
      <c r="R587" s="10" t="s">
        <v>8320</v>
      </c>
      <c r="S587" s="29">
        <f>ROUND(FundResult[[#This Row],[pledged]]/FundResult[[#This Row],[goal]]*100,0)</f>
        <v>0</v>
      </c>
      <c r="T587" s="27">
        <f>IFERROR(FundResult[[#This Row],[pledged]]/FundResult[[#This Row],[backers_count]], 0)</f>
        <v>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48">
        <v>10000</v>
      </c>
      <c r="E588" s="4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6">
        <f>FundResult[[#This Row],[launched_at]]/86400+DATE(1970,1,1)</f>
        <v>42020.854247685187</v>
      </c>
      <c r="L588" s="8">
        <f>YEAR(FundResult[[#This Row],[Date Created Conversion]])</f>
        <v>2015</v>
      </c>
      <c r="M588" t="b">
        <v>0</v>
      </c>
      <c r="N588">
        <v>4</v>
      </c>
      <c r="O588" t="b">
        <v>0</v>
      </c>
      <c r="P588" t="s">
        <v>8270</v>
      </c>
      <c r="Q588" t="s">
        <v>8319</v>
      </c>
      <c r="R588" s="10" t="s">
        <v>8320</v>
      </c>
      <c r="S588" s="29">
        <f>ROUND(FundResult[[#This Row],[pledged]]/FundResult[[#This Row],[goal]]*100,0)</f>
        <v>1</v>
      </c>
      <c r="T588" s="27">
        <f>IFERROR(FundResult[[#This Row],[pledged]]/FundResult[[#This Row],[backers_count]], 0)</f>
        <v>14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48">
        <v>30000</v>
      </c>
      <c r="E589" s="4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6">
        <f>FundResult[[#This Row],[launched_at]]/86400+DATE(1970,1,1)</f>
        <v>42080.757326388892</v>
      </c>
      <c r="L589" s="8">
        <f>YEAR(FundResult[[#This Row],[Date Created Conversion]])</f>
        <v>2015</v>
      </c>
      <c r="M589" t="b">
        <v>0</v>
      </c>
      <c r="N589">
        <v>7</v>
      </c>
      <c r="O589" t="b">
        <v>0</v>
      </c>
      <c r="P589" t="s">
        <v>8270</v>
      </c>
      <c r="Q589" t="s">
        <v>8319</v>
      </c>
      <c r="R589" s="10" t="s">
        <v>8320</v>
      </c>
      <c r="S589" s="29">
        <f>ROUND(FundResult[[#This Row],[pledged]]/FundResult[[#This Row],[goal]]*100,0)</f>
        <v>9</v>
      </c>
      <c r="T589" s="27">
        <f>IFERROR(FundResult[[#This Row],[pledged]]/FundResult[[#This Row],[backers_count]], 0)</f>
        <v>389.28571428571428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48">
        <v>9000</v>
      </c>
      <c r="E590" s="4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6">
        <f>FundResult[[#This Row],[launched_at]]/86400+DATE(1970,1,1)</f>
        <v>42631.769513888888</v>
      </c>
      <c r="L590" s="8">
        <f>YEAR(FundResult[[#This Row],[Date Created Conversion]])</f>
        <v>2016</v>
      </c>
      <c r="M590" t="b">
        <v>0</v>
      </c>
      <c r="N590">
        <v>2</v>
      </c>
      <c r="O590" t="b">
        <v>0</v>
      </c>
      <c r="P590" t="s">
        <v>8270</v>
      </c>
      <c r="Q590" t="s">
        <v>8319</v>
      </c>
      <c r="R590" s="10" t="s">
        <v>8320</v>
      </c>
      <c r="S590" s="29">
        <f>ROUND(FundResult[[#This Row],[pledged]]/FundResult[[#This Row],[goal]]*100,0)</f>
        <v>3</v>
      </c>
      <c r="T590" s="27">
        <f>IFERROR(FundResult[[#This Row],[pledged]]/FundResult[[#This Row],[backers_count]], 0)</f>
        <v>150.5</v>
      </c>
    </row>
    <row r="591" spans="1:20" x14ac:dyDescent="0.25">
      <c r="A591">
        <v>589</v>
      </c>
      <c r="B591" s="3" t="s">
        <v>590</v>
      </c>
      <c r="C591" s="3" t="s">
        <v>4699</v>
      </c>
      <c r="D591" s="48">
        <v>7500</v>
      </c>
      <c r="E591" s="4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6">
        <f>FundResult[[#This Row],[launched_at]]/86400+DATE(1970,1,1)</f>
        <v>42178.614571759259</v>
      </c>
      <c r="L591" s="8">
        <f>YEAR(FundResult[[#This Row],[Date Created Conversion]])</f>
        <v>2015</v>
      </c>
      <c r="M591" t="b">
        <v>0</v>
      </c>
      <c r="N591">
        <v>1</v>
      </c>
      <c r="O591" t="b">
        <v>0</v>
      </c>
      <c r="P591" t="s">
        <v>8270</v>
      </c>
      <c r="Q591" t="s">
        <v>8319</v>
      </c>
      <c r="R591" s="10" t="s">
        <v>8320</v>
      </c>
      <c r="S591" s="29">
        <f>ROUND(FundResult[[#This Row],[pledged]]/FundResult[[#This Row],[goal]]*100,0)</f>
        <v>0</v>
      </c>
      <c r="T591" s="27">
        <f>IFERROR(FundResult[[#This Row],[pledged]]/FundResult[[#This Row],[backers_count]], 0)</f>
        <v>1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48">
        <v>5000</v>
      </c>
      <c r="E592" s="4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6">
        <f>FundResult[[#This Row],[launched_at]]/86400+DATE(1970,1,1)</f>
        <v>42377.554756944446</v>
      </c>
      <c r="L592" s="8">
        <f>YEAR(FundResult[[#This Row],[Date Created Conversion]])</f>
        <v>2016</v>
      </c>
      <c r="M592" t="b">
        <v>0</v>
      </c>
      <c r="N592">
        <v>9</v>
      </c>
      <c r="O592" t="b">
        <v>0</v>
      </c>
      <c r="P592" t="s">
        <v>8270</v>
      </c>
      <c r="Q592" t="s">
        <v>8319</v>
      </c>
      <c r="R592" s="10" t="s">
        <v>8320</v>
      </c>
      <c r="S592" s="29">
        <f>ROUND(FundResult[[#This Row],[pledged]]/FundResult[[#This Row],[goal]]*100,0)</f>
        <v>4</v>
      </c>
      <c r="T592" s="27">
        <f>IFERROR(FundResult[[#This Row],[pledged]]/FundResult[[#This Row],[backers_count]], 0)</f>
        <v>24.777777777777779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48">
        <v>100000</v>
      </c>
      <c r="E593" s="4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6">
        <f>FundResult[[#This Row],[launched_at]]/86400+DATE(1970,1,1)</f>
        <v>42177.543171296296</v>
      </c>
      <c r="L593" s="8">
        <f>YEAR(FundResult[[#This Row],[Date Created Conversion]])</f>
        <v>2015</v>
      </c>
      <c r="M593" t="b">
        <v>0</v>
      </c>
      <c r="N593">
        <v>2</v>
      </c>
      <c r="O593" t="b">
        <v>0</v>
      </c>
      <c r="P593" t="s">
        <v>8270</v>
      </c>
      <c r="Q593" t="s">
        <v>8319</v>
      </c>
      <c r="R593" s="10" t="s">
        <v>8320</v>
      </c>
      <c r="S593" s="29">
        <f>ROUND(FundResult[[#This Row],[pledged]]/FundResult[[#This Row],[goal]]*100,0)</f>
        <v>0</v>
      </c>
      <c r="T593" s="27">
        <f>IFERROR(FundResult[[#This Row],[pledged]]/FundResult[[#This Row],[backers_count]], 0)</f>
        <v>30.5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48">
        <v>7500</v>
      </c>
      <c r="E594" s="4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6">
        <f>FundResult[[#This Row],[launched_at]]/86400+DATE(1970,1,1)</f>
        <v>41946.232175925928</v>
      </c>
      <c r="L594" s="8">
        <f>YEAR(FundResult[[#This Row],[Date Created Conversion]])</f>
        <v>2014</v>
      </c>
      <c r="M594" t="b">
        <v>0</v>
      </c>
      <c r="N594">
        <v>1</v>
      </c>
      <c r="O594" t="b">
        <v>0</v>
      </c>
      <c r="P594" t="s">
        <v>8270</v>
      </c>
      <c r="Q594" t="s">
        <v>8319</v>
      </c>
      <c r="R594" s="10" t="s">
        <v>8320</v>
      </c>
      <c r="S594" s="29">
        <f>ROUND(FundResult[[#This Row],[pledged]]/FundResult[[#This Row],[goal]]*100,0)</f>
        <v>3</v>
      </c>
      <c r="T594" s="27">
        <f>IFERROR(FundResult[[#This Row],[pledged]]/FundResult[[#This Row],[backers_count]], 0)</f>
        <v>250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48">
        <v>500</v>
      </c>
      <c r="E595" s="4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6">
        <f>FundResult[[#This Row],[launched_at]]/86400+DATE(1970,1,1)</f>
        <v>42070.677604166667</v>
      </c>
      <c r="L595" s="8">
        <f>YEAR(FundResult[[#This Row],[Date Created Conversion]])</f>
        <v>2015</v>
      </c>
      <c r="M595" t="b">
        <v>0</v>
      </c>
      <c r="N595">
        <v>7</v>
      </c>
      <c r="O595" t="b">
        <v>0</v>
      </c>
      <c r="P595" t="s">
        <v>8270</v>
      </c>
      <c r="Q595" t="s">
        <v>8319</v>
      </c>
      <c r="R595" s="10" t="s">
        <v>8320</v>
      </c>
      <c r="S595" s="29">
        <f>ROUND(FundResult[[#This Row],[pledged]]/FundResult[[#This Row],[goal]]*100,0)</f>
        <v>23</v>
      </c>
      <c r="T595" s="27">
        <f>IFERROR(FundResult[[#This Row],[pledged]]/FundResult[[#This Row],[backers_count]], 0)</f>
        <v>16.428571428571427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48">
        <v>25000</v>
      </c>
      <c r="E596" s="4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6">
        <f>FundResult[[#This Row],[launched_at]]/86400+DATE(1970,1,1)</f>
        <v>42446.780162037037</v>
      </c>
      <c r="L596" s="8">
        <f>YEAR(FundResult[[#This Row],[Date Created Conversion]])</f>
        <v>2016</v>
      </c>
      <c r="M596" t="b">
        <v>0</v>
      </c>
      <c r="N596">
        <v>2</v>
      </c>
      <c r="O596" t="b">
        <v>0</v>
      </c>
      <c r="P596" t="s">
        <v>8270</v>
      </c>
      <c r="Q596" t="s">
        <v>8319</v>
      </c>
      <c r="R596" s="10" t="s">
        <v>8320</v>
      </c>
      <c r="S596" s="29">
        <f>ROUND(FundResult[[#This Row],[pledged]]/FundResult[[#This Row],[goal]]*100,0)</f>
        <v>0</v>
      </c>
      <c r="T596" s="27">
        <f>IFERROR(FundResult[[#This Row],[pledged]]/FundResult[[#This Row],[backers_count]], 0)</f>
        <v>13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48">
        <v>100000</v>
      </c>
      <c r="E597" s="4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6">
        <f>FundResult[[#This Row],[launched_at]]/86400+DATE(1970,1,1)</f>
        <v>42083.069884259261</v>
      </c>
      <c r="L597" s="8">
        <f>YEAR(FundResult[[#This Row],[Date Created Conversion]])</f>
        <v>2015</v>
      </c>
      <c r="M597" t="b">
        <v>0</v>
      </c>
      <c r="N597">
        <v>8</v>
      </c>
      <c r="O597" t="b">
        <v>0</v>
      </c>
      <c r="P597" t="s">
        <v>8270</v>
      </c>
      <c r="Q597" t="s">
        <v>8319</v>
      </c>
      <c r="R597" s="10" t="s">
        <v>8320</v>
      </c>
      <c r="S597" s="29">
        <f>ROUND(FundResult[[#This Row],[pledged]]/FundResult[[#This Row],[goal]]*100,0)</f>
        <v>0</v>
      </c>
      <c r="T597" s="27">
        <f>IFERROR(FundResult[[#This Row],[pledged]]/FundResult[[#This Row],[backers_count]], 0)</f>
        <v>53.25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48">
        <v>20000</v>
      </c>
      <c r="E598" s="4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6">
        <f>FundResult[[#This Row],[launched_at]]/86400+DATE(1970,1,1)</f>
        <v>42646.896898148145</v>
      </c>
      <c r="L598" s="8">
        <f>YEAR(FundResult[[#This Row],[Date Created Conversion]])</f>
        <v>2016</v>
      </c>
      <c r="M598" t="b">
        <v>0</v>
      </c>
      <c r="N598">
        <v>2</v>
      </c>
      <c r="O598" t="b">
        <v>0</v>
      </c>
      <c r="P598" t="s">
        <v>8270</v>
      </c>
      <c r="Q598" t="s">
        <v>8319</v>
      </c>
      <c r="R598" s="10" t="s">
        <v>8320</v>
      </c>
      <c r="S598" s="29">
        <f>ROUND(FundResult[[#This Row],[pledged]]/FundResult[[#This Row],[goal]]*100,0)</f>
        <v>0</v>
      </c>
      <c r="T598" s="27">
        <f>IFERROR(FundResult[[#This Row],[pledged]]/FundResult[[#This Row],[backers_count]], 0)</f>
        <v>3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48">
        <v>7500</v>
      </c>
      <c r="E599" s="4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6">
        <f>FundResult[[#This Row],[launched_at]]/86400+DATE(1970,1,1)</f>
        <v>42545.705266203702</v>
      </c>
      <c r="L599" s="8">
        <f>YEAR(FundResult[[#This Row],[Date Created Conversion]])</f>
        <v>2016</v>
      </c>
      <c r="M599" t="b">
        <v>0</v>
      </c>
      <c r="N599">
        <v>2</v>
      </c>
      <c r="O599" t="b">
        <v>0</v>
      </c>
      <c r="P599" t="s">
        <v>8270</v>
      </c>
      <c r="Q599" t="s">
        <v>8319</v>
      </c>
      <c r="R599" s="10" t="s">
        <v>8320</v>
      </c>
      <c r="S599" s="29">
        <f>ROUND(FundResult[[#This Row],[pledged]]/FundResult[[#This Row],[goal]]*100,0)</f>
        <v>0</v>
      </c>
      <c r="T599" s="27">
        <f>IFERROR(FundResult[[#This Row],[pledged]]/FundResult[[#This Row],[backers_count]], 0)</f>
        <v>10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48">
        <v>2500</v>
      </c>
      <c r="E600" s="4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6">
        <f>FundResult[[#This Row],[launched_at]]/86400+DATE(1970,1,1)</f>
        <v>41948.00209490741</v>
      </c>
      <c r="L600" s="8">
        <f>YEAR(FundResult[[#This Row],[Date Created Conversion]])</f>
        <v>2014</v>
      </c>
      <c r="M600" t="b">
        <v>0</v>
      </c>
      <c r="N600">
        <v>7</v>
      </c>
      <c r="O600" t="b">
        <v>0</v>
      </c>
      <c r="P600" t="s">
        <v>8270</v>
      </c>
      <c r="Q600" t="s">
        <v>8319</v>
      </c>
      <c r="R600" s="10" t="s">
        <v>8320</v>
      </c>
      <c r="S600" s="29">
        <f>ROUND(FundResult[[#This Row],[pledged]]/FundResult[[#This Row],[goal]]*100,0)</f>
        <v>34</v>
      </c>
      <c r="T600" s="27">
        <f>IFERROR(FundResult[[#This Row],[pledged]]/FundResult[[#This Row],[backers_count]], 0)</f>
        <v>121.42857142857143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48">
        <v>50000</v>
      </c>
      <c r="E601" s="4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6">
        <f>FundResult[[#This Row],[launched_at]]/86400+DATE(1970,1,1)</f>
        <v>42047.812523148154</v>
      </c>
      <c r="L601" s="8">
        <f>YEAR(FundResult[[#This Row],[Date Created Conversion]])</f>
        <v>2015</v>
      </c>
      <c r="M601" t="b">
        <v>0</v>
      </c>
      <c r="N601">
        <v>2</v>
      </c>
      <c r="O601" t="b">
        <v>0</v>
      </c>
      <c r="P601" t="s">
        <v>8270</v>
      </c>
      <c r="Q601" t="s">
        <v>8319</v>
      </c>
      <c r="R601" s="10" t="s">
        <v>8320</v>
      </c>
      <c r="S601" s="29">
        <f>ROUND(FundResult[[#This Row],[pledged]]/FundResult[[#This Row],[goal]]*100,0)</f>
        <v>0</v>
      </c>
      <c r="T601" s="27">
        <f>IFERROR(FundResult[[#This Row],[pledged]]/FundResult[[#This Row],[backers_count]], 0)</f>
        <v>15.5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48">
        <v>5000</v>
      </c>
      <c r="E602" s="4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6">
        <f>FundResult[[#This Row],[launched_at]]/86400+DATE(1970,1,1)</f>
        <v>42073.798171296294</v>
      </c>
      <c r="L602" s="8">
        <f>YEAR(FundResult[[#This Row],[Date Created Conversion]])</f>
        <v>2015</v>
      </c>
      <c r="M602" t="b">
        <v>0</v>
      </c>
      <c r="N602">
        <v>1</v>
      </c>
      <c r="O602" t="b">
        <v>0</v>
      </c>
      <c r="P602" t="s">
        <v>8270</v>
      </c>
      <c r="Q602" t="s">
        <v>8319</v>
      </c>
      <c r="R602" s="10" t="s">
        <v>8320</v>
      </c>
      <c r="S602" s="29">
        <f>ROUND(FundResult[[#This Row],[pledged]]/FundResult[[#This Row],[goal]]*100,0)</f>
        <v>2</v>
      </c>
      <c r="T602" s="27">
        <f>IFERROR(FundResult[[#This Row],[pledged]]/FundResult[[#This Row],[backers_count]], 0)</f>
        <v>100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48">
        <v>10000</v>
      </c>
      <c r="E603" s="4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6">
        <f>FundResult[[#This Row],[launched_at]]/86400+DATE(1970,1,1)</f>
        <v>41969.858090277776</v>
      </c>
      <c r="L603" s="8">
        <f>YEAR(FundResult[[#This Row],[Date Created Conversion]])</f>
        <v>2014</v>
      </c>
      <c r="M603" t="b">
        <v>0</v>
      </c>
      <c r="N603">
        <v>6</v>
      </c>
      <c r="O603" t="b">
        <v>0</v>
      </c>
      <c r="P603" t="s">
        <v>8270</v>
      </c>
      <c r="Q603" t="s">
        <v>8319</v>
      </c>
      <c r="R603" s="10" t="s">
        <v>8320</v>
      </c>
      <c r="S603" s="29">
        <f>ROUND(FundResult[[#This Row],[pledged]]/FundResult[[#This Row],[goal]]*100,0)</f>
        <v>1</v>
      </c>
      <c r="T603" s="27">
        <f>IFERROR(FundResult[[#This Row],[pledged]]/FundResult[[#This Row],[backers_count]], 0)</f>
        <v>23.333333333333332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48">
        <v>70000</v>
      </c>
      <c r="E604" s="4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6">
        <f>FundResult[[#This Row],[launched_at]]/86400+DATE(1970,1,1)</f>
        <v>42143.79415509259</v>
      </c>
      <c r="L604" s="8">
        <f>YEAR(FundResult[[#This Row],[Date Created Conversion]])</f>
        <v>2015</v>
      </c>
      <c r="M604" t="b">
        <v>0</v>
      </c>
      <c r="N604">
        <v>0</v>
      </c>
      <c r="O604" t="b">
        <v>0</v>
      </c>
      <c r="P604" t="s">
        <v>8270</v>
      </c>
      <c r="Q604" t="s">
        <v>8319</v>
      </c>
      <c r="R604" s="10" t="s">
        <v>8320</v>
      </c>
      <c r="S604" s="29">
        <f>ROUND(FundResult[[#This Row],[pledged]]/FundResult[[#This Row],[goal]]*100,0)</f>
        <v>0</v>
      </c>
      <c r="T604" s="27">
        <f>IFERROR(FundResult[[#This Row],[pledged]]/FundResult[[#This Row],[backers_count]], 0)</f>
        <v>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48">
        <v>15000</v>
      </c>
      <c r="E605" s="4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6">
        <f>FundResult[[#This Row],[launched_at]]/86400+DATE(1970,1,1)</f>
        <v>41835.639155092591</v>
      </c>
      <c r="L605" s="8">
        <f>YEAR(FundResult[[#This Row],[Date Created Conversion]])</f>
        <v>2014</v>
      </c>
      <c r="M605" t="b">
        <v>0</v>
      </c>
      <c r="N605">
        <v>13</v>
      </c>
      <c r="O605" t="b">
        <v>0</v>
      </c>
      <c r="P605" t="s">
        <v>8270</v>
      </c>
      <c r="Q605" t="s">
        <v>8319</v>
      </c>
      <c r="R605" s="10" t="s">
        <v>8320</v>
      </c>
      <c r="S605" s="29">
        <f>ROUND(FundResult[[#This Row],[pledged]]/FundResult[[#This Row],[goal]]*100,0)</f>
        <v>4</v>
      </c>
      <c r="T605" s="27">
        <f>IFERROR(FundResult[[#This Row],[pledged]]/FundResult[[#This Row],[backers_count]], 0)</f>
        <v>45.386153846153846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48">
        <v>1500</v>
      </c>
      <c r="E606" s="4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6">
        <f>FundResult[[#This Row],[launched_at]]/86400+DATE(1970,1,1)</f>
        <v>41849.035370370373</v>
      </c>
      <c r="L606" s="8">
        <f>YEAR(FundResult[[#This Row],[Date Created Conversion]])</f>
        <v>2014</v>
      </c>
      <c r="M606" t="b">
        <v>0</v>
      </c>
      <c r="N606">
        <v>0</v>
      </c>
      <c r="O606" t="b">
        <v>0</v>
      </c>
      <c r="P606" t="s">
        <v>8270</v>
      </c>
      <c r="Q606" t="s">
        <v>8319</v>
      </c>
      <c r="R606" s="10" t="s">
        <v>8320</v>
      </c>
      <c r="S606" s="29">
        <f>ROUND(FundResult[[#This Row],[pledged]]/FundResult[[#This Row],[goal]]*100,0)</f>
        <v>0</v>
      </c>
      <c r="T606" s="27">
        <f>IFERROR(FundResult[[#This Row],[pledged]]/FundResult[[#This Row],[backers_count]], 0)</f>
        <v>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48">
        <v>5000</v>
      </c>
      <c r="E607" s="4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6">
        <f>FundResult[[#This Row],[launched_at]]/86400+DATE(1970,1,1)</f>
        <v>42194.357731481483</v>
      </c>
      <c r="L607" s="8">
        <f>YEAR(FundResult[[#This Row],[Date Created Conversion]])</f>
        <v>2015</v>
      </c>
      <c r="M607" t="b">
        <v>0</v>
      </c>
      <c r="N607">
        <v>8</v>
      </c>
      <c r="O607" t="b">
        <v>0</v>
      </c>
      <c r="P607" t="s">
        <v>8270</v>
      </c>
      <c r="Q607" t="s">
        <v>8319</v>
      </c>
      <c r="R607" s="10" t="s">
        <v>8320</v>
      </c>
      <c r="S607" s="29">
        <f>ROUND(FundResult[[#This Row],[pledged]]/FundResult[[#This Row],[goal]]*100,0)</f>
        <v>3</v>
      </c>
      <c r="T607" s="27">
        <f>IFERROR(FundResult[[#This Row],[pledged]]/FundResult[[#This Row],[backers_count]], 0)</f>
        <v>16.375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48">
        <v>5000</v>
      </c>
      <c r="E608" s="4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6">
        <f>FundResult[[#This Row],[launched_at]]/86400+DATE(1970,1,1)</f>
        <v>42102.650567129633</v>
      </c>
      <c r="L608" s="8">
        <f>YEAR(FundResult[[#This Row],[Date Created Conversion]])</f>
        <v>2015</v>
      </c>
      <c r="M608" t="b">
        <v>0</v>
      </c>
      <c r="N608">
        <v>1</v>
      </c>
      <c r="O608" t="b">
        <v>0</v>
      </c>
      <c r="P608" t="s">
        <v>8270</v>
      </c>
      <c r="Q608" t="s">
        <v>8319</v>
      </c>
      <c r="R608" s="10" t="s">
        <v>8320</v>
      </c>
      <c r="S608" s="29">
        <f>ROUND(FundResult[[#This Row],[pledged]]/FundResult[[#This Row],[goal]]*100,0)</f>
        <v>0</v>
      </c>
      <c r="T608" s="27">
        <f>IFERROR(FundResult[[#This Row],[pledged]]/FundResult[[#This Row],[backers_count]], 0)</f>
        <v>10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48">
        <v>250</v>
      </c>
      <c r="E609" s="4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6">
        <f>FundResult[[#This Row],[launched_at]]/86400+DATE(1970,1,1)</f>
        <v>42300.825648148151</v>
      </c>
      <c r="L609" s="8">
        <f>YEAR(FundResult[[#This Row],[Date Created Conversion]])</f>
        <v>2015</v>
      </c>
      <c r="M609" t="b">
        <v>0</v>
      </c>
      <c r="N609">
        <v>0</v>
      </c>
      <c r="O609" t="b">
        <v>0</v>
      </c>
      <c r="P609" t="s">
        <v>8270</v>
      </c>
      <c r="Q609" t="s">
        <v>8319</v>
      </c>
      <c r="R609" s="10" t="s">
        <v>8320</v>
      </c>
      <c r="S609" s="29">
        <f>ROUND(FundResult[[#This Row],[pledged]]/FundResult[[#This Row],[goal]]*100,0)</f>
        <v>0</v>
      </c>
      <c r="T609" s="27">
        <f>IFERROR(FundResult[[#This Row],[pledged]]/FundResult[[#This Row],[backers_count]], 0)</f>
        <v>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48">
        <v>150000</v>
      </c>
      <c r="E610" s="4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6">
        <f>FundResult[[#This Row],[launched_at]]/86400+DATE(1970,1,1)</f>
        <v>42140.921064814815</v>
      </c>
      <c r="L610" s="8">
        <f>YEAR(FundResult[[#This Row],[Date Created Conversion]])</f>
        <v>2015</v>
      </c>
      <c r="M610" t="b">
        <v>0</v>
      </c>
      <c r="N610">
        <v>5</v>
      </c>
      <c r="O610" t="b">
        <v>0</v>
      </c>
      <c r="P610" t="s">
        <v>8270</v>
      </c>
      <c r="Q610" t="s">
        <v>8319</v>
      </c>
      <c r="R610" s="10" t="s">
        <v>8320</v>
      </c>
      <c r="S610" s="29">
        <f>ROUND(FundResult[[#This Row],[pledged]]/FundResult[[#This Row],[goal]]*100,0)</f>
        <v>1</v>
      </c>
      <c r="T610" s="27">
        <f>IFERROR(FundResult[[#This Row],[pledged]]/FundResult[[#This Row],[backers_count]], 0)</f>
        <v>292.2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48">
        <v>780</v>
      </c>
      <c r="E611" s="4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6">
        <f>FundResult[[#This Row],[launched_at]]/86400+DATE(1970,1,1)</f>
        <v>42307.034074074079</v>
      </c>
      <c r="L611" s="8">
        <f>YEAR(FundResult[[#This Row],[Date Created Conversion]])</f>
        <v>2015</v>
      </c>
      <c r="M611" t="b">
        <v>0</v>
      </c>
      <c r="N611">
        <v>1</v>
      </c>
      <c r="O611" t="b">
        <v>0</v>
      </c>
      <c r="P611" t="s">
        <v>8270</v>
      </c>
      <c r="Q611" t="s">
        <v>8319</v>
      </c>
      <c r="R611" s="10" t="s">
        <v>8320</v>
      </c>
      <c r="S611" s="29">
        <f>ROUND(FundResult[[#This Row],[pledged]]/FundResult[[#This Row],[goal]]*100,0)</f>
        <v>1</v>
      </c>
      <c r="T611" s="27">
        <f>IFERROR(FundResult[[#This Row],[pledged]]/FundResult[[#This Row],[backers_count]], 0)</f>
        <v>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48">
        <v>13803</v>
      </c>
      <c r="E612" s="4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6">
        <f>FundResult[[#This Row],[launched_at]]/86400+DATE(1970,1,1)</f>
        <v>42086.83085648148</v>
      </c>
      <c r="L612" s="8">
        <f>YEAR(FundResult[[#This Row],[Date Created Conversion]])</f>
        <v>2015</v>
      </c>
      <c r="M612" t="b">
        <v>0</v>
      </c>
      <c r="N612">
        <v>0</v>
      </c>
      <c r="O612" t="b">
        <v>0</v>
      </c>
      <c r="P612" t="s">
        <v>8270</v>
      </c>
      <c r="Q612" t="s">
        <v>8319</v>
      </c>
      <c r="R612" s="10" t="s">
        <v>8320</v>
      </c>
      <c r="S612" s="29">
        <f>ROUND(FundResult[[#This Row],[pledged]]/FundResult[[#This Row],[goal]]*100,0)</f>
        <v>0</v>
      </c>
      <c r="T612" s="27">
        <f>IFERROR(FundResult[[#This Row],[pledged]]/FundResult[[#This Row],[backers_count]], 0)</f>
        <v>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48">
        <v>80000</v>
      </c>
      <c r="E613" s="4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6">
        <f>FundResult[[#This Row],[launched_at]]/86400+DATE(1970,1,1)</f>
        <v>42328.560613425929</v>
      </c>
      <c r="L613" s="8">
        <f>YEAR(FundResult[[#This Row],[Date Created Conversion]])</f>
        <v>2015</v>
      </c>
      <c r="M613" t="b">
        <v>0</v>
      </c>
      <c r="N613">
        <v>0</v>
      </c>
      <c r="O613" t="b">
        <v>0</v>
      </c>
      <c r="P613" t="s">
        <v>8270</v>
      </c>
      <c r="Q613" t="s">
        <v>8319</v>
      </c>
      <c r="R613" s="10" t="s">
        <v>8320</v>
      </c>
      <c r="S613" s="29">
        <f>ROUND(FundResult[[#This Row],[pledged]]/FundResult[[#This Row],[goal]]*100,0)</f>
        <v>0</v>
      </c>
      <c r="T613" s="27">
        <f>IFERROR(FundResult[[#This Row],[pledged]]/FundResult[[#This Row],[backers_count]], 0)</f>
        <v>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48">
        <v>10000</v>
      </c>
      <c r="E614" s="4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6">
        <f>FundResult[[#This Row],[launched_at]]/86400+DATE(1970,1,1)</f>
        <v>42585.031782407408</v>
      </c>
      <c r="L614" s="8">
        <f>YEAR(FundResult[[#This Row],[Date Created Conversion]])</f>
        <v>2016</v>
      </c>
      <c r="M614" t="b">
        <v>0</v>
      </c>
      <c r="N614">
        <v>0</v>
      </c>
      <c r="O614" t="b">
        <v>0</v>
      </c>
      <c r="P614" t="s">
        <v>8270</v>
      </c>
      <c r="Q614" t="s">
        <v>8319</v>
      </c>
      <c r="R614" s="10" t="s">
        <v>8320</v>
      </c>
      <c r="S614" s="29">
        <f>ROUND(FundResult[[#This Row],[pledged]]/FundResult[[#This Row],[goal]]*100,0)</f>
        <v>0</v>
      </c>
      <c r="T614" s="27">
        <f>IFERROR(FundResult[[#This Row],[pledged]]/FundResult[[#This Row],[backers_count]], 0)</f>
        <v>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48">
        <v>60000</v>
      </c>
      <c r="E615" s="4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6">
        <f>FundResult[[#This Row],[launched_at]]/86400+DATE(1970,1,1)</f>
        <v>42247.496759259258</v>
      </c>
      <c r="L615" s="8">
        <f>YEAR(FundResult[[#This Row],[Date Created Conversion]])</f>
        <v>2015</v>
      </c>
      <c r="M615" t="b">
        <v>0</v>
      </c>
      <c r="N615">
        <v>121</v>
      </c>
      <c r="O615" t="b">
        <v>0</v>
      </c>
      <c r="P615" t="s">
        <v>8270</v>
      </c>
      <c r="Q615" t="s">
        <v>8319</v>
      </c>
      <c r="R615" s="10" t="s">
        <v>8320</v>
      </c>
      <c r="S615" s="29">
        <f>ROUND(FundResult[[#This Row],[pledged]]/FundResult[[#This Row],[goal]]*100,0)</f>
        <v>21</v>
      </c>
      <c r="T615" s="27">
        <f>IFERROR(FundResult[[#This Row],[pledged]]/FundResult[[#This Row],[backers_count]], 0)</f>
        <v>105.93388429752066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48">
        <v>10000</v>
      </c>
      <c r="E616" s="4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6">
        <f>FundResult[[#This Row],[launched_at]]/86400+DATE(1970,1,1)</f>
        <v>42515.061805555553</v>
      </c>
      <c r="L616" s="8">
        <f>YEAR(FundResult[[#This Row],[Date Created Conversion]])</f>
        <v>2016</v>
      </c>
      <c r="M616" t="b">
        <v>0</v>
      </c>
      <c r="N616">
        <v>0</v>
      </c>
      <c r="O616" t="b">
        <v>0</v>
      </c>
      <c r="P616" t="s">
        <v>8270</v>
      </c>
      <c r="Q616" t="s">
        <v>8319</v>
      </c>
      <c r="R616" s="10" t="s">
        <v>8320</v>
      </c>
      <c r="S616" s="29">
        <f>ROUND(FundResult[[#This Row],[pledged]]/FundResult[[#This Row],[goal]]*100,0)</f>
        <v>0</v>
      </c>
      <c r="T616" s="27">
        <f>IFERROR(FundResult[[#This Row],[pledged]]/FundResult[[#This Row],[backers_count]], 0)</f>
        <v>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48">
        <v>515</v>
      </c>
      <c r="E617" s="4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6">
        <f>FundResult[[#This Row],[launched_at]]/86400+DATE(1970,1,1)</f>
        <v>42242.122210648144</v>
      </c>
      <c r="L617" s="8">
        <f>YEAR(FundResult[[#This Row],[Date Created Conversion]])</f>
        <v>2015</v>
      </c>
      <c r="M617" t="b">
        <v>0</v>
      </c>
      <c r="N617">
        <v>0</v>
      </c>
      <c r="O617" t="b">
        <v>0</v>
      </c>
      <c r="P617" t="s">
        <v>8270</v>
      </c>
      <c r="Q617" t="s">
        <v>8319</v>
      </c>
      <c r="R617" s="10" t="s">
        <v>8320</v>
      </c>
      <c r="S617" s="29">
        <f>ROUND(FundResult[[#This Row],[pledged]]/FundResult[[#This Row],[goal]]*100,0)</f>
        <v>0</v>
      </c>
      <c r="T617" s="27">
        <f>IFERROR(FundResult[[#This Row],[pledged]]/FundResult[[#This Row],[backers_count]], 0)</f>
        <v>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48">
        <v>5000</v>
      </c>
      <c r="E618" s="4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6">
        <f>FundResult[[#This Row],[launched_at]]/86400+DATE(1970,1,1)</f>
        <v>42761.376238425924</v>
      </c>
      <c r="L618" s="8">
        <f>YEAR(FundResult[[#This Row],[Date Created Conversion]])</f>
        <v>2017</v>
      </c>
      <c r="M618" t="b">
        <v>0</v>
      </c>
      <c r="N618">
        <v>0</v>
      </c>
      <c r="O618" t="b">
        <v>0</v>
      </c>
      <c r="P618" t="s">
        <v>8270</v>
      </c>
      <c r="Q618" t="s">
        <v>8319</v>
      </c>
      <c r="R618" s="10" t="s">
        <v>8320</v>
      </c>
      <c r="S618" s="29">
        <f>ROUND(FundResult[[#This Row],[pledged]]/FundResult[[#This Row],[goal]]*100,0)</f>
        <v>0</v>
      </c>
      <c r="T618" s="27">
        <f>IFERROR(FundResult[[#This Row],[pledged]]/FundResult[[#This Row],[backers_count]], 0)</f>
        <v>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48">
        <v>2000</v>
      </c>
      <c r="E619" s="4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6">
        <f>FundResult[[#This Row],[launched_at]]/86400+DATE(1970,1,1)</f>
        <v>42087.343090277776</v>
      </c>
      <c r="L619" s="8">
        <f>YEAR(FundResult[[#This Row],[Date Created Conversion]])</f>
        <v>2015</v>
      </c>
      <c r="M619" t="b">
        <v>0</v>
      </c>
      <c r="N619">
        <v>3</v>
      </c>
      <c r="O619" t="b">
        <v>0</v>
      </c>
      <c r="P619" t="s">
        <v>8270</v>
      </c>
      <c r="Q619" t="s">
        <v>8319</v>
      </c>
      <c r="R619" s="10" t="s">
        <v>8320</v>
      </c>
      <c r="S619" s="29">
        <f>ROUND(FundResult[[#This Row],[pledged]]/FundResult[[#This Row],[goal]]*100,0)</f>
        <v>3</v>
      </c>
      <c r="T619" s="27">
        <f>IFERROR(FundResult[[#This Row],[pledged]]/FundResult[[#This Row],[backers_count]], 0)</f>
        <v>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48">
        <v>400</v>
      </c>
      <c r="E620" s="4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6">
        <f>FundResult[[#This Row],[launched_at]]/86400+DATE(1970,1,1)</f>
        <v>42317.810219907406</v>
      </c>
      <c r="L620" s="8">
        <f>YEAR(FundResult[[#This Row],[Date Created Conversion]])</f>
        <v>2015</v>
      </c>
      <c r="M620" t="b">
        <v>0</v>
      </c>
      <c r="N620">
        <v>0</v>
      </c>
      <c r="O620" t="b">
        <v>0</v>
      </c>
      <c r="P620" t="s">
        <v>8270</v>
      </c>
      <c r="Q620" t="s">
        <v>8319</v>
      </c>
      <c r="R620" s="10" t="s">
        <v>8320</v>
      </c>
      <c r="S620" s="29">
        <f>ROUND(FundResult[[#This Row],[pledged]]/FundResult[[#This Row],[goal]]*100,0)</f>
        <v>0</v>
      </c>
      <c r="T620" s="27">
        <f>IFERROR(FundResult[[#This Row],[pledged]]/FundResult[[#This Row],[backers_count]], 0)</f>
        <v>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48">
        <v>2500000</v>
      </c>
      <c r="E621" s="4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6">
        <f>FundResult[[#This Row],[launched_at]]/86400+DATE(1970,1,1)</f>
        <v>41908.650347222225</v>
      </c>
      <c r="L621" s="8">
        <f>YEAR(FundResult[[#This Row],[Date Created Conversion]])</f>
        <v>2014</v>
      </c>
      <c r="M621" t="b">
        <v>0</v>
      </c>
      <c r="N621">
        <v>1</v>
      </c>
      <c r="O621" t="b">
        <v>0</v>
      </c>
      <c r="P621" t="s">
        <v>8270</v>
      </c>
      <c r="Q621" t="s">
        <v>8319</v>
      </c>
      <c r="R621" s="10" t="s">
        <v>8320</v>
      </c>
      <c r="S621" s="29">
        <f>ROUND(FundResult[[#This Row],[pledged]]/FundResult[[#This Row],[goal]]*100,0)</f>
        <v>0</v>
      </c>
      <c r="T621" s="27">
        <f>IFERROR(FundResult[[#This Row],[pledged]]/FundResult[[#This Row],[backers_count]], 0)</f>
        <v>1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48">
        <v>30000</v>
      </c>
      <c r="E622" s="4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6">
        <f>FundResult[[#This Row],[launched_at]]/86400+DATE(1970,1,1)</f>
        <v>41831.716874999998</v>
      </c>
      <c r="L622" s="8">
        <f>YEAR(FundResult[[#This Row],[Date Created Conversion]])</f>
        <v>2014</v>
      </c>
      <c r="M622" t="b">
        <v>0</v>
      </c>
      <c r="N622">
        <v>1</v>
      </c>
      <c r="O622" t="b">
        <v>0</v>
      </c>
      <c r="P622" t="s">
        <v>8270</v>
      </c>
      <c r="Q622" t="s">
        <v>8319</v>
      </c>
      <c r="R622" s="10" t="s">
        <v>8320</v>
      </c>
      <c r="S622" s="29">
        <f>ROUND(FundResult[[#This Row],[pledged]]/FundResult[[#This Row],[goal]]*100,0)</f>
        <v>1</v>
      </c>
      <c r="T622" s="27">
        <f>IFERROR(FundResult[[#This Row],[pledged]]/FundResult[[#This Row],[backers_count]], 0)</f>
        <v>300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48">
        <v>25000</v>
      </c>
      <c r="E623" s="4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6">
        <f>FundResult[[#This Row],[launched_at]]/86400+DATE(1970,1,1)</f>
        <v>42528.987696759257</v>
      </c>
      <c r="L623" s="8">
        <f>YEAR(FundResult[[#This Row],[Date Created Conversion]])</f>
        <v>2016</v>
      </c>
      <c r="M623" t="b">
        <v>0</v>
      </c>
      <c r="N623">
        <v>3</v>
      </c>
      <c r="O623" t="b">
        <v>0</v>
      </c>
      <c r="P623" t="s">
        <v>8270</v>
      </c>
      <c r="Q623" t="s">
        <v>8319</v>
      </c>
      <c r="R623" s="10" t="s">
        <v>8320</v>
      </c>
      <c r="S623" s="29">
        <f>ROUND(FundResult[[#This Row],[pledged]]/FundResult[[#This Row],[goal]]*100,0)</f>
        <v>1</v>
      </c>
      <c r="T623" s="27">
        <f>IFERROR(FundResult[[#This Row],[pledged]]/FundResult[[#This Row],[backers_count]], 0)</f>
        <v>87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48">
        <v>6000</v>
      </c>
      <c r="E624" s="4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6">
        <f>FundResult[[#This Row],[launched_at]]/86400+DATE(1970,1,1)</f>
        <v>42532.774745370371</v>
      </c>
      <c r="L624" s="8">
        <f>YEAR(FundResult[[#This Row],[Date Created Conversion]])</f>
        <v>2016</v>
      </c>
      <c r="M624" t="b">
        <v>0</v>
      </c>
      <c r="N624">
        <v>9</v>
      </c>
      <c r="O624" t="b">
        <v>0</v>
      </c>
      <c r="P624" t="s">
        <v>8270</v>
      </c>
      <c r="Q624" t="s">
        <v>8319</v>
      </c>
      <c r="R624" s="10" t="s">
        <v>8320</v>
      </c>
      <c r="S624" s="29">
        <f>ROUND(FundResult[[#This Row],[pledged]]/FundResult[[#This Row],[goal]]*100,0)</f>
        <v>6</v>
      </c>
      <c r="T624" s="27">
        <f>IFERROR(FundResult[[#This Row],[pledged]]/FundResult[[#This Row],[backers_count]], 0)</f>
        <v>37.888888888888886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48">
        <v>75000</v>
      </c>
      <c r="E625" s="4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6">
        <f>FundResult[[#This Row],[launched_at]]/86400+DATE(1970,1,1)</f>
        <v>42122.009224537032</v>
      </c>
      <c r="L625" s="8">
        <f>YEAR(FundResult[[#This Row],[Date Created Conversion]])</f>
        <v>2015</v>
      </c>
      <c r="M625" t="b">
        <v>0</v>
      </c>
      <c r="N625">
        <v>0</v>
      </c>
      <c r="O625" t="b">
        <v>0</v>
      </c>
      <c r="P625" t="s">
        <v>8270</v>
      </c>
      <c r="Q625" t="s">
        <v>8319</v>
      </c>
      <c r="R625" s="10" t="s">
        <v>8320</v>
      </c>
      <c r="S625" s="29">
        <f>ROUND(FundResult[[#This Row],[pledged]]/FundResult[[#This Row],[goal]]*100,0)</f>
        <v>0</v>
      </c>
      <c r="T625" s="27">
        <f>IFERROR(FundResult[[#This Row],[pledged]]/FundResult[[#This Row],[backers_count]], 0)</f>
        <v>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48">
        <v>5000</v>
      </c>
      <c r="E626" s="4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6">
        <f>FundResult[[#This Row],[launched_at]]/86400+DATE(1970,1,1)</f>
        <v>42108.988900462966</v>
      </c>
      <c r="L626" s="8">
        <f>YEAR(FundResult[[#This Row],[Date Created Conversion]])</f>
        <v>2015</v>
      </c>
      <c r="M626" t="b">
        <v>0</v>
      </c>
      <c r="N626">
        <v>0</v>
      </c>
      <c r="O626" t="b">
        <v>0</v>
      </c>
      <c r="P626" t="s">
        <v>8270</v>
      </c>
      <c r="Q626" t="s">
        <v>8319</v>
      </c>
      <c r="R626" s="10" t="s">
        <v>8320</v>
      </c>
      <c r="S626" s="29">
        <f>ROUND(FundResult[[#This Row],[pledged]]/FundResult[[#This Row],[goal]]*100,0)</f>
        <v>0</v>
      </c>
      <c r="T626" s="27">
        <f>IFERROR(FundResult[[#This Row],[pledged]]/FundResult[[#This Row],[backers_count]], 0)</f>
        <v>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48">
        <v>25000</v>
      </c>
      <c r="E627" s="4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6">
        <f>FundResult[[#This Row],[launched_at]]/86400+DATE(1970,1,1)</f>
        <v>42790.895567129628</v>
      </c>
      <c r="L627" s="8">
        <f>YEAR(FundResult[[#This Row],[Date Created Conversion]])</f>
        <v>2017</v>
      </c>
      <c r="M627" t="b">
        <v>0</v>
      </c>
      <c r="N627">
        <v>0</v>
      </c>
      <c r="O627" t="b">
        <v>0</v>
      </c>
      <c r="P627" t="s">
        <v>8270</v>
      </c>
      <c r="Q627" t="s">
        <v>8319</v>
      </c>
      <c r="R627" s="10" t="s">
        <v>8320</v>
      </c>
      <c r="S627" s="29">
        <f>ROUND(FundResult[[#This Row],[pledged]]/FundResult[[#This Row],[goal]]*100,0)</f>
        <v>0</v>
      </c>
      <c r="T627" s="27">
        <f>IFERROR(FundResult[[#This Row],[pledged]]/FundResult[[#This Row],[backers_count]], 0)</f>
        <v>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48">
        <v>25000</v>
      </c>
      <c r="E628" s="4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6">
        <f>FundResult[[#This Row],[launched_at]]/86400+DATE(1970,1,1)</f>
        <v>42198.559479166666</v>
      </c>
      <c r="L628" s="8">
        <f>YEAR(FundResult[[#This Row],[Date Created Conversion]])</f>
        <v>2015</v>
      </c>
      <c r="M628" t="b">
        <v>0</v>
      </c>
      <c r="N628">
        <v>39</v>
      </c>
      <c r="O628" t="b">
        <v>0</v>
      </c>
      <c r="P628" t="s">
        <v>8270</v>
      </c>
      <c r="Q628" t="s">
        <v>8319</v>
      </c>
      <c r="R628" s="10" t="s">
        <v>8320</v>
      </c>
      <c r="S628" s="29">
        <f>ROUND(FundResult[[#This Row],[pledged]]/FundResult[[#This Row],[goal]]*100,0)</f>
        <v>17</v>
      </c>
      <c r="T628" s="27">
        <f>IFERROR(FundResult[[#This Row],[pledged]]/FundResult[[#This Row],[backers_count]], 0)</f>
        <v>111.41025641025641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48">
        <v>450000</v>
      </c>
      <c r="E629" s="4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6">
        <f>FundResult[[#This Row],[launched_at]]/86400+DATE(1970,1,1)</f>
        <v>42384.306840277779</v>
      </c>
      <c r="L629" s="8">
        <f>YEAR(FundResult[[#This Row],[Date Created Conversion]])</f>
        <v>2016</v>
      </c>
      <c r="M629" t="b">
        <v>0</v>
      </c>
      <c r="N629">
        <v>1</v>
      </c>
      <c r="O629" t="b">
        <v>0</v>
      </c>
      <c r="P629" t="s">
        <v>8270</v>
      </c>
      <c r="Q629" t="s">
        <v>8319</v>
      </c>
      <c r="R629" s="10" t="s">
        <v>8320</v>
      </c>
      <c r="S629" s="29">
        <f>ROUND(FundResult[[#This Row],[pledged]]/FundResult[[#This Row],[goal]]*100,0)</f>
        <v>0</v>
      </c>
      <c r="T629" s="27">
        <f>IFERROR(FundResult[[#This Row],[pledged]]/FundResult[[#This Row],[backers_count]], 0)</f>
        <v>90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48">
        <v>5000</v>
      </c>
      <c r="E630" s="4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6">
        <f>FundResult[[#This Row],[launched_at]]/86400+DATE(1970,1,1)</f>
        <v>41803.692789351851</v>
      </c>
      <c r="L630" s="8">
        <f>YEAR(FundResult[[#This Row],[Date Created Conversion]])</f>
        <v>2014</v>
      </c>
      <c r="M630" t="b">
        <v>0</v>
      </c>
      <c r="N630">
        <v>0</v>
      </c>
      <c r="O630" t="b">
        <v>0</v>
      </c>
      <c r="P630" t="s">
        <v>8270</v>
      </c>
      <c r="Q630" t="s">
        <v>8319</v>
      </c>
      <c r="R630" s="10" t="s">
        <v>8320</v>
      </c>
      <c r="S630" s="29">
        <f>ROUND(FundResult[[#This Row],[pledged]]/FundResult[[#This Row],[goal]]*100,0)</f>
        <v>0</v>
      </c>
      <c r="T630" s="27">
        <f>IFERROR(FundResult[[#This Row],[pledged]]/FundResult[[#This Row],[backers_count]], 0)</f>
        <v>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48">
        <v>200000</v>
      </c>
      <c r="E631" s="4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6">
        <f>FundResult[[#This Row],[launched_at]]/86400+DATE(1970,1,1)</f>
        <v>42474.637824074074</v>
      </c>
      <c r="L631" s="8">
        <f>YEAR(FundResult[[#This Row],[Date Created Conversion]])</f>
        <v>2016</v>
      </c>
      <c r="M631" t="b">
        <v>0</v>
      </c>
      <c r="N631">
        <v>3</v>
      </c>
      <c r="O631" t="b">
        <v>0</v>
      </c>
      <c r="P631" t="s">
        <v>8270</v>
      </c>
      <c r="Q631" t="s">
        <v>8319</v>
      </c>
      <c r="R631" s="10" t="s">
        <v>8320</v>
      </c>
      <c r="S631" s="29">
        <f>ROUND(FundResult[[#This Row],[pledged]]/FundResult[[#This Row],[goal]]*100,0)</f>
        <v>0</v>
      </c>
      <c r="T631" s="27">
        <f>IFERROR(FundResult[[#This Row],[pledged]]/FundResult[[#This Row],[backers_count]], 0)</f>
        <v>116.66666666666667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48">
        <v>11999</v>
      </c>
      <c r="E632" s="4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6">
        <f>FundResult[[#This Row],[launched_at]]/86400+DATE(1970,1,1)</f>
        <v>42223.619456018518</v>
      </c>
      <c r="L632" s="8">
        <f>YEAR(FundResult[[#This Row],[Date Created Conversion]])</f>
        <v>2015</v>
      </c>
      <c r="M632" t="b">
        <v>0</v>
      </c>
      <c r="N632">
        <v>1</v>
      </c>
      <c r="O632" t="b">
        <v>0</v>
      </c>
      <c r="P632" t="s">
        <v>8270</v>
      </c>
      <c r="Q632" t="s">
        <v>8319</v>
      </c>
      <c r="R632" s="10" t="s">
        <v>8320</v>
      </c>
      <c r="S632" s="29">
        <f>ROUND(FundResult[[#This Row],[pledged]]/FundResult[[#This Row],[goal]]*100,0)</f>
        <v>0</v>
      </c>
      <c r="T632" s="27">
        <f>IFERROR(FundResult[[#This Row],[pledged]]/FundResult[[#This Row],[backers_count]], 0)</f>
        <v>10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48">
        <v>50000</v>
      </c>
      <c r="E633" s="4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6">
        <f>FundResult[[#This Row],[launched_at]]/86400+DATE(1970,1,1)</f>
        <v>42489.772326388891</v>
      </c>
      <c r="L633" s="8">
        <f>YEAR(FundResult[[#This Row],[Date Created Conversion]])</f>
        <v>2016</v>
      </c>
      <c r="M633" t="b">
        <v>0</v>
      </c>
      <c r="N633">
        <v>9</v>
      </c>
      <c r="O633" t="b">
        <v>0</v>
      </c>
      <c r="P633" t="s">
        <v>8270</v>
      </c>
      <c r="Q633" t="s">
        <v>8319</v>
      </c>
      <c r="R633" s="10" t="s">
        <v>8320</v>
      </c>
      <c r="S633" s="29">
        <f>ROUND(FundResult[[#This Row],[pledged]]/FundResult[[#This Row],[goal]]*100,0)</f>
        <v>1</v>
      </c>
      <c r="T633" s="27">
        <f>IFERROR(FundResult[[#This Row],[pledged]]/FundResult[[#This Row],[backers_count]], 0)</f>
        <v>76.666666666666671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48">
        <v>20000</v>
      </c>
      <c r="E634" s="4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6">
        <f>FundResult[[#This Row],[launched_at]]/86400+DATE(1970,1,1)</f>
        <v>42303.659317129626</v>
      </c>
      <c r="L634" s="8">
        <f>YEAR(FundResult[[#This Row],[Date Created Conversion]])</f>
        <v>2015</v>
      </c>
      <c r="M634" t="b">
        <v>0</v>
      </c>
      <c r="N634">
        <v>0</v>
      </c>
      <c r="O634" t="b">
        <v>0</v>
      </c>
      <c r="P634" t="s">
        <v>8270</v>
      </c>
      <c r="Q634" t="s">
        <v>8319</v>
      </c>
      <c r="R634" s="10" t="s">
        <v>8320</v>
      </c>
      <c r="S634" s="29">
        <f>ROUND(FundResult[[#This Row],[pledged]]/FundResult[[#This Row],[goal]]*100,0)</f>
        <v>0</v>
      </c>
      <c r="T634" s="27">
        <f>IFERROR(FundResult[[#This Row],[pledged]]/FundResult[[#This Row],[backers_count]], 0)</f>
        <v>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48">
        <v>10000</v>
      </c>
      <c r="E635" s="4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6">
        <f>FundResult[[#This Row],[launched_at]]/86400+DATE(1970,1,1)</f>
        <v>42507.299328703702</v>
      </c>
      <c r="L635" s="8">
        <f>YEAR(FundResult[[#This Row],[Date Created Conversion]])</f>
        <v>2016</v>
      </c>
      <c r="M635" t="b">
        <v>0</v>
      </c>
      <c r="N635">
        <v>25</v>
      </c>
      <c r="O635" t="b">
        <v>0</v>
      </c>
      <c r="P635" t="s">
        <v>8270</v>
      </c>
      <c r="Q635" t="s">
        <v>8319</v>
      </c>
      <c r="R635" s="10" t="s">
        <v>8320</v>
      </c>
      <c r="S635" s="29">
        <f>ROUND(FundResult[[#This Row],[pledged]]/FundResult[[#This Row],[goal]]*100,0)</f>
        <v>12</v>
      </c>
      <c r="T635" s="27">
        <f>IFERROR(FundResult[[#This Row],[pledged]]/FundResult[[#This Row],[backers_count]], 0)</f>
        <v>49.8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48">
        <v>5000</v>
      </c>
      <c r="E636" s="4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6">
        <f>FundResult[[#This Row],[launched_at]]/86400+DATE(1970,1,1)</f>
        <v>42031.928576388891</v>
      </c>
      <c r="L636" s="8">
        <f>YEAR(FundResult[[#This Row],[Date Created Conversion]])</f>
        <v>2015</v>
      </c>
      <c r="M636" t="b">
        <v>0</v>
      </c>
      <c r="N636">
        <v>1</v>
      </c>
      <c r="O636" t="b">
        <v>0</v>
      </c>
      <c r="P636" t="s">
        <v>8270</v>
      </c>
      <c r="Q636" t="s">
        <v>8319</v>
      </c>
      <c r="R636" s="10" t="s">
        <v>8320</v>
      </c>
      <c r="S636" s="29">
        <f>ROUND(FundResult[[#This Row],[pledged]]/FundResult[[#This Row],[goal]]*100,0)</f>
        <v>0</v>
      </c>
      <c r="T636" s="27">
        <f>IFERROR(FundResult[[#This Row],[pledged]]/FundResult[[#This Row],[backers_count]], 0)</f>
        <v>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48">
        <v>25000</v>
      </c>
      <c r="E637" s="4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6">
        <f>FundResult[[#This Row],[launched_at]]/86400+DATE(1970,1,1)</f>
        <v>42076.092152777783</v>
      </c>
      <c r="L637" s="8">
        <f>YEAR(FundResult[[#This Row],[Date Created Conversion]])</f>
        <v>2015</v>
      </c>
      <c r="M637" t="b">
        <v>0</v>
      </c>
      <c r="N637">
        <v>1</v>
      </c>
      <c r="O637" t="b">
        <v>0</v>
      </c>
      <c r="P637" t="s">
        <v>8270</v>
      </c>
      <c r="Q637" t="s">
        <v>8319</v>
      </c>
      <c r="R637" s="10" t="s">
        <v>8320</v>
      </c>
      <c r="S637" s="29">
        <f>ROUND(FundResult[[#This Row],[pledged]]/FundResult[[#This Row],[goal]]*100,0)</f>
        <v>0</v>
      </c>
      <c r="T637" s="27">
        <f>IFERROR(FundResult[[#This Row],[pledged]]/FundResult[[#This Row],[backers_count]], 0)</f>
        <v>2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48">
        <v>2000</v>
      </c>
      <c r="E638" s="4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6">
        <f>FundResult[[#This Row],[launched_at]]/86400+DATE(1970,1,1)</f>
        <v>42131.455439814818</v>
      </c>
      <c r="L638" s="8">
        <f>YEAR(FundResult[[#This Row],[Date Created Conversion]])</f>
        <v>2015</v>
      </c>
      <c r="M638" t="b">
        <v>0</v>
      </c>
      <c r="N638">
        <v>1</v>
      </c>
      <c r="O638" t="b">
        <v>0</v>
      </c>
      <c r="P638" t="s">
        <v>8270</v>
      </c>
      <c r="Q638" t="s">
        <v>8319</v>
      </c>
      <c r="R638" s="10" t="s">
        <v>8320</v>
      </c>
      <c r="S638" s="29">
        <f>ROUND(FundResult[[#This Row],[pledged]]/FundResult[[#This Row],[goal]]*100,0)</f>
        <v>0</v>
      </c>
      <c r="T638" s="27">
        <f>IFERROR(FundResult[[#This Row],[pledged]]/FundResult[[#This Row],[backers_count]], 0)</f>
        <v>4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48">
        <v>100000</v>
      </c>
      <c r="E639" s="4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6">
        <f>FundResult[[#This Row],[launched_at]]/86400+DATE(1970,1,1)</f>
        <v>42762.962013888886</v>
      </c>
      <c r="L639" s="8">
        <f>YEAR(FundResult[[#This Row],[Date Created Conversion]])</f>
        <v>2017</v>
      </c>
      <c r="M639" t="b">
        <v>0</v>
      </c>
      <c r="N639">
        <v>0</v>
      </c>
      <c r="O639" t="b">
        <v>0</v>
      </c>
      <c r="P639" t="s">
        <v>8270</v>
      </c>
      <c r="Q639" t="s">
        <v>8319</v>
      </c>
      <c r="R639" s="10" t="s">
        <v>8320</v>
      </c>
      <c r="S639" s="29">
        <f>ROUND(FundResult[[#This Row],[pledged]]/FundResult[[#This Row],[goal]]*100,0)</f>
        <v>0</v>
      </c>
      <c r="T639" s="27">
        <f>IFERROR(FundResult[[#This Row],[pledged]]/FundResult[[#This Row],[backers_count]], 0)</f>
        <v>0</v>
      </c>
    </row>
    <row r="640" spans="1:20" x14ac:dyDescent="0.25">
      <c r="A640">
        <v>638</v>
      </c>
      <c r="B640" s="3" t="s">
        <v>639</v>
      </c>
      <c r="C640" s="3" t="s">
        <v>4748</v>
      </c>
      <c r="D640" s="48">
        <v>200000</v>
      </c>
      <c r="E640" s="4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6">
        <f>FundResult[[#This Row],[launched_at]]/86400+DATE(1970,1,1)</f>
        <v>42759.593310185184</v>
      </c>
      <c r="L640" s="8">
        <f>YEAR(FundResult[[#This Row],[Date Created Conversion]])</f>
        <v>2017</v>
      </c>
      <c r="M640" t="b">
        <v>0</v>
      </c>
      <c r="N640">
        <v>6</v>
      </c>
      <c r="O640" t="b">
        <v>0</v>
      </c>
      <c r="P640" t="s">
        <v>8270</v>
      </c>
      <c r="Q640" t="s">
        <v>8319</v>
      </c>
      <c r="R640" s="10" t="s">
        <v>8320</v>
      </c>
      <c r="S640" s="29">
        <f>ROUND(FundResult[[#This Row],[pledged]]/FundResult[[#This Row],[goal]]*100,0)</f>
        <v>0</v>
      </c>
      <c r="T640" s="27">
        <f>IFERROR(FundResult[[#This Row],[pledged]]/FundResult[[#This Row],[backers_count]], 0)</f>
        <v>3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48">
        <v>1000000</v>
      </c>
      <c r="E641" s="4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6">
        <f>FundResult[[#This Row],[launched_at]]/86400+DATE(1970,1,1)</f>
        <v>41865.583275462966</v>
      </c>
      <c r="L641" s="8">
        <f>YEAR(FundResult[[#This Row],[Date Created Conversion]])</f>
        <v>2014</v>
      </c>
      <c r="M641" t="b">
        <v>0</v>
      </c>
      <c r="N641">
        <v>1</v>
      </c>
      <c r="O641" t="b">
        <v>0</v>
      </c>
      <c r="P641" t="s">
        <v>8270</v>
      </c>
      <c r="Q641" t="s">
        <v>8319</v>
      </c>
      <c r="R641" s="10" t="s">
        <v>8320</v>
      </c>
      <c r="S641" s="29">
        <f>ROUND(FundResult[[#This Row],[pledged]]/FundResult[[#This Row],[goal]]*100,0)</f>
        <v>0</v>
      </c>
      <c r="T641" s="27">
        <f>IFERROR(FundResult[[#This Row],[pledged]]/FundResult[[#This Row],[backers_count]], 0)</f>
        <v>1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48">
        <v>70</v>
      </c>
      <c r="E642" s="4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6">
        <f>FundResult[[#This Row],[launched_at]]/86400+DATE(1970,1,1)</f>
        <v>42683.420312499999</v>
      </c>
      <c r="L642" s="8">
        <f>YEAR(FundResult[[#This Row],[Date Created Conversion]])</f>
        <v>2016</v>
      </c>
      <c r="M642" t="b">
        <v>0</v>
      </c>
      <c r="N642">
        <v>2</v>
      </c>
      <c r="O642" t="b">
        <v>1</v>
      </c>
      <c r="P642" t="s">
        <v>8271</v>
      </c>
      <c r="Q642" t="s">
        <v>8319</v>
      </c>
      <c r="R642" s="10" t="s">
        <v>8321</v>
      </c>
      <c r="S642" s="29">
        <f>ROUND(FundResult[[#This Row],[pledged]]/FundResult[[#This Row],[goal]]*100,0)</f>
        <v>144</v>
      </c>
      <c r="T642" s="27">
        <f>IFERROR(FundResult[[#This Row],[pledged]]/FundResult[[#This Row],[backers_count]], 0)</f>
        <v>50.5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48">
        <v>40000</v>
      </c>
      <c r="E643" s="4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6">
        <f>FundResult[[#This Row],[launched_at]]/86400+DATE(1970,1,1)</f>
        <v>42199.57</v>
      </c>
      <c r="L643" s="8">
        <f>YEAR(FundResult[[#This Row],[Date Created Conversion]])</f>
        <v>2015</v>
      </c>
      <c r="M643" t="b">
        <v>0</v>
      </c>
      <c r="N643">
        <v>315</v>
      </c>
      <c r="O643" t="b">
        <v>1</v>
      </c>
      <c r="P643" t="s">
        <v>8271</v>
      </c>
      <c r="Q643" t="s">
        <v>8319</v>
      </c>
      <c r="R643" s="10" t="s">
        <v>8321</v>
      </c>
      <c r="S643" s="29">
        <f>ROUND(FundResult[[#This Row],[pledged]]/FundResult[[#This Row],[goal]]*100,0)</f>
        <v>119</v>
      </c>
      <c r="T643" s="27">
        <f>IFERROR(FundResult[[#This Row],[pledged]]/FundResult[[#This Row],[backers_count]], 0)</f>
        <v>151.31746031746033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48">
        <v>20000</v>
      </c>
      <c r="E644" s="4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6">
        <f>FundResult[[#This Row],[launched_at]]/86400+DATE(1970,1,1)</f>
        <v>42199.651319444441</v>
      </c>
      <c r="L644" s="8">
        <f>YEAR(FundResult[[#This Row],[Date Created Conversion]])</f>
        <v>2015</v>
      </c>
      <c r="M644" t="b">
        <v>0</v>
      </c>
      <c r="N644">
        <v>2174</v>
      </c>
      <c r="O644" t="b">
        <v>1</v>
      </c>
      <c r="P644" t="s">
        <v>8271</v>
      </c>
      <c r="Q644" t="s">
        <v>8319</v>
      </c>
      <c r="R644" s="10" t="s">
        <v>8321</v>
      </c>
      <c r="S644" s="29">
        <f>ROUND(FundResult[[#This Row],[pledged]]/FundResult[[#This Row],[goal]]*100,0)</f>
        <v>1460</v>
      </c>
      <c r="T644" s="27">
        <f>IFERROR(FundResult[[#This Row],[pledged]]/FundResult[[#This Row],[backers_count]], 0)</f>
        <v>134.3592456301748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48">
        <v>25000</v>
      </c>
      <c r="E645" s="4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6">
        <f>FundResult[[#This Row],[launched_at]]/86400+DATE(1970,1,1)</f>
        <v>42100.642071759255</v>
      </c>
      <c r="L645" s="8">
        <f>YEAR(FundResult[[#This Row],[Date Created Conversion]])</f>
        <v>2015</v>
      </c>
      <c r="M645" t="b">
        <v>0</v>
      </c>
      <c r="N645">
        <v>152</v>
      </c>
      <c r="O645" t="b">
        <v>1</v>
      </c>
      <c r="P645" t="s">
        <v>8271</v>
      </c>
      <c r="Q645" t="s">
        <v>8319</v>
      </c>
      <c r="R645" s="10" t="s">
        <v>8321</v>
      </c>
      <c r="S645" s="29">
        <f>ROUND(FundResult[[#This Row],[pledged]]/FundResult[[#This Row],[goal]]*100,0)</f>
        <v>106</v>
      </c>
      <c r="T645" s="27">
        <f>IFERROR(FundResult[[#This Row],[pledged]]/FundResult[[#This Row],[backers_count]], 0)</f>
        <v>174.02631578947367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48">
        <v>25000</v>
      </c>
      <c r="E646" s="4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6">
        <f>FundResult[[#This Row],[launched_at]]/86400+DATE(1970,1,1)</f>
        <v>41898.665960648148</v>
      </c>
      <c r="L646" s="8">
        <f>YEAR(FundResult[[#This Row],[Date Created Conversion]])</f>
        <v>2014</v>
      </c>
      <c r="M646" t="b">
        <v>0</v>
      </c>
      <c r="N646">
        <v>1021</v>
      </c>
      <c r="O646" t="b">
        <v>1</v>
      </c>
      <c r="P646" t="s">
        <v>8271</v>
      </c>
      <c r="Q646" t="s">
        <v>8319</v>
      </c>
      <c r="R646" s="10" t="s">
        <v>8321</v>
      </c>
      <c r="S646" s="29">
        <f>ROUND(FundResult[[#This Row],[pledged]]/FundResult[[#This Row],[goal]]*100,0)</f>
        <v>300</v>
      </c>
      <c r="T646" s="27">
        <f>IFERROR(FundResult[[#This Row],[pledged]]/FundResult[[#This Row],[backers_count]], 0)</f>
        <v>73.486268364348675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48">
        <v>2000</v>
      </c>
      <c r="E647" s="4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6">
        <f>FundResult[[#This Row],[launched_at]]/86400+DATE(1970,1,1)</f>
        <v>42564.026319444441</v>
      </c>
      <c r="L647" s="8">
        <f>YEAR(FundResult[[#This Row],[Date Created Conversion]])</f>
        <v>2016</v>
      </c>
      <c r="M647" t="b">
        <v>0</v>
      </c>
      <c r="N647">
        <v>237</v>
      </c>
      <c r="O647" t="b">
        <v>1</v>
      </c>
      <c r="P647" t="s">
        <v>8271</v>
      </c>
      <c r="Q647" t="s">
        <v>8319</v>
      </c>
      <c r="R647" s="10" t="s">
        <v>8321</v>
      </c>
      <c r="S647" s="29">
        <f>ROUND(FundResult[[#This Row],[pledged]]/FundResult[[#This Row],[goal]]*100,0)</f>
        <v>279</v>
      </c>
      <c r="T647" s="27">
        <f>IFERROR(FundResult[[#This Row],[pledged]]/FundResult[[#This Row],[backers_count]], 0)</f>
        <v>23.518987341772153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48">
        <v>800</v>
      </c>
      <c r="E648" s="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6">
        <f>FundResult[[#This Row],[launched_at]]/86400+DATE(1970,1,1)</f>
        <v>41832.852627314816</v>
      </c>
      <c r="L648" s="8">
        <f>YEAR(FundResult[[#This Row],[Date Created Conversion]])</f>
        <v>2014</v>
      </c>
      <c r="M648" t="b">
        <v>0</v>
      </c>
      <c r="N648">
        <v>27</v>
      </c>
      <c r="O648" t="b">
        <v>1</v>
      </c>
      <c r="P648" t="s">
        <v>8271</v>
      </c>
      <c r="Q648" t="s">
        <v>8319</v>
      </c>
      <c r="R648" s="10" t="s">
        <v>8321</v>
      </c>
      <c r="S648" s="29">
        <f>ROUND(FundResult[[#This Row],[pledged]]/FundResult[[#This Row],[goal]]*100,0)</f>
        <v>132</v>
      </c>
      <c r="T648" s="27">
        <f>IFERROR(FundResult[[#This Row],[pledged]]/FundResult[[#This Row],[backers_count]], 0)</f>
        <v>39.074444444444445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48">
        <v>2000</v>
      </c>
      <c r="E649" s="4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6">
        <f>FundResult[[#This Row],[launched_at]]/86400+DATE(1970,1,1)</f>
        <v>42416.767928240741</v>
      </c>
      <c r="L649" s="8">
        <f>YEAR(FundResult[[#This Row],[Date Created Conversion]])</f>
        <v>2016</v>
      </c>
      <c r="M649" t="b">
        <v>0</v>
      </c>
      <c r="N649">
        <v>17</v>
      </c>
      <c r="O649" t="b">
        <v>1</v>
      </c>
      <c r="P649" t="s">
        <v>8271</v>
      </c>
      <c r="Q649" t="s">
        <v>8319</v>
      </c>
      <c r="R649" s="10" t="s">
        <v>8321</v>
      </c>
      <c r="S649" s="29">
        <f>ROUND(FundResult[[#This Row],[pledged]]/FundResult[[#This Row],[goal]]*100,0)</f>
        <v>107</v>
      </c>
      <c r="T649" s="27">
        <f>IFERROR(FundResult[[#This Row],[pledged]]/FundResult[[#This Row],[backers_count]], 0)</f>
        <v>125.94117647058823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48">
        <v>35000</v>
      </c>
      <c r="E650" s="4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6">
        <f>FundResult[[#This Row],[launched_at]]/86400+DATE(1970,1,1)</f>
        <v>41891.693379629629</v>
      </c>
      <c r="L650" s="8">
        <f>YEAR(FundResult[[#This Row],[Date Created Conversion]])</f>
        <v>2014</v>
      </c>
      <c r="M650" t="b">
        <v>0</v>
      </c>
      <c r="N650">
        <v>27</v>
      </c>
      <c r="O650" t="b">
        <v>1</v>
      </c>
      <c r="P650" t="s">
        <v>8271</v>
      </c>
      <c r="Q650" t="s">
        <v>8319</v>
      </c>
      <c r="R650" s="10" t="s">
        <v>8321</v>
      </c>
      <c r="S650" s="29">
        <f>ROUND(FundResult[[#This Row],[pledged]]/FundResult[[#This Row],[goal]]*100,0)</f>
        <v>127</v>
      </c>
      <c r="T650" s="27">
        <f>IFERROR(FundResult[[#This Row],[pledged]]/FundResult[[#This Row],[backers_count]], 0)</f>
        <v>1644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48">
        <v>2500</v>
      </c>
      <c r="E651" s="4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6">
        <f>FundResult[[#This Row],[launched_at]]/86400+DATE(1970,1,1)</f>
        <v>41877.912187499998</v>
      </c>
      <c r="L651" s="8">
        <f>YEAR(FundResult[[#This Row],[Date Created Conversion]])</f>
        <v>2014</v>
      </c>
      <c r="M651" t="b">
        <v>0</v>
      </c>
      <c r="N651">
        <v>82</v>
      </c>
      <c r="O651" t="b">
        <v>1</v>
      </c>
      <c r="P651" t="s">
        <v>8271</v>
      </c>
      <c r="Q651" t="s">
        <v>8319</v>
      </c>
      <c r="R651" s="10" t="s">
        <v>8321</v>
      </c>
      <c r="S651" s="29">
        <f>ROUND(FundResult[[#This Row],[pledged]]/FundResult[[#This Row],[goal]]*100,0)</f>
        <v>140</v>
      </c>
      <c r="T651" s="27">
        <f>IFERROR(FundResult[[#This Row],[pledged]]/FundResult[[#This Row],[backers_count]], 0)</f>
        <v>42.670731707317074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48">
        <v>1500</v>
      </c>
      <c r="E652" s="4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6">
        <f>FundResult[[#This Row],[launched_at]]/86400+DATE(1970,1,1)</f>
        <v>41932.036851851852</v>
      </c>
      <c r="L652" s="8">
        <f>YEAR(FundResult[[#This Row],[Date Created Conversion]])</f>
        <v>2014</v>
      </c>
      <c r="M652" t="b">
        <v>0</v>
      </c>
      <c r="N652">
        <v>48</v>
      </c>
      <c r="O652" t="b">
        <v>1</v>
      </c>
      <c r="P652" t="s">
        <v>8271</v>
      </c>
      <c r="Q652" t="s">
        <v>8319</v>
      </c>
      <c r="R652" s="10" t="s">
        <v>8321</v>
      </c>
      <c r="S652" s="29">
        <f>ROUND(FundResult[[#This Row],[pledged]]/FundResult[[#This Row],[goal]]*100,0)</f>
        <v>112</v>
      </c>
      <c r="T652" s="27">
        <f>IFERROR(FundResult[[#This Row],[pledged]]/FundResult[[#This Row],[backers_count]], 0)</f>
        <v>35.125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48">
        <v>25000</v>
      </c>
      <c r="E653" s="4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6">
        <f>FundResult[[#This Row],[launched_at]]/86400+DATE(1970,1,1)</f>
        <v>41956.017488425925</v>
      </c>
      <c r="L653" s="8">
        <f>YEAR(FundResult[[#This Row],[Date Created Conversion]])</f>
        <v>2014</v>
      </c>
      <c r="M653" t="b">
        <v>0</v>
      </c>
      <c r="N653">
        <v>105</v>
      </c>
      <c r="O653" t="b">
        <v>1</v>
      </c>
      <c r="P653" t="s">
        <v>8271</v>
      </c>
      <c r="Q653" t="s">
        <v>8319</v>
      </c>
      <c r="R653" s="10" t="s">
        <v>8321</v>
      </c>
      <c r="S653" s="29">
        <f>ROUND(FundResult[[#This Row],[pledged]]/FundResult[[#This Row],[goal]]*100,0)</f>
        <v>101</v>
      </c>
      <c r="T653" s="27">
        <f>IFERROR(FundResult[[#This Row],[pledged]]/FundResult[[#This Row],[backers_count]], 0)</f>
        <v>239.35238095238094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48">
        <v>3000</v>
      </c>
      <c r="E654" s="4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6">
        <f>FundResult[[#This Row],[launched_at]]/86400+DATE(1970,1,1)</f>
        <v>42675.690393518518</v>
      </c>
      <c r="L654" s="8">
        <f>YEAR(FundResult[[#This Row],[Date Created Conversion]])</f>
        <v>2016</v>
      </c>
      <c r="M654" t="b">
        <v>0</v>
      </c>
      <c r="N654">
        <v>28</v>
      </c>
      <c r="O654" t="b">
        <v>1</v>
      </c>
      <c r="P654" t="s">
        <v>8271</v>
      </c>
      <c r="Q654" t="s">
        <v>8319</v>
      </c>
      <c r="R654" s="10" t="s">
        <v>8321</v>
      </c>
      <c r="S654" s="29">
        <f>ROUND(FundResult[[#This Row],[pledged]]/FundResult[[#This Row],[goal]]*100,0)</f>
        <v>100</v>
      </c>
      <c r="T654" s="27">
        <f>IFERROR(FundResult[[#This Row],[pledged]]/FundResult[[#This Row],[backers_count]], 0)</f>
        <v>107.64285714285714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48">
        <v>75000</v>
      </c>
      <c r="E655" s="4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6">
        <f>FundResult[[#This Row],[launched_at]]/86400+DATE(1970,1,1)</f>
        <v>42199.618518518517</v>
      </c>
      <c r="L655" s="8">
        <f>YEAR(FundResult[[#This Row],[Date Created Conversion]])</f>
        <v>2015</v>
      </c>
      <c r="M655" t="b">
        <v>0</v>
      </c>
      <c r="N655">
        <v>1107</v>
      </c>
      <c r="O655" t="b">
        <v>1</v>
      </c>
      <c r="P655" t="s">
        <v>8271</v>
      </c>
      <c r="Q655" t="s">
        <v>8319</v>
      </c>
      <c r="R655" s="10" t="s">
        <v>8321</v>
      </c>
      <c r="S655" s="29">
        <f>ROUND(FundResult[[#This Row],[pledged]]/FundResult[[#This Row],[goal]]*100,0)</f>
        <v>141</v>
      </c>
      <c r="T655" s="27">
        <f>IFERROR(FundResult[[#This Row],[pledged]]/FundResult[[#This Row],[backers_count]], 0)</f>
        <v>95.830623306233065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48">
        <v>12000</v>
      </c>
      <c r="E656" s="4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6">
        <f>FundResult[[#This Row],[launched_at]]/86400+DATE(1970,1,1)</f>
        <v>42163.957326388889</v>
      </c>
      <c r="L656" s="8">
        <f>YEAR(FundResult[[#This Row],[Date Created Conversion]])</f>
        <v>2015</v>
      </c>
      <c r="M656" t="b">
        <v>0</v>
      </c>
      <c r="N656">
        <v>1013</v>
      </c>
      <c r="O656" t="b">
        <v>1</v>
      </c>
      <c r="P656" t="s">
        <v>8271</v>
      </c>
      <c r="Q656" t="s">
        <v>8319</v>
      </c>
      <c r="R656" s="10" t="s">
        <v>8321</v>
      </c>
      <c r="S656" s="29">
        <f>ROUND(FundResult[[#This Row],[pledged]]/FundResult[[#This Row],[goal]]*100,0)</f>
        <v>267</v>
      </c>
      <c r="T656" s="27">
        <f>IFERROR(FundResult[[#This Row],[pledged]]/FundResult[[#This Row],[backers_count]], 0)</f>
        <v>31.663376110562684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48">
        <v>8000</v>
      </c>
      <c r="E657" s="4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6">
        <f>FundResult[[#This Row],[launched_at]]/86400+DATE(1970,1,1)</f>
        <v>42045.957314814819</v>
      </c>
      <c r="L657" s="8">
        <f>YEAR(FundResult[[#This Row],[Date Created Conversion]])</f>
        <v>2015</v>
      </c>
      <c r="M657" t="b">
        <v>0</v>
      </c>
      <c r="N657">
        <v>274</v>
      </c>
      <c r="O657" t="b">
        <v>1</v>
      </c>
      <c r="P657" t="s">
        <v>8271</v>
      </c>
      <c r="Q657" t="s">
        <v>8319</v>
      </c>
      <c r="R657" s="10" t="s">
        <v>8321</v>
      </c>
      <c r="S657" s="29">
        <f>ROUND(FundResult[[#This Row],[pledged]]/FundResult[[#This Row],[goal]]*100,0)</f>
        <v>147</v>
      </c>
      <c r="T657" s="27">
        <f>IFERROR(FundResult[[#This Row],[pledged]]/FundResult[[#This Row],[backers_count]], 0)</f>
        <v>42.886861313868614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48">
        <v>5000</v>
      </c>
      <c r="E658" s="4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6">
        <f>FundResult[[#This Row],[launched_at]]/86400+DATE(1970,1,1)</f>
        <v>42417.804618055554</v>
      </c>
      <c r="L658" s="8">
        <f>YEAR(FundResult[[#This Row],[Date Created Conversion]])</f>
        <v>2016</v>
      </c>
      <c r="M658" t="b">
        <v>0</v>
      </c>
      <c r="N658">
        <v>87</v>
      </c>
      <c r="O658" t="b">
        <v>1</v>
      </c>
      <c r="P658" t="s">
        <v>8271</v>
      </c>
      <c r="Q658" t="s">
        <v>8319</v>
      </c>
      <c r="R658" s="10" t="s">
        <v>8321</v>
      </c>
      <c r="S658" s="29">
        <f>ROUND(FundResult[[#This Row],[pledged]]/FundResult[[#This Row],[goal]]*100,0)</f>
        <v>214</v>
      </c>
      <c r="T658" s="27">
        <f>IFERROR(FundResult[[#This Row],[pledged]]/FundResult[[#This Row],[backers_count]], 0)</f>
        <v>122.73563218390805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48">
        <v>15000</v>
      </c>
      <c r="E659" s="4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6">
        <f>FundResult[[#This Row],[launched_at]]/86400+DATE(1970,1,1)</f>
        <v>42331.84574074074</v>
      </c>
      <c r="L659" s="8">
        <f>YEAR(FundResult[[#This Row],[Date Created Conversion]])</f>
        <v>2015</v>
      </c>
      <c r="M659" t="b">
        <v>0</v>
      </c>
      <c r="N659">
        <v>99</v>
      </c>
      <c r="O659" t="b">
        <v>1</v>
      </c>
      <c r="P659" t="s">
        <v>8271</v>
      </c>
      <c r="Q659" t="s">
        <v>8319</v>
      </c>
      <c r="R659" s="10" t="s">
        <v>8321</v>
      </c>
      <c r="S659" s="29">
        <f>ROUND(FundResult[[#This Row],[pledged]]/FundResult[[#This Row],[goal]]*100,0)</f>
        <v>126</v>
      </c>
      <c r="T659" s="27">
        <f>IFERROR(FundResult[[#This Row],[pledged]]/FundResult[[#This Row],[backers_count]], 0)</f>
        <v>190.45454545454547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48">
        <v>28888</v>
      </c>
      <c r="E660" s="4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6">
        <f>FundResult[[#This Row],[launched_at]]/86400+DATE(1970,1,1)</f>
        <v>42179.160752314812</v>
      </c>
      <c r="L660" s="8">
        <f>YEAR(FundResult[[#This Row],[Date Created Conversion]])</f>
        <v>2015</v>
      </c>
      <c r="M660" t="b">
        <v>0</v>
      </c>
      <c r="N660">
        <v>276</v>
      </c>
      <c r="O660" t="b">
        <v>1</v>
      </c>
      <c r="P660" t="s">
        <v>8271</v>
      </c>
      <c r="Q660" t="s">
        <v>8319</v>
      </c>
      <c r="R660" s="10" t="s">
        <v>8321</v>
      </c>
      <c r="S660" s="29">
        <f>ROUND(FundResult[[#This Row],[pledged]]/FundResult[[#This Row],[goal]]*100,0)</f>
        <v>104</v>
      </c>
      <c r="T660" s="27">
        <f>IFERROR(FundResult[[#This Row],[pledged]]/FundResult[[#This Row],[backers_count]], 0)</f>
        <v>109.33695652173913</v>
      </c>
    </row>
    <row r="661" spans="1:20" x14ac:dyDescent="0.25">
      <c r="A661">
        <v>659</v>
      </c>
      <c r="B661" s="3" t="s">
        <v>660</v>
      </c>
      <c r="C661" s="3" t="s">
        <v>4769</v>
      </c>
      <c r="D661" s="48">
        <v>3000</v>
      </c>
      <c r="E661" s="4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6">
        <f>FundResult[[#This Row],[launched_at]]/86400+DATE(1970,1,1)</f>
        <v>42209.593692129631</v>
      </c>
      <c r="L661" s="8">
        <f>YEAR(FundResult[[#This Row],[Date Created Conversion]])</f>
        <v>2015</v>
      </c>
      <c r="M661" t="b">
        <v>0</v>
      </c>
      <c r="N661">
        <v>21</v>
      </c>
      <c r="O661" t="b">
        <v>1</v>
      </c>
      <c r="P661" t="s">
        <v>8271</v>
      </c>
      <c r="Q661" t="s">
        <v>8319</v>
      </c>
      <c r="R661" s="10" t="s">
        <v>8321</v>
      </c>
      <c r="S661" s="29">
        <f>ROUND(FundResult[[#This Row],[pledged]]/FundResult[[#This Row],[goal]]*100,0)</f>
        <v>101</v>
      </c>
      <c r="T661" s="27">
        <f>IFERROR(FundResult[[#This Row],[pledged]]/FundResult[[#This Row],[backers_count]], 0)</f>
        <v>143.66666666666666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48">
        <v>50000</v>
      </c>
      <c r="E662" s="4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6">
        <f>FundResult[[#This Row],[launched_at]]/86400+DATE(1970,1,1)</f>
        <v>41922.741655092592</v>
      </c>
      <c r="L662" s="8">
        <f>YEAR(FundResult[[#This Row],[Date Created Conversion]])</f>
        <v>2014</v>
      </c>
      <c r="M662" t="b">
        <v>0</v>
      </c>
      <c r="N662">
        <v>18</v>
      </c>
      <c r="O662" t="b">
        <v>0</v>
      </c>
      <c r="P662" t="s">
        <v>8271</v>
      </c>
      <c r="Q662" t="s">
        <v>8319</v>
      </c>
      <c r="R662" s="10" t="s">
        <v>8321</v>
      </c>
      <c r="S662" s="29">
        <f>ROUND(FundResult[[#This Row],[pledged]]/FundResult[[#This Row],[goal]]*100,0)</f>
        <v>3</v>
      </c>
      <c r="T662" s="27">
        <f>IFERROR(FundResult[[#This Row],[pledged]]/FundResult[[#This Row],[backers_count]], 0)</f>
        <v>84.944444444444443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48">
        <v>10000</v>
      </c>
      <c r="E663" s="4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6">
        <f>FundResult[[#This Row],[launched_at]]/86400+DATE(1970,1,1)</f>
        <v>42636.645358796297</v>
      </c>
      <c r="L663" s="8">
        <f>YEAR(FundResult[[#This Row],[Date Created Conversion]])</f>
        <v>2016</v>
      </c>
      <c r="M663" t="b">
        <v>0</v>
      </c>
      <c r="N663">
        <v>9</v>
      </c>
      <c r="O663" t="b">
        <v>0</v>
      </c>
      <c r="P663" t="s">
        <v>8271</v>
      </c>
      <c r="Q663" t="s">
        <v>8319</v>
      </c>
      <c r="R663" s="10" t="s">
        <v>8321</v>
      </c>
      <c r="S663" s="29">
        <f>ROUND(FundResult[[#This Row],[pledged]]/FundResult[[#This Row],[goal]]*100,0)</f>
        <v>1</v>
      </c>
      <c r="T663" s="27">
        <f>IFERROR(FundResult[[#This Row],[pledged]]/FundResult[[#This Row],[backers_count]], 0)</f>
        <v>10.555555555555555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48">
        <v>39000</v>
      </c>
      <c r="E664" s="4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6">
        <f>FundResult[[#This Row],[launched_at]]/86400+DATE(1970,1,1)</f>
        <v>41990.438043981485</v>
      </c>
      <c r="L664" s="8">
        <f>YEAR(FundResult[[#This Row],[Date Created Conversion]])</f>
        <v>2014</v>
      </c>
      <c r="M664" t="b">
        <v>0</v>
      </c>
      <c r="N664">
        <v>4</v>
      </c>
      <c r="O664" t="b">
        <v>0</v>
      </c>
      <c r="P664" t="s">
        <v>8271</v>
      </c>
      <c r="Q664" t="s">
        <v>8319</v>
      </c>
      <c r="R664" s="10" t="s">
        <v>8321</v>
      </c>
      <c r="S664" s="29">
        <f>ROUND(FundResult[[#This Row],[pledged]]/FundResult[[#This Row],[goal]]*100,0)</f>
        <v>0</v>
      </c>
      <c r="T664" s="27">
        <f>IFERROR(FundResult[[#This Row],[pledged]]/FundResult[[#This Row],[backers_count]], 0)</f>
        <v>39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48">
        <v>200000</v>
      </c>
      <c r="E665" s="4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6">
        <f>FundResult[[#This Row],[launched_at]]/86400+DATE(1970,1,1)</f>
        <v>42173.843240740738</v>
      </c>
      <c r="L665" s="8">
        <f>YEAR(FundResult[[#This Row],[Date Created Conversion]])</f>
        <v>2015</v>
      </c>
      <c r="M665" t="b">
        <v>0</v>
      </c>
      <c r="N665">
        <v>7</v>
      </c>
      <c r="O665" t="b">
        <v>0</v>
      </c>
      <c r="P665" t="s">
        <v>8271</v>
      </c>
      <c r="Q665" t="s">
        <v>8319</v>
      </c>
      <c r="R665" s="10" t="s">
        <v>8321</v>
      </c>
      <c r="S665" s="29">
        <f>ROUND(FundResult[[#This Row],[pledged]]/FundResult[[#This Row],[goal]]*100,0)</f>
        <v>0</v>
      </c>
      <c r="T665" s="27">
        <f>IFERROR(FundResult[[#This Row],[pledged]]/FundResult[[#This Row],[backers_count]], 0)</f>
        <v>100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48">
        <v>12000</v>
      </c>
      <c r="E666" s="4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6">
        <f>FundResult[[#This Row],[launched_at]]/86400+DATE(1970,1,1)</f>
        <v>42077.666377314818</v>
      </c>
      <c r="L666" s="8">
        <f>YEAR(FundResult[[#This Row],[Date Created Conversion]])</f>
        <v>2015</v>
      </c>
      <c r="M666" t="b">
        <v>0</v>
      </c>
      <c r="N666">
        <v>29</v>
      </c>
      <c r="O666" t="b">
        <v>0</v>
      </c>
      <c r="P666" t="s">
        <v>8271</v>
      </c>
      <c r="Q666" t="s">
        <v>8319</v>
      </c>
      <c r="R666" s="10" t="s">
        <v>8321</v>
      </c>
      <c r="S666" s="29">
        <f>ROUND(FundResult[[#This Row],[pledged]]/FundResult[[#This Row],[goal]]*100,0)</f>
        <v>8</v>
      </c>
      <c r="T666" s="27">
        <f>IFERROR(FundResult[[#This Row],[pledged]]/FundResult[[#This Row],[backers_count]], 0)</f>
        <v>31.172413793103448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48">
        <v>10000</v>
      </c>
      <c r="E667" s="4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6">
        <f>FundResult[[#This Row],[launched_at]]/86400+DATE(1970,1,1)</f>
        <v>42688.711354166662</v>
      </c>
      <c r="L667" s="8">
        <f>YEAR(FundResult[[#This Row],[Date Created Conversion]])</f>
        <v>2016</v>
      </c>
      <c r="M667" t="b">
        <v>0</v>
      </c>
      <c r="N667">
        <v>12</v>
      </c>
      <c r="O667" t="b">
        <v>0</v>
      </c>
      <c r="P667" t="s">
        <v>8271</v>
      </c>
      <c r="Q667" t="s">
        <v>8319</v>
      </c>
      <c r="R667" s="10" t="s">
        <v>8321</v>
      </c>
      <c r="S667" s="29">
        <f>ROUND(FundResult[[#This Row],[pledged]]/FundResult[[#This Row],[goal]]*100,0)</f>
        <v>19</v>
      </c>
      <c r="T667" s="27">
        <f>IFERROR(FundResult[[#This Row],[pledged]]/FundResult[[#This Row],[backers_count]], 0)</f>
        <v>155.33333333333334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48">
        <v>200000</v>
      </c>
      <c r="E668" s="4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6">
        <f>FundResult[[#This Row],[launched_at]]/86400+DATE(1970,1,1)</f>
        <v>41838.832152777773</v>
      </c>
      <c r="L668" s="8">
        <f>YEAR(FundResult[[#This Row],[Date Created Conversion]])</f>
        <v>2014</v>
      </c>
      <c r="M668" t="b">
        <v>0</v>
      </c>
      <c r="N668">
        <v>4</v>
      </c>
      <c r="O668" t="b">
        <v>0</v>
      </c>
      <c r="P668" t="s">
        <v>8271</v>
      </c>
      <c r="Q668" t="s">
        <v>8319</v>
      </c>
      <c r="R668" s="10" t="s">
        <v>8321</v>
      </c>
      <c r="S668" s="29">
        <f>ROUND(FundResult[[#This Row],[pledged]]/FundResult[[#This Row],[goal]]*100,0)</f>
        <v>0</v>
      </c>
      <c r="T668" s="27">
        <f>IFERROR(FundResult[[#This Row],[pledged]]/FundResult[[#This Row],[backers_count]], 0)</f>
        <v>2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48">
        <v>50000</v>
      </c>
      <c r="E669" s="4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6">
        <f>FundResult[[#This Row],[launched_at]]/86400+DATE(1970,1,1)</f>
        <v>42632.373414351852</v>
      </c>
      <c r="L669" s="8">
        <f>YEAR(FundResult[[#This Row],[Date Created Conversion]])</f>
        <v>2016</v>
      </c>
      <c r="M669" t="b">
        <v>0</v>
      </c>
      <c r="N669">
        <v>28</v>
      </c>
      <c r="O669" t="b">
        <v>0</v>
      </c>
      <c r="P669" t="s">
        <v>8271</v>
      </c>
      <c r="Q669" t="s">
        <v>8319</v>
      </c>
      <c r="R669" s="10" t="s">
        <v>8321</v>
      </c>
      <c r="S669" s="29">
        <f>ROUND(FundResult[[#This Row],[pledged]]/FundResult[[#This Row],[goal]]*100,0)</f>
        <v>10</v>
      </c>
      <c r="T669" s="27">
        <f>IFERROR(FundResult[[#This Row],[pledged]]/FundResult[[#This Row],[backers_count]], 0)</f>
        <v>178.92857142857142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48">
        <v>15000</v>
      </c>
      <c r="E670" s="4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6">
        <f>FundResult[[#This Row],[launched_at]]/86400+DATE(1970,1,1)</f>
        <v>42090.831273148149</v>
      </c>
      <c r="L670" s="8">
        <f>YEAR(FundResult[[#This Row],[Date Created Conversion]])</f>
        <v>2015</v>
      </c>
      <c r="M670" t="b">
        <v>0</v>
      </c>
      <c r="N670">
        <v>25</v>
      </c>
      <c r="O670" t="b">
        <v>0</v>
      </c>
      <c r="P670" t="s">
        <v>8271</v>
      </c>
      <c r="Q670" t="s">
        <v>8319</v>
      </c>
      <c r="R670" s="10" t="s">
        <v>8321</v>
      </c>
      <c r="S670" s="29">
        <f>ROUND(FundResult[[#This Row],[pledged]]/FundResult[[#This Row],[goal]]*100,0)</f>
        <v>5</v>
      </c>
      <c r="T670" s="27">
        <f>IFERROR(FundResult[[#This Row],[pledged]]/FundResult[[#This Row],[backers_count]], 0)</f>
        <v>27.36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48">
        <v>200000</v>
      </c>
      <c r="E671" s="4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6">
        <f>FundResult[[#This Row],[launched_at]]/86400+DATE(1970,1,1)</f>
        <v>42527.625671296293</v>
      </c>
      <c r="L671" s="8">
        <f>YEAR(FundResult[[#This Row],[Date Created Conversion]])</f>
        <v>2016</v>
      </c>
      <c r="M671" t="b">
        <v>0</v>
      </c>
      <c r="N671">
        <v>28</v>
      </c>
      <c r="O671" t="b">
        <v>0</v>
      </c>
      <c r="P671" t="s">
        <v>8271</v>
      </c>
      <c r="Q671" t="s">
        <v>8319</v>
      </c>
      <c r="R671" s="10" t="s">
        <v>8321</v>
      </c>
      <c r="S671" s="29">
        <f>ROUND(FundResult[[#This Row],[pledged]]/FundResult[[#This Row],[goal]]*100,0)</f>
        <v>22</v>
      </c>
      <c r="T671" s="27">
        <f>IFERROR(FundResult[[#This Row],[pledged]]/FundResult[[#This Row],[backers_count]], 0)</f>
        <v>1536.25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48">
        <v>90000</v>
      </c>
      <c r="E672" s="4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6">
        <f>FundResult[[#This Row],[launched_at]]/86400+DATE(1970,1,1)</f>
        <v>42506.709722222222</v>
      </c>
      <c r="L672" s="8">
        <f>YEAR(FundResult[[#This Row],[Date Created Conversion]])</f>
        <v>2016</v>
      </c>
      <c r="M672" t="b">
        <v>0</v>
      </c>
      <c r="N672">
        <v>310</v>
      </c>
      <c r="O672" t="b">
        <v>0</v>
      </c>
      <c r="P672" t="s">
        <v>8271</v>
      </c>
      <c r="Q672" t="s">
        <v>8319</v>
      </c>
      <c r="R672" s="10" t="s">
        <v>8321</v>
      </c>
      <c r="S672" s="29">
        <f>ROUND(FundResult[[#This Row],[pledged]]/FundResult[[#This Row],[goal]]*100,0)</f>
        <v>29</v>
      </c>
      <c r="T672" s="27">
        <f>IFERROR(FundResult[[#This Row],[pledged]]/FundResult[[#This Row],[backers_count]], 0)</f>
        <v>84.99677419354839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48">
        <v>30000</v>
      </c>
      <c r="E673" s="4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6">
        <f>FundResult[[#This Row],[launched_at]]/86400+DATE(1970,1,1)</f>
        <v>41984.692731481482</v>
      </c>
      <c r="L673" s="8">
        <f>YEAR(FundResult[[#This Row],[Date Created Conversion]])</f>
        <v>2014</v>
      </c>
      <c r="M673" t="b">
        <v>0</v>
      </c>
      <c r="N673">
        <v>15</v>
      </c>
      <c r="O673" t="b">
        <v>0</v>
      </c>
      <c r="P673" t="s">
        <v>8271</v>
      </c>
      <c r="Q673" t="s">
        <v>8319</v>
      </c>
      <c r="R673" s="10" t="s">
        <v>8321</v>
      </c>
      <c r="S673" s="29">
        <f>ROUND(FundResult[[#This Row],[pledged]]/FundResult[[#This Row],[goal]]*100,0)</f>
        <v>39</v>
      </c>
      <c r="T673" s="27">
        <f>IFERROR(FundResult[[#This Row],[pledged]]/FundResult[[#This Row],[backers_count]], 0)</f>
        <v>788.5333333333333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48">
        <v>50000</v>
      </c>
      <c r="E674" s="4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6">
        <f>FundResult[[#This Row],[launched_at]]/86400+DATE(1970,1,1)</f>
        <v>41974.219490740739</v>
      </c>
      <c r="L674" s="8">
        <f>YEAR(FundResult[[#This Row],[Date Created Conversion]])</f>
        <v>2014</v>
      </c>
      <c r="M674" t="b">
        <v>0</v>
      </c>
      <c r="N674">
        <v>215</v>
      </c>
      <c r="O674" t="b">
        <v>0</v>
      </c>
      <c r="P674" t="s">
        <v>8271</v>
      </c>
      <c r="Q674" t="s">
        <v>8319</v>
      </c>
      <c r="R674" s="10" t="s">
        <v>8321</v>
      </c>
      <c r="S674" s="29">
        <f>ROUND(FundResult[[#This Row],[pledged]]/FundResult[[#This Row],[goal]]*100,0)</f>
        <v>22</v>
      </c>
      <c r="T674" s="27">
        <f>IFERROR(FundResult[[#This Row],[pledged]]/FundResult[[#This Row],[backers_count]], 0)</f>
        <v>50.29767441860465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48">
        <v>100000</v>
      </c>
      <c r="E675" s="4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6">
        <f>FundResult[[#This Row],[launched_at]]/86400+DATE(1970,1,1)</f>
        <v>41838.840474537035</v>
      </c>
      <c r="L675" s="8">
        <f>YEAR(FundResult[[#This Row],[Date Created Conversion]])</f>
        <v>2014</v>
      </c>
      <c r="M675" t="b">
        <v>0</v>
      </c>
      <c r="N675">
        <v>3</v>
      </c>
      <c r="O675" t="b">
        <v>0</v>
      </c>
      <c r="P675" t="s">
        <v>8271</v>
      </c>
      <c r="Q675" t="s">
        <v>8319</v>
      </c>
      <c r="R675" s="10" t="s">
        <v>8321</v>
      </c>
      <c r="S675" s="29">
        <f>ROUND(FundResult[[#This Row],[pledged]]/FundResult[[#This Row],[goal]]*100,0)</f>
        <v>0</v>
      </c>
      <c r="T675" s="27">
        <f>IFERROR(FundResult[[#This Row],[pledged]]/FundResult[[#This Row],[backers_count]], 0)</f>
        <v>68.333333333333329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48">
        <v>50000</v>
      </c>
      <c r="E676" s="4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6">
        <f>FundResult[[#This Row],[launched_at]]/86400+DATE(1970,1,1)</f>
        <v>41803.116053240738</v>
      </c>
      <c r="L676" s="8">
        <f>YEAR(FundResult[[#This Row],[Date Created Conversion]])</f>
        <v>2014</v>
      </c>
      <c r="M676" t="b">
        <v>0</v>
      </c>
      <c r="N676">
        <v>2</v>
      </c>
      <c r="O676" t="b">
        <v>0</v>
      </c>
      <c r="P676" t="s">
        <v>8271</v>
      </c>
      <c r="Q676" t="s">
        <v>8319</v>
      </c>
      <c r="R676" s="10" t="s">
        <v>8321</v>
      </c>
      <c r="S676" s="29">
        <f>ROUND(FundResult[[#This Row],[pledged]]/FundResult[[#This Row],[goal]]*100,0)</f>
        <v>0</v>
      </c>
      <c r="T676" s="27">
        <f>IFERROR(FundResult[[#This Row],[pledged]]/FundResult[[#This Row],[backers_count]], 0)</f>
        <v>7.5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48">
        <v>6000</v>
      </c>
      <c r="E677" s="4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6">
        <f>FundResult[[#This Row],[launched_at]]/86400+DATE(1970,1,1)</f>
        <v>41975.930601851855</v>
      </c>
      <c r="L677" s="8">
        <f>YEAR(FundResult[[#This Row],[Date Created Conversion]])</f>
        <v>2014</v>
      </c>
      <c r="M677" t="b">
        <v>0</v>
      </c>
      <c r="N677">
        <v>26</v>
      </c>
      <c r="O677" t="b">
        <v>0</v>
      </c>
      <c r="P677" t="s">
        <v>8271</v>
      </c>
      <c r="Q677" t="s">
        <v>8319</v>
      </c>
      <c r="R677" s="10" t="s">
        <v>8321</v>
      </c>
      <c r="S677" s="29">
        <f>ROUND(FundResult[[#This Row],[pledged]]/FundResult[[#This Row],[goal]]*100,0)</f>
        <v>15</v>
      </c>
      <c r="T677" s="27">
        <f>IFERROR(FundResult[[#This Row],[pledged]]/FundResult[[#This Row],[backers_count]], 0)</f>
        <v>34.269230769230766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48">
        <v>100000</v>
      </c>
      <c r="E678" s="4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6">
        <f>FundResult[[#This Row],[launched_at]]/86400+DATE(1970,1,1)</f>
        <v>42012.76829861111</v>
      </c>
      <c r="L678" s="8">
        <f>YEAR(FundResult[[#This Row],[Date Created Conversion]])</f>
        <v>2015</v>
      </c>
      <c r="M678" t="b">
        <v>0</v>
      </c>
      <c r="N678">
        <v>24</v>
      </c>
      <c r="O678" t="b">
        <v>0</v>
      </c>
      <c r="P678" t="s">
        <v>8271</v>
      </c>
      <c r="Q678" t="s">
        <v>8319</v>
      </c>
      <c r="R678" s="10" t="s">
        <v>8321</v>
      </c>
      <c r="S678" s="29">
        <f>ROUND(FundResult[[#This Row],[pledged]]/FundResult[[#This Row],[goal]]*100,0)</f>
        <v>1</v>
      </c>
      <c r="T678" s="27">
        <f>IFERROR(FundResult[[#This Row],[pledged]]/FundResult[[#This Row],[backers_count]], 0)</f>
        <v>61.291666666666664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48">
        <v>50000</v>
      </c>
      <c r="E679" s="4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6">
        <f>FundResult[[#This Row],[launched_at]]/86400+DATE(1970,1,1)</f>
        <v>42504.403877314813</v>
      </c>
      <c r="L679" s="8">
        <f>YEAR(FundResult[[#This Row],[Date Created Conversion]])</f>
        <v>2016</v>
      </c>
      <c r="M679" t="b">
        <v>0</v>
      </c>
      <c r="N679">
        <v>96</v>
      </c>
      <c r="O679" t="b">
        <v>0</v>
      </c>
      <c r="P679" t="s">
        <v>8271</v>
      </c>
      <c r="Q679" t="s">
        <v>8319</v>
      </c>
      <c r="R679" s="10" t="s">
        <v>8321</v>
      </c>
      <c r="S679" s="29">
        <f>ROUND(FundResult[[#This Row],[pledged]]/FundResult[[#This Row],[goal]]*100,0)</f>
        <v>26</v>
      </c>
      <c r="T679" s="27">
        <f>IFERROR(FundResult[[#This Row],[pledged]]/FundResult[[#This Row],[backers_count]], 0)</f>
        <v>133.25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48">
        <v>29000</v>
      </c>
      <c r="E680" s="4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6">
        <f>FundResult[[#This Row],[launched_at]]/86400+DATE(1970,1,1)</f>
        <v>42481.376597222217</v>
      </c>
      <c r="L680" s="8">
        <f>YEAR(FundResult[[#This Row],[Date Created Conversion]])</f>
        <v>2016</v>
      </c>
      <c r="M680" t="b">
        <v>0</v>
      </c>
      <c r="N680">
        <v>17</v>
      </c>
      <c r="O680" t="b">
        <v>0</v>
      </c>
      <c r="P680" t="s">
        <v>8271</v>
      </c>
      <c r="Q680" t="s">
        <v>8319</v>
      </c>
      <c r="R680" s="10" t="s">
        <v>8321</v>
      </c>
      <c r="S680" s="29">
        <f>ROUND(FundResult[[#This Row],[pledged]]/FundResult[[#This Row],[goal]]*100,0)</f>
        <v>4</v>
      </c>
      <c r="T680" s="27">
        <f>IFERROR(FundResult[[#This Row],[pledged]]/FundResult[[#This Row],[backers_count]], 0)</f>
        <v>65.17647058823529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48">
        <v>57000</v>
      </c>
      <c r="E681" s="4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6">
        <f>FundResult[[#This Row],[launched_at]]/86400+DATE(1970,1,1)</f>
        <v>42556.695706018523</v>
      </c>
      <c r="L681" s="8">
        <f>YEAR(FundResult[[#This Row],[Date Created Conversion]])</f>
        <v>2016</v>
      </c>
      <c r="M681" t="b">
        <v>0</v>
      </c>
      <c r="N681">
        <v>94</v>
      </c>
      <c r="O681" t="b">
        <v>0</v>
      </c>
      <c r="P681" t="s">
        <v>8271</v>
      </c>
      <c r="Q681" t="s">
        <v>8319</v>
      </c>
      <c r="R681" s="10" t="s">
        <v>8321</v>
      </c>
      <c r="S681" s="29">
        <f>ROUND(FundResult[[#This Row],[pledged]]/FundResult[[#This Row],[goal]]*100,0)</f>
        <v>15</v>
      </c>
      <c r="T681" s="27">
        <f>IFERROR(FundResult[[#This Row],[pledged]]/FundResult[[#This Row],[backers_count]], 0)</f>
        <v>93.90425531914893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48">
        <v>75000</v>
      </c>
      <c r="E682" s="4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6">
        <f>FundResult[[#This Row],[launched_at]]/86400+DATE(1970,1,1)</f>
        <v>41864.501516203702</v>
      </c>
      <c r="L682" s="8">
        <f>YEAR(FundResult[[#This Row],[Date Created Conversion]])</f>
        <v>2014</v>
      </c>
      <c r="M682" t="b">
        <v>0</v>
      </c>
      <c r="N682">
        <v>129</v>
      </c>
      <c r="O682" t="b">
        <v>0</v>
      </c>
      <c r="P682" t="s">
        <v>8271</v>
      </c>
      <c r="Q682" t="s">
        <v>8319</v>
      </c>
      <c r="R682" s="10" t="s">
        <v>8321</v>
      </c>
      <c r="S682" s="29">
        <f>ROUND(FundResult[[#This Row],[pledged]]/FundResult[[#This Row],[goal]]*100,0)</f>
        <v>26</v>
      </c>
      <c r="T682" s="27">
        <f>IFERROR(FundResult[[#This Row],[pledged]]/FundResult[[#This Row],[backers_count]], 0)</f>
        <v>150.65116279069767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48">
        <v>2500</v>
      </c>
      <c r="E683" s="4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6">
        <f>FundResult[[#This Row],[launched_at]]/86400+DATE(1970,1,1)</f>
        <v>42639.805601851855</v>
      </c>
      <c r="L683" s="8">
        <f>YEAR(FundResult[[#This Row],[Date Created Conversion]])</f>
        <v>2016</v>
      </c>
      <c r="M683" t="b">
        <v>0</v>
      </c>
      <c r="N683">
        <v>1</v>
      </c>
      <c r="O683" t="b">
        <v>0</v>
      </c>
      <c r="P683" t="s">
        <v>8271</v>
      </c>
      <c r="Q683" t="s">
        <v>8319</v>
      </c>
      <c r="R683" s="10" t="s">
        <v>8321</v>
      </c>
      <c r="S683" s="29">
        <f>ROUND(FundResult[[#This Row],[pledged]]/FundResult[[#This Row],[goal]]*100,0)</f>
        <v>0</v>
      </c>
      <c r="T683" s="27">
        <f>IFERROR(FundResult[[#This Row],[pledged]]/FundResult[[#This Row],[backers_count]], 0)</f>
        <v>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48">
        <v>50000</v>
      </c>
      <c r="E684" s="4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6">
        <f>FundResult[[#This Row],[launched_at]]/86400+DATE(1970,1,1)</f>
        <v>42778.765300925923</v>
      </c>
      <c r="L684" s="8">
        <f>YEAR(FundResult[[#This Row],[Date Created Conversion]])</f>
        <v>2017</v>
      </c>
      <c r="M684" t="b">
        <v>0</v>
      </c>
      <c r="N684">
        <v>4</v>
      </c>
      <c r="O684" t="b">
        <v>0</v>
      </c>
      <c r="P684" t="s">
        <v>8271</v>
      </c>
      <c r="Q684" t="s">
        <v>8319</v>
      </c>
      <c r="R684" s="10" t="s">
        <v>8321</v>
      </c>
      <c r="S684" s="29">
        <f>ROUND(FundResult[[#This Row],[pledged]]/FundResult[[#This Row],[goal]]*100,0)</f>
        <v>0</v>
      </c>
      <c r="T684" s="27">
        <f>IFERROR(FundResult[[#This Row],[pledged]]/FundResult[[#This Row],[backers_count]], 0)</f>
        <v>13.25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48">
        <v>35000</v>
      </c>
      <c r="E685" s="4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6">
        <f>FundResult[[#This Row],[launched_at]]/86400+DATE(1970,1,1)</f>
        <v>42634.900046296301</v>
      </c>
      <c r="L685" s="8">
        <f>YEAR(FundResult[[#This Row],[Date Created Conversion]])</f>
        <v>2016</v>
      </c>
      <c r="M685" t="b">
        <v>0</v>
      </c>
      <c r="N685">
        <v>3</v>
      </c>
      <c r="O685" t="b">
        <v>0</v>
      </c>
      <c r="P685" t="s">
        <v>8271</v>
      </c>
      <c r="Q685" t="s">
        <v>8319</v>
      </c>
      <c r="R685" s="10" t="s">
        <v>8321</v>
      </c>
      <c r="S685" s="29">
        <f>ROUND(FundResult[[#This Row],[pledged]]/FundResult[[#This Row],[goal]]*100,0)</f>
        <v>1</v>
      </c>
      <c r="T685" s="27">
        <f>IFERROR(FundResult[[#This Row],[pledged]]/FundResult[[#This Row],[backers_count]], 0)</f>
        <v>99.333333333333329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48">
        <v>320000</v>
      </c>
      <c r="E686" s="4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6">
        <f>FundResult[[#This Row],[launched_at]]/86400+DATE(1970,1,1)</f>
        <v>41809.473275462966</v>
      </c>
      <c r="L686" s="8">
        <f>YEAR(FundResult[[#This Row],[Date Created Conversion]])</f>
        <v>2014</v>
      </c>
      <c r="M686" t="b">
        <v>0</v>
      </c>
      <c r="N686">
        <v>135</v>
      </c>
      <c r="O686" t="b">
        <v>0</v>
      </c>
      <c r="P686" t="s">
        <v>8271</v>
      </c>
      <c r="Q686" t="s">
        <v>8319</v>
      </c>
      <c r="R686" s="10" t="s">
        <v>8321</v>
      </c>
      <c r="S686" s="29">
        <f>ROUND(FundResult[[#This Row],[pledged]]/FundResult[[#This Row],[goal]]*100,0)</f>
        <v>7</v>
      </c>
      <c r="T686" s="27">
        <f>IFERROR(FundResult[[#This Row],[pledged]]/FundResult[[#This Row],[backers_count]], 0)</f>
        <v>177.39259259259259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48">
        <v>2000</v>
      </c>
      <c r="E687" s="4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6">
        <f>FundResult[[#This Row],[launched_at]]/86400+DATE(1970,1,1)</f>
        <v>41971.866574074069</v>
      </c>
      <c r="L687" s="8">
        <f>YEAR(FundResult[[#This Row],[Date Created Conversion]])</f>
        <v>2014</v>
      </c>
      <c r="M687" t="b">
        <v>0</v>
      </c>
      <c r="N687">
        <v>10</v>
      </c>
      <c r="O687" t="b">
        <v>0</v>
      </c>
      <c r="P687" t="s">
        <v>8271</v>
      </c>
      <c r="Q687" t="s">
        <v>8319</v>
      </c>
      <c r="R687" s="10" t="s">
        <v>8321</v>
      </c>
      <c r="S687" s="29">
        <f>ROUND(FundResult[[#This Row],[pledged]]/FundResult[[#This Row],[goal]]*100,0)</f>
        <v>28</v>
      </c>
      <c r="T687" s="27">
        <f>IFERROR(FundResult[[#This Row],[pledged]]/FundResult[[#This Row],[backers_count]], 0)</f>
        <v>55.3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48">
        <v>500000</v>
      </c>
      <c r="E688" s="4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6">
        <f>FundResult[[#This Row],[launched_at]]/86400+DATE(1970,1,1)</f>
        <v>42189.673263888893</v>
      </c>
      <c r="L688" s="8">
        <f>YEAR(FundResult[[#This Row],[Date Created Conversion]])</f>
        <v>2015</v>
      </c>
      <c r="M688" t="b">
        <v>0</v>
      </c>
      <c r="N688">
        <v>0</v>
      </c>
      <c r="O688" t="b">
        <v>0</v>
      </c>
      <c r="P688" t="s">
        <v>8271</v>
      </c>
      <c r="Q688" t="s">
        <v>8319</v>
      </c>
      <c r="R688" s="10" t="s">
        <v>8321</v>
      </c>
      <c r="S688" s="29">
        <f>ROUND(FundResult[[#This Row],[pledged]]/FundResult[[#This Row],[goal]]*100,0)</f>
        <v>0</v>
      </c>
      <c r="T688" s="27">
        <f>IFERROR(FundResult[[#This Row],[pledged]]/FundResult[[#This Row],[backers_count]], 0)</f>
        <v>0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48">
        <v>100000</v>
      </c>
      <c r="E689" s="4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6">
        <f>FundResult[[#This Row],[launched_at]]/86400+DATE(1970,1,1)</f>
        <v>42711.750613425931</v>
      </c>
      <c r="L689" s="8">
        <f>YEAR(FundResult[[#This Row],[Date Created Conversion]])</f>
        <v>2016</v>
      </c>
      <c r="M689" t="b">
        <v>0</v>
      </c>
      <c r="N689">
        <v>6</v>
      </c>
      <c r="O689" t="b">
        <v>0</v>
      </c>
      <c r="P689" t="s">
        <v>8271</v>
      </c>
      <c r="Q689" t="s">
        <v>8319</v>
      </c>
      <c r="R689" s="10" t="s">
        <v>8321</v>
      </c>
      <c r="S689" s="29">
        <f>ROUND(FundResult[[#This Row],[pledged]]/FundResult[[#This Row],[goal]]*100,0)</f>
        <v>4</v>
      </c>
      <c r="T689" s="27">
        <f>IFERROR(FundResult[[#This Row],[pledged]]/FundResult[[#This Row],[backers_count]], 0)</f>
        <v>591.66666666666663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48">
        <v>20000</v>
      </c>
      <c r="E690" s="4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6">
        <f>FundResult[[#This Row],[launched_at]]/86400+DATE(1970,1,1)</f>
        <v>42262.104780092588</v>
      </c>
      <c r="L690" s="8">
        <f>YEAR(FundResult[[#This Row],[Date Created Conversion]])</f>
        <v>2015</v>
      </c>
      <c r="M690" t="b">
        <v>0</v>
      </c>
      <c r="N690">
        <v>36</v>
      </c>
      <c r="O690" t="b">
        <v>0</v>
      </c>
      <c r="P690" t="s">
        <v>8271</v>
      </c>
      <c r="Q690" t="s">
        <v>8319</v>
      </c>
      <c r="R690" s="10" t="s">
        <v>8321</v>
      </c>
      <c r="S690" s="29">
        <f>ROUND(FundResult[[#This Row],[pledged]]/FundResult[[#This Row],[goal]]*100,0)</f>
        <v>73</v>
      </c>
      <c r="T690" s="27">
        <f>IFERROR(FundResult[[#This Row],[pledged]]/FundResult[[#This Row],[backers_count]], 0)</f>
        <v>405.5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48">
        <v>200000</v>
      </c>
      <c r="E691" s="4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6">
        <f>FundResult[[#This Row],[launched_at]]/86400+DATE(1970,1,1)</f>
        <v>42675.66778935185</v>
      </c>
      <c r="L691" s="8">
        <f>YEAR(FundResult[[#This Row],[Date Created Conversion]])</f>
        <v>2016</v>
      </c>
      <c r="M691" t="b">
        <v>0</v>
      </c>
      <c r="N691">
        <v>336</v>
      </c>
      <c r="O691" t="b">
        <v>0</v>
      </c>
      <c r="P691" t="s">
        <v>8271</v>
      </c>
      <c r="Q691" t="s">
        <v>8319</v>
      </c>
      <c r="R691" s="10" t="s">
        <v>8321</v>
      </c>
      <c r="S691" s="29">
        <f>ROUND(FundResult[[#This Row],[pledged]]/FundResult[[#This Row],[goal]]*100,0)</f>
        <v>58</v>
      </c>
      <c r="T691" s="27">
        <f>IFERROR(FundResult[[#This Row],[pledged]]/FundResult[[#This Row],[backers_count]], 0)</f>
        <v>343.14732142857144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48">
        <v>20000</v>
      </c>
      <c r="E692" s="4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6">
        <f>FundResult[[#This Row],[launched_at]]/86400+DATE(1970,1,1)</f>
        <v>42579.634733796294</v>
      </c>
      <c r="L692" s="8">
        <f>YEAR(FundResult[[#This Row],[Date Created Conversion]])</f>
        <v>2016</v>
      </c>
      <c r="M692" t="b">
        <v>0</v>
      </c>
      <c r="N692">
        <v>34</v>
      </c>
      <c r="O692" t="b">
        <v>0</v>
      </c>
      <c r="P692" t="s">
        <v>8271</v>
      </c>
      <c r="Q692" t="s">
        <v>8319</v>
      </c>
      <c r="R692" s="10" t="s">
        <v>8321</v>
      </c>
      <c r="S692" s="29">
        <f>ROUND(FundResult[[#This Row],[pledged]]/FundResult[[#This Row],[goal]]*100,0)</f>
        <v>12</v>
      </c>
      <c r="T692" s="27">
        <f>IFERROR(FundResult[[#This Row],[pledged]]/FundResult[[#This Row],[backers_count]], 0)</f>
        <v>72.588235294117652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48">
        <v>50000</v>
      </c>
      <c r="E693" s="4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6">
        <f>FundResult[[#This Row],[launched_at]]/86400+DATE(1970,1,1)</f>
        <v>42158.028310185182</v>
      </c>
      <c r="L693" s="8">
        <f>YEAR(FundResult[[#This Row],[Date Created Conversion]])</f>
        <v>2015</v>
      </c>
      <c r="M693" t="b">
        <v>0</v>
      </c>
      <c r="N693">
        <v>10</v>
      </c>
      <c r="O693" t="b">
        <v>0</v>
      </c>
      <c r="P693" t="s">
        <v>8271</v>
      </c>
      <c r="Q693" t="s">
        <v>8319</v>
      </c>
      <c r="R693" s="10" t="s">
        <v>8321</v>
      </c>
      <c r="S693" s="29">
        <f>ROUND(FundResult[[#This Row],[pledged]]/FundResult[[#This Row],[goal]]*100,0)</f>
        <v>1</v>
      </c>
      <c r="T693" s="27">
        <f>IFERROR(FundResult[[#This Row],[pledged]]/FundResult[[#This Row],[backers_count]], 0)</f>
        <v>26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48">
        <v>20000</v>
      </c>
      <c r="E694" s="4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6">
        <f>FundResult[[#This Row],[launched_at]]/86400+DATE(1970,1,1)</f>
        <v>42696.37572916667</v>
      </c>
      <c r="L694" s="8">
        <f>YEAR(FundResult[[#This Row],[Date Created Conversion]])</f>
        <v>2016</v>
      </c>
      <c r="M694" t="b">
        <v>0</v>
      </c>
      <c r="N694">
        <v>201</v>
      </c>
      <c r="O694" t="b">
        <v>0</v>
      </c>
      <c r="P694" t="s">
        <v>8271</v>
      </c>
      <c r="Q694" t="s">
        <v>8319</v>
      </c>
      <c r="R694" s="10" t="s">
        <v>8321</v>
      </c>
      <c r="S694" s="29">
        <f>ROUND(FundResult[[#This Row],[pledged]]/FundResult[[#This Row],[goal]]*100,0)</f>
        <v>7</v>
      </c>
      <c r="T694" s="27">
        <f>IFERROR(FundResult[[#This Row],[pledged]]/FundResult[[#This Row],[backers_count]], 0)</f>
        <v>6.4975124378109452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48">
        <v>100000</v>
      </c>
      <c r="E695" s="4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6">
        <f>FundResult[[#This Row],[launched_at]]/86400+DATE(1970,1,1)</f>
        <v>42094.808182870373</v>
      </c>
      <c r="L695" s="8">
        <f>YEAR(FundResult[[#This Row],[Date Created Conversion]])</f>
        <v>2015</v>
      </c>
      <c r="M695" t="b">
        <v>0</v>
      </c>
      <c r="N695">
        <v>296</v>
      </c>
      <c r="O695" t="b">
        <v>0</v>
      </c>
      <c r="P695" t="s">
        <v>8271</v>
      </c>
      <c r="Q695" t="s">
        <v>8319</v>
      </c>
      <c r="R695" s="10" t="s">
        <v>8321</v>
      </c>
      <c r="S695" s="29">
        <f>ROUND(FundResult[[#This Row],[pledged]]/FundResult[[#This Row],[goal]]*100,0)</f>
        <v>35</v>
      </c>
      <c r="T695" s="27">
        <f>IFERROR(FundResult[[#This Row],[pledged]]/FundResult[[#This Row],[backers_count]], 0)</f>
        <v>119.38513513513513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48">
        <v>150000</v>
      </c>
      <c r="E696" s="4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6">
        <f>FundResult[[#This Row],[launched_at]]/86400+DATE(1970,1,1)</f>
        <v>42737.663877314815</v>
      </c>
      <c r="L696" s="8">
        <f>YEAR(FundResult[[#This Row],[Date Created Conversion]])</f>
        <v>2017</v>
      </c>
      <c r="M696" t="b">
        <v>0</v>
      </c>
      <c r="N696">
        <v>7</v>
      </c>
      <c r="O696" t="b">
        <v>0</v>
      </c>
      <c r="P696" t="s">
        <v>8271</v>
      </c>
      <c r="Q696" t="s">
        <v>8319</v>
      </c>
      <c r="R696" s="10" t="s">
        <v>8321</v>
      </c>
      <c r="S696" s="29">
        <f>ROUND(FundResult[[#This Row],[pledged]]/FundResult[[#This Row],[goal]]*100,0)</f>
        <v>0</v>
      </c>
      <c r="T696" s="27">
        <f>IFERROR(FundResult[[#This Row],[pledged]]/FundResult[[#This Row],[backers_count]], 0)</f>
        <v>84.285714285714292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48">
        <v>60000</v>
      </c>
      <c r="E697" s="4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6">
        <f>FundResult[[#This Row],[launched_at]]/86400+DATE(1970,1,1)</f>
        <v>41913.521064814813</v>
      </c>
      <c r="L697" s="8">
        <f>YEAR(FundResult[[#This Row],[Date Created Conversion]])</f>
        <v>2014</v>
      </c>
      <c r="M697" t="b">
        <v>0</v>
      </c>
      <c r="N697">
        <v>7</v>
      </c>
      <c r="O697" t="b">
        <v>0</v>
      </c>
      <c r="P697" t="s">
        <v>8271</v>
      </c>
      <c r="Q697" t="s">
        <v>8319</v>
      </c>
      <c r="R697" s="10" t="s">
        <v>8321</v>
      </c>
      <c r="S697" s="29">
        <f>ROUND(FundResult[[#This Row],[pledged]]/FundResult[[#This Row],[goal]]*100,0)</f>
        <v>1</v>
      </c>
      <c r="T697" s="27">
        <f>IFERROR(FundResult[[#This Row],[pledged]]/FundResult[[#This Row],[backers_count]], 0)</f>
        <v>90.857142857142861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48">
        <v>175000</v>
      </c>
      <c r="E698" s="4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6">
        <f>FundResult[[#This Row],[launched_at]]/86400+DATE(1970,1,1)</f>
        <v>41815.927106481482</v>
      </c>
      <c r="L698" s="8">
        <f>YEAR(FundResult[[#This Row],[Date Created Conversion]])</f>
        <v>2014</v>
      </c>
      <c r="M698" t="b">
        <v>0</v>
      </c>
      <c r="N698">
        <v>1</v>
      </c>
      <c r="O698" t="b">
        <v>0</v>
      </c>
      <c r="P698" t="s">
        <v>8271</v>
      </c>
      <c r="Q698" t="s">
        <v>8319</v>
      </c>
      <c r="R698" s="10" t="s">
        <v>8321</v>
      </c>
      <c r="S698" s="29">
        <f>ROUND(FundResult[[#This Row],[pledged]]/FundResult[[#This Row],[goal]]*100,0)</f>
        <v>0</v>
      </c>
      <c r="T698" s="27">
        <f>IFERROR(FundResult[[#This Row],[pledged]]/FundResult[[#This Row],[backers_count]], 0)</f>
        <v>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48">
        <v>5000</v>
      </c>
      <c r="E699" s="4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6">
        <f>FundResult[[#This Row],[launched_at]]/86400+DATE(1970,1,1)</f>
        <v>42388.523020833338</v>
      </c>
      <c r="L699" s="8">
        <f>YEAR(FundResult[[#This Row],[Date Created Conversion]])</f>
        <v>2016</v>
      </c>
      <c r="M699" t="b">
        <v>0</v>
      </c>
      <c r="N699">
        <v>114</v>
      </c>
      <c r="O699" t="b">
        <v>0</v>
      </c>
      <c r="P699" t="s">
        <v>8271</v>
      </c>
      <c r="Q699" t="s">
        <v>8319</v>
      </c>
      <c r="R699" s="10" t="s">
        <v>8321</v>
      </c>
      <c r="S699" s="29">
        <f>ROUND(FundResult[[#This Row],[pledged]]/FundResult[[#This Row],[goal]]*100,0)</f>
        <v>46</v>
      </c>
      <c r="T699" s="27">
        <f>IFERROR(FundResult[[#This Row],[pledged]]/FundResult[[#This Row],[backers_count]], 0)</f>
        <v>20.342105263157894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48">
        <v>100000</v>
      </c>
      <c r="E700" s="4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6">
        <f>FundResult[[#This Row],[launched_at]]/86400+DATE(1970,1,1)</f>
        <v>41866.931076388893</v>
      </c>
      <c r="L700" s="8">
        <f>YEAR(FundResult[[#This Row],[Date Created Conversion]])</f>
        <v>2014</v>
      </c>
      <c r="M700" t="b">
        <v>0</v>
      </c>
      <c r="N700">
        <v>29</v>
      </c>
      <c r="O700" t="b">
        <v>0</v>
      </c>
      <c r="P700" t="s">
        <v>8271</v>
      </c>
      <c r="Q700" t="s">
        <v>8319</v>
      </c>
      <c r="R700" s="10" t="s">
        <v>8321</v>
      </c>
      <c r="S700" s="29">
        <f>ROUND(FundResult[[#This Row],[pledged]]/FundResult[[#This Row],[goal]]*100,0)</f>
        <v>15</v>
      </c>
      <c r="T700" s="27">
        <f>IFERROR(FundResult[[#This Row],[pledged]]/FundResult[[#This Row],[backers_count]], 0)</f>
        <v>530.68965517241384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48">
        <v>130000</v>
      </c>
      <c r="E701" s="4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6">
        <f>FundResult[[#This Row],[launched_at]]/86400+DATE(1970,1,1)</f>
        <v>41563.485509259262</v>
      </c>
      <c r="L701" s="8">
        <f>YEAR(FundResult[[#This Row],[Date Created Conversion]])</f>
        <v>2013</v>
      </c>
      <c r="M701" t="b">
        <v>0</v>
      </c>
      <c r="N701">
        <v>890</v>
      </c>
      <c r="O701" t="b">
        <v>0</v>
      </c>
      <c r="P701" t="s">
        <v>8271</v>
      </c>
      <c r="Q701" t="s">
        <v>8319</v>
      </c>
      <c r="R701" s="10" t="s">
        <v>8321</v>
      </c>
      <c r="S701" s="29">
        <f>ROUND(FundResult[[#This Row],[pledged]]/FundResult[[#This Row],[goal]]*100,0)</f>
        <v>82</v>
      </c>
      <c r="T701" s="27">
        <f>IFERROR(FundResult[[#This Row],[pledged]]/FundResult[[#This Row],[backers_count]], 0)</f>
        <v>120.39184269662923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48">
        <v>15000</v>
      </c>
      <c r="E702" s="4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6">
        <f>FundResult[[#This Row],[launched_at]]/86400+DATE(1970,1,1)</f>
        <v>42715.688437500001</v>
      </c>
      <c r="L702" s="8">
        <f>YEAR(FundResult[[#This Row],[Date Created Conversion]])</f>
        <v>2016</v>
      </c>
      <c r="M702" t="b">
        <v>0</v>
      </c>
      <c r="N702">
        <v>31</v>
      </c>
      <c r="O702" t="b">
        <v>0</v>
      </c>
      <c r="P702" t="s">
        <v>8271</v>
      </c>
      <c r="Q702" t="s">
        <v>8319</v>
      </c>
      <c r="R702" s="10" t="s">
        <v>8321</v>
      </c>
      <c r="S702" s="29">
        <f>ROUND(FundResult[[#This Row],[pledged]]/FundResult[[#This Row],[goal]]*100,0)</f>
        <v>3</v>
      </c>
      <c r="T702" s="27">
        <f>IFERROR(FundResult[[#This Row],[pledged]]/FundResult[[#This Row],[backers_count]], 0)</f>
        <v>13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48">
        <v>23000</v>
      </c>
      <c r="E703" s="4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6">
        <f>FundResult[[#This Row],[launched_at]]/86400+DATE(1970,1,1)</f>
        <v>41813.662962962961</v>
      </c>
      <c r="L703" s="8">
        <f>YEAR(FundResult[[#This Row],[Date Created Conversion]])</f>
        <v>2014</v>
      </c>
      <c r="M703" t="b">
        <v>0</v>
      </c>
      <c r="N703">
        <v>21</v>
      </c>
      <c r="O703" t="b">
        <v>0</v>
      </c>
      <c r="P703" t="s">
        <v>8271</v>
      </c>
      <c r="Q703" t="s">
        <v>8319</v>
      </c>
      <c r="R703" s="10" t="s">
        <v>8321</v>
      </c>
      <c r="S703" s="29">
        <f>ROUND(FundResult[[#This Row],[pledged]]/FundResult[[#This Row],[goal]]*100,0)</f>
        <v>27</v>
      </c>
      <c r="T703" s="27">
        <f>IFERROR(FundResult[[#This Row],[pledged]]/FundResult[[#This Row],[backers_count]], 0)</f>
        <v>291.33333333333331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48">
        <v>15000</v>
      </c>
      <c r="E704" s="4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6">
        <f>FundResult[[#This Row],[launched_at]]/86400+DATE(1970,1,1)</f>
        <v>42668.726701388892</v>
      </c>
      <c r="L704" s="8">
        <f>YEAR(FundResult[[#This Row],[Date Created Conversion]])</f>
        <v>2016</v>
      </c>
      <c r="M704" t="b">
        <v>0</v>
      </c>
      <c r="N704">
        <v>37</v>
      </c>
      <c r="O704" t="b">
        <v>0</v>
      </c>
      <c r="P704" t="s">
        <v>8271</v>
      </c>
      <c r="Q704" t="s">
        <v>8319</v>
      </c>
      <c r="R704" s="10" t="s">
        <v>8321</v>
      </c>
      <c r="S704" s="29">
        <f>ROUND(FundResult[[#This Row],[pledged]]/FundResult[[#This Row],[goal]]*100,0)</f>
        <v>31</v>
      </c>
      <c r="T704" s="27">
        <f>IFERROR(FundResult[[#This Row],[pledged]]/FundResult[[#This Row],[backers_count]], 0)</f>
        <v>124.9191891891892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48">
        <v>15000</v>
      </c>
      <c r="E705" s="4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6">
        <f>FundResult[[#This Row],[launched_at]]/86400+DATE(1970,1,1)</f>
        <v>42711.950798611113</v>
      </c>
      <c r="L705" s="8">
        <f>YEAR(FundResult[[#This Row],[Date Created Conversion]])</f>
        <v>2016</v>
      </c>
      <c r="M705" t="b">
        <v>0</v>
      </c>
      <c r="N705">
        <v>7</v>
      </c>
      <c r="O705" t="b">
        <v>0</v>
      </c>
      <c r="P705" t="s">
        <v>8271</v>
      </c>
      <c r="Q705" t="s">
        <v>8319</v>
      </c>
      <c r="R705" s="10" t="s">
        <v>8321</v>
      </c>
      <c r="S705" s="29">
        <f>ROUND(FundResult[[#This Row],[pledged]]/FundResult[[#This Row],[goal]]*100,0)</f>
        <v>6</v>
      </c>
      <c r="T705" s="27">
        <f>IFERROR(FundResult[[#This Row],[pledged]]/FundResult[[#This Row],[backers_count]], 0)</f>
        <v>119.57142857142857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48">
        <v>55000</v>
      </c>
      <c r="E706" s="4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6">
        <f>FundResult[[#This Row],[launched_at]]/86400+DATE(1970,1,1)</f>
        <v>42726.192916666667</v>
      </c>
      <c r="L706" s="8">
        <f>YEAR(FundResult[[#This Row],[Date Created Conversion]])</f>
        <v>2016</v>
      </c>
      <c r="M706" t="b">
        <v>0</v>
      </c>
      <c r="N706">
        <v>4</v>
      </c>
      <c r="O706" t="b">
        <v>0</v>
      </c>
      <c r="P706" t="s">
        <v>8271</v>
      </c>
      <c r="Q706" t="s">
        <v>8319</v>
      </c>
      <c r="R706" s="10" t="s">
        <v>8321</v>
      </c>
      <c r="S706" s="29">
        <f>ROUND(FundResult[[#This Row],[pledged]]/FundResult[[#This Row],[goal]]*100,0)</f>
        <v>1</v>
      </c>
      <c r="T706" s="27">
        <f>IFERROR(FundResult[[#This Row],[pledged]]/FundResult[[#This Row],[backers_count]], 0)</f>
        <v>120.25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48">
        <v>100000</v>
      </c>
      <c r="E707" s="4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6">
        <f>FundResult[[#This Row],[launched_at]]/86400+DATE(1970,1,1)</f>
        <v>42726.491643518515</v>
      </c>
      <c r="L707" s="8">
        <f>YEAR(FundResult[[#This Row],[Date Created Conversion]])</f>
        <v>2016</v>
      </c>
      <c r="M707" t="b">
        <v>0</v>
      </c>
      <c r="N707">
        <v>5</v>
      </c>
      <c r="O707" t="b">
        <v>0</v>
      </c>
      <c r="P707" t="s">
        <v>8271</v>
      </c>
      <c r="Q707" t="s">
        <v>8319</v>
      </c>
      <c r="R707" s="10" t="s">
        <v>8321</v>
      </c>
      <c r="S707" s="29">
        <f>ROUND(FundResult[[#This Row],[pledged]]/FundResult[[#This Row],[goal]]*100,0)</f>
        <v>1</v>
      </c>
      <c r="T707" s="27">
        <f>IFERROR(FundResult[[#This Row],[pledged]]/FundResult[[#This Row],[backers_count]], 0)</f>
        <v>195.4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48">
        <v>100000</v>
      </c>
      <c r="E708" s="4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6">
        <f>FundResult[[#This Row],[launched_at]]/86400+DATE(1970,1,1)</f>
        <v>42676.995173611111</v>
      </c>
      <c r="L708" s="8">
        <f>YEAR(FundResult[[#This Row],[Date Created Conversion]])</f>
        <v>2016</v>
      </c>
      <c r="M708" t="b">
        <v>0</v>
      </c>
      <c r="N708">
        <v>0</v>
      </c>
      <c r="O708" t="b">
        <v>0</v>
      </c>
      <c r="P708" t="s">
        <v>8271</v>
      </c>
      <c r="Q708" t="s">
        <v>8319</v>
      </c>
      <c r="R708" s="10" t="s">
        <v>8321</v>
      </c>
      <c r="S708" s="29">
        <f>ROUND(FundResult[[#This Row],[pledged]]/FundResult[[#This Row],[goal]]*100,0)</f>
        <v>0</v>
      </c>
      <c r="T708" s="27">
        <f>IFERROR(FundResult[[#This Row],[pledged]]/FundResult[[#This Row],[backers_count]], 0)</f>
        <v>0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48">
        <v>68000</v>
      </c>
      <c r="E709" s="4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6">
        <f>FundResult[[#This Row],[launched_at]]/86400+DATE(1970,1,1)</f>
        <v>42696.663506944446</v>
      </c>
      <c r="L709" s="8">
        <f>YEAR(FundResult[[#This Row],[Date Created Conversion]])</f>
        <v>2016</v>
      </c>
      <c r="M709" t="b">
        <v>0</v>
      </c>
      <c r="N709">
        <v>456</v>
      </c>
      <c r="O709" t="b">
        <v>0</v>
      </c>
      <c r="P709" t="s">
        <v>8271</v>
      </c>
      <c r="Q709" t="s">
        <v>8319</v>
      </c>
      <c r="R709" s="10" t="s">
        <v>8321</v>
      </c>
      <c r="S709" s="29">
        <f>ROUND(FundResult[[#This Row],[pledged]]/FundResult[[#This Row],[goal]]*100,0)</f>
        <v>79</v>
      </c>
      <c r="T709" s="27">
        <f>IFERROR(FundResult[[#This Row],[pledged]]/FundResult[[#This Row],[backers_count]], 0)</f>
        <v>117.69868421052631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48">
        <v>40000</v>
      </c>
      <c r="E710" s="4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6">
        <f>FundResult[[#This Row],[launched_at]]/86400+DATE(1970,1,1)</f>
        <v>41835.581018518518</v>
      </c>
      <c r="L710" s="8">
        <f>YEAR(FundResult[[#This Row],[Date Created Conversion]])</f>
        <v>2014</v>
      </c>
      <c r="M710" t="b">
        <v>0</v>
      </c>
      <c r="N710">
        <v>369</v>
      </c>
      <c r="O710" t="b">
        <v>0</v>
      </c>
      <c r="P710" t="s">
        <v>8271</v>
      </c>
      <c r="Q710" t="s">
        <v>8319</v>
      </c>
      <c r="R710" s="10" t="s">
        <v>8321</v>
      </c>
      <c r="S710" s="29">
        <f>ROUND(FundResult[[#This Row],[pledged]]/FundResult[[#This Row],[goal]]*100,0)</f>
        <v>22</v>
      </c>
      <c r="T710" s="27">
        <f>IFERROR(FundResult[[#This Row],[pledged]]/FundResult[[#This Row],[backers_count]], 0)</f>
        <v>23.948509485094849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48">
        <v>15000</v>
      </c>
      <c r="E711" s="4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6">
        <f>FundResult[[#This Row],[launched_at]]/86400+DATE(1970,1,1)</f>
        <v>41948.041192129633</v>
      </c>
      <c r="L711" s="8">
        <f>YEAR(FundResult[[#This Row],[Date Created Conversion]])</f>
        <v>2014</v>
      </c>
      <c r="M711" t="b">
        <v>0</v>
      </c>
      <c r="N711">
        <v>2</v>
      </c>
      <c r="O711" t="b">
        <v>0</v>
      </c>
      <c r="P711" t="s">
        <v>8271</v>
      </c>
      <c r="Q711" t="s">
        <v>8319</v>
      </c>
      <c r="R711" s="10" t="s">
        <v>8321</v>
      </c>
      <c r="S711" s="29">
        <f>ROUND(FundResult[[#This Row],[pledged]]/FundResult[[#This Row],[goal]]*100,0)</f>
        <v>0</v>
      </c>
      <c r="T711" s="27">
        <f>IFERROR(FundResult[[#This Row],[pledged]]/FundResult[[#This Row],[backers_count]], 0)</f>
        <v>30.5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48">
        <v>1200</v>
      </c>
      <c r="E712" s="4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6">
        <f>FundResult[[#This Row],[launched_at]]/86400+DATE(1970,1,1)</f>
        <v>41837.984976851854</v>
      </c>
      <c r="L712" s="8">
        <f>YEAR(FundResult[[#This Row],[Date Created Conversion]])</f>
        <v>2014</v>
      </c>
      <c r="M712" t="b">
        <v>0</v>
      </c>
      <c r="N712">
        <v>0</v>
      </c>
      <c r="O712" t="b">
        <v>0</v>
      </c>
      <c r="P712" t="s">
        <v>8271</v>
      </c>
      <c r="Q712" t="s">
        <v>8319</v>
      </c>
      <c r="R712" s="10" t="s">
        <v>8321</v>
      </c>
      <c r="S712" s="29">
        <f>ROUND(FundResult[[#This Row],[pledged]]/FundResult[[#This Row],[goal]]*100,0)</f>
        <v>0</v>
      </c>
      <c r="T712" s="27">
        <f>IFERROR(FundResult[[#This Row],[pledged]]/FundResult[[#This Row],[backers_count]], 0)</f>
        <v>0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48">
        <v>100000</v>
      </c>
      <c r="E713" s="4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6">
        <f>FundResult[[#This Row],[launched_at]]/86400+DATE(1970,1,1)</f>
        <v>42678.459120370375</v>
      </c>
      <c r="L713" s="8">
        <f>YEAR(FundResult[[#This Row],[Date Created Conversion]])</f>
        <v>2016</v>
      </c>
      <c r="M713" t="b">
        <v>0</v>
      </c>
      <c r="N713">
        <v>338</v>
      </c>
      <c r="O713" t="b">
        <v>0</v>
      </c>
      <c r="P713" t="s">
        <v>8271</v>
      </c>
      <c r="Q713" t="s">
        <v>8319</v>
      </c>
      <c r="R713" s="10" t="s">
        <v>8321</v>
      </c>
      <c r="S713" s="29">
        <f>ROUND(FundResult[[#This Row],[pledged]]/FundResult[[#This Row],[goal]]*100,0)</f>
        <v>34</v>
      </c>
      <c r="T713" s="27">
        <f>IFERROR(FundResult[[#This Row],[pledged]]/FundResult[[#This Row],[backers_count]], 0)</f>
        <v>99.973372781065095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48">
        <v>48500</v>
      </c>
      <c r="E714" s="4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6">
        <f>FundResult[[#This Row],[launched_at]]/86400+DATE(1970,1,1)</f>
        <v>42384.680925925924</v>
      </c>
      <c r="L714" s="8">
        <f>YEAR(FundResult[[#This Row],[Date Created Conversion]])</f>
        <v>2016</v>
      </c>
      <c r="M714" t="b">
        <v>0</v>
      </c>
      <c r="N714">
        <v>4</v>
      </c>
      <c r="O714" t="b">
        <v>0</v>
      </c>
      <c r="P714" t="s">
        <v>8271</v>
      </c>
      <c r="Q714" t="s">
        <v>8319</v>
      </c>
      <c r="R714" s="10" t="s">
        <v>8321</v>
      </c>
      <c r="S714" s="29">
        <f>ROUND(FundResult[[#This Row],[pledged]]/FundResult[[#This Row],[goal]]*100,0)</f>
        <v>0</v>
      </c>
      <c r="T714" s="27">
        <f>IFERROR(FundResult[[#This Row],[pledged]]/FundResult[[#This Row],[backers_count]], 0)</f>
        <v>26.25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48">
        <v>25000</v>
      </c>
      <c r="E715" s="4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6">
        <f>FundResult[[#This Row],[launched_at]]/86400+DATE(1970,1,1)</f>
        <v>42496.529305555552</v>
      </c>
      <c r="L715" s="8">
        <f>YEAR(FundResult[[#This Row],[Date Created Conversion]])</f>
        <v>2016</v>
      </c>
      <c r="M715" t="b">
        <v>0</v>
      </c>
      <c r="N715">
        <v>1</v>
      </c>
      <c r="O715" t="b">
        <v>0</v>
      </c>
      <c r="P715" t="s">
        <v>8271</v>
      </c>
      <c r="Q715" t="s">
        <v>8319</v>
      </c>
      <c r="R715" s="10" t="s">
        <v>8321</v>
      </c>
      <c r="S715" s="29">
        <f>ROUND(FundResult[[#This Row],[pledged]]/FundResult[[#This Row],[goal]]*100,0)</f>
        <v>1</v>
      </c>
      <c r="T715" s="27">
        <f>IFERROR(FundResult[[#This Row],[pledged]]/FundResult[[#This Row],[backers_count]], 0)</f>
        <v>199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48">
        <v>15000</v>
      </c>
      <c r="E716" s="4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6">
        <f>FundResult[[#This Row],[launched_at]]/86400+DATE(1970,1,1)</f>
        <v>42734.787986111114</v>
      </c>
      <c r="L716" s="8">
        <f>YEAR(FundResult[[#This Row],[Date Created Conversion]])</f>
        <v>2016</v>
      </c>
      <c r="M716" t="b">
        <v>0</v>
      </c>
      <c r="N716">
        <v>28</v>
      </c>
      <c r="O716" t="b">
        <v>0</v>
      </c>
      <c r="P716" t="s">
        <v>8271</v>
      </c>
      <c r="Q716" t="s">
        <v>8319</v>
      </c>
      <c r="R716" s="10" t="s">
        <v>8321</v>
      </c>
      <c r="S716" s="29">
        <f>ROUND(FundResult[[#This Row],[pledged]]/FundResult[[#This Row],[goal]]*100,0)</f>
        <v>15</v>
      </c>
      <c r="T716" s="27">
        <f>IFERROR(FundResult[[#This Row],[pledged]]/FundResult[[#This Row],[backers_count]], 0)</f>
        <v>80.321428571428569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48">
        <v>27500</v>
      </c>
      <c r="E717" s="4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6">
        <f>FundResult[[#This Row],[launched_at]]/86400+DATE(1970,1,1)</f>
        <v>42273.090740740736</v>
      </c>
      <c r="L717" s="8">
        <f>YEAR(FundResult[[#This Row],[Date Created Conversion]])</f>
        <v>2015</v>
      </c>
      <c r="M717" t="b">
        <v>0</v>
      </c>
      <c r="N717">
        <v>12</v>
      </c>
      <c r="O717" t="b">
        <v>0</v>
      </c>
      <c r="P717" t="s">
        <v>8271</v>
      </c>
      <c r="Q717" t="s">
        <v>8319</v>
      </c>
      <c r="R717" s="10" t="s">
        <v>8321</v>
      </c>
      <c r="S717" s="29">
        <f>ROUND(FundResult[[#This Row],[pledged]]/FundResult[[#This Row],[goal]]*100,0)</f>
        <v>5</v>
      </c>
      <c r="T717" s="27">
        <f>IFERROR(FundResult[[#This Row],[pledged]]/FundResult[[#This Row],[backers_count]], 0)</f>
        <v>115.75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48">
        <v>7000</v>
      </c>
      <c r="E718" s="4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6">
        <f>FundResult[[#This Row],[launched_at]]/86400+DATE(1970,1,1)</f>
        <v>41940.658645833333</v>
      </c>
      <c r="L718" s="8">
        <f>YEAR(FundResult[[#This Row],[Date Created Conversion]])</f>
        <v>2014</v>
      </c>
      <c r="M718" t="b">
        <v>0</v>
      </c>
      <c r="N718">
        <v>16</v>
      </c>
      <c r="O718" t="b">
        <v>0</v>
      </c>
      <c r="P718" t="s">
        <v>8271</v>
      </c>
      <c r="Q718" t="s">
        <v>8319</v>
      </c>
      <c r="R718" s="10" t="s">
        <v>8321</v>
      </c>
      <c r="S718" s="29">
        <f>ROUND(FundResult[[#This Row],[pledged]]/FundResult[[#This Row],[goal]]*100,0)</f>
        <v>10</v>
      </c>
      <c r="T718" s="27">
        <f>IFERROR(FundResult[[#This Row],[pledged]]/FundResult[[#This Row],[backers_count]], 0)</f>
        <v>44.6875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48">
        <v>100000</v>
      </c>
      <c r="E719" s="4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6">
        <f>FundResult[[#This Row],[launched_at]]/86400+DATE(1970,1,1)</f>
        <v>41857.854189814811</v>
      </c>
      <c r="L719" s="8">
        <f>YEAR(FundResult[[#This Row],[Date Created Conversion]])</f>
        <v>2014</v>
      </c>
      <c r="M719" t="b">
        <v>0</v>
      </c>
      <c r="N719">
        <v>4</v>
      </c>
      <c r="O719" t="b">
        <v>0</v>
      </c>
      <c r="P719" t="s">
        <v>8271</v>
      </c>
      <c r="Q719" t="s">
        <v>8319</v>
      </c>
      <c r="R719" s="10" t="s">
        <v>8321</v>
      </c>
      <c r="S719" s="29">
        <f>ROUND(FundResult[[#This Row],[pledged]]/FundResult[[#This Row],[goal]]*100,0)</f>
        <v>0</v>
      </c>
      <c r="T719" s="27">
        <f>IFERROR(FundResult[[#This Row],[pledged]]/FundResult[[#This Row],[backers_count]], 0)</f>
        <v>76.25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48">
        <v>12000</v>
      </c>
      <c r="E720" s="4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6">
        <f>FundResult[[#This Row],[launched_at]]/86400+DATE(1970,1,1)</f>
        <v>42752.845451388886</v>
      </c>
      <c r="L720" s="8">
        <f>YEAR(FundResult[[#This Row],[Date Created Conversion]])</f>
        <v>2017</v>
      </c>
      <c r="M720" t="b">
        <v>0</v>
      </c>
      <c r="N720">
        <v>4</v>
      </c>
      <c r="O720" t="b">
        <v>0</v>
      </c>
      <c r="P720" t="s">
        <v>8271</v>
      </c>
      <c r="Q720" t="s">
        <v>8319</v>
      </c>
      <c r="R720" s="10" t="s">
        <v>8321</v>
      </c>
      <c r="S720" s="29">
        <f>ROUND(FundResult[[#This Row],[pledged]]/FundResult[[#This Row],[goal]]*100,0)</f>
        <v>1</v>
      </c>
      <c r="T720" s="27">
        <f>IFERROR(FundResult[[#This Row],[pledged]]/FundResult[[#This Row],[backers_count]], 0)</f>
        <v>22.5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48">
        <v>15000</v>
      </c>
      <c r="E721" s="4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6">
        <f>FundResult[[#This Row],[launched_at]]/86400+DATE(1970,1,1)</f>
        <v>42409.040231481486</v>
      </c>
      <c r="L721" s="8">
        <f>YEAR(FundResult[[#This Row],[Date Created Conversion]])</f>
        <v>2016</v>
      </c>
      <c r="M721" t="b">
        <v>0</v>
      </c>
      <c r="N721">
        <v>10</v>
      </c>
      <c r="O721" t="b">
        <v>0</v>
      </c>
      <c r="P721" t="s">
        <v>8271</v>
      </c>
      <c r="Q721" t="s">
        <v>8319</v>
      </c>
      <c r="R721" s="10" t="s">
        <v>8321</v>
      </c>
      <c r="S721" s="29">
        <f>ROUND(FundResult[[#This Row],[pledged]]/FundResult[[#This Row],[goal]]*100,0)</f>
        <v>1</v>
      </c>
      <c r="T721" s="27">
        <f>IFERROR(FundResult[[#This Row],[pledged]]/FundResult[[#This Row],[backers_count]], 0)</f>
        <v>19.399999999999999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48">
        <v>1900</v>
      </c>
      <c r="E722" s="4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6">
        <f>FundResult[[#This Row],[launched_at]]/86400+DATE(1970,1,1)</f>
        <v>40909.649201388893</v>
      </c>
      <c r="L722" s="8">
        <f>YEAR(FundResult[[#This Row],[Date Created Conversion]])</f>
        <v>2012</v>
      </c>
      <c r="M722" t="b">
        <v>0</v>
      </c>
      <c r="N722">
        <v>41</v>
      </c>
      <c r="O722" t="b">
        <v>1</v>
      </c>
      <c r="P722" t="s">
        <v>8272</v>
      </c>
      <c r="Q722" t="s">
        <v>8322</v>
      </c>
      <c r="R722" s="10" t="s">
        <v>8323</v>
      </c>
      <c r="S722" s="29">
        <f>ROUND(FundResult[[#This Row],[pledged]]/FundResult[[#This Row],[goal]]*100,0)</f>
        <v>144</v>
      </c>
      <c r="T722" s="27">
        <f>IFERROR(FundResult[[#This Row],[pledged]]/FundResult[[#This Row],[backers_count]], 0)</f>
        <v>66.707317073170728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48">
        <v>8200</v>
      </c>
      <c r="E723" s="4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6">
        <f>FundResult[[#This Row],[launched_at]]/86400+DATE(1970,1,1)</f>
        <v>41807.571840277778</v>
      </c>
      <c r="L723" s="8">
        <f>YEAR(FundResult[[#This Row],[Date Created Conversion]])</f>
        <v>2014</v>
      </c>
      <c r="M723" t="b">
        <v>0</v>
      </c>
      <c r="N723">
        <v>119</v>
      </c>
      <c r="O723" t="b">
        <v>1</v>
      </c>
      <c r="P723" t="s">
        <v>8272</v>
      </c>
      <c r="Q723" t="s">
        <v>8322</v>
      </c>
      <c r="R723" s="10" t="s">
        <v>8323</v>
      </c>
      <c r="S723" s="29">
        <f>ROUND(FundResult[[#This Row],[pledged]]/FundResult[[#This Row],[goal]]*100,0)</f>
        <v>122</v>
      </c>
      <c r="T723" s="27">
        <f>IFERROR(FundResult[[#This Row],[pledged]]/FundResult[[#This Row],[backers_count]], 0)</f>
        <v>84.142857142857139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48">
        <v>25000</v>
      </c>
      <c r="E724" s="4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6">
        <f>FundResult[[#This Row],[launched_at]]/86400+DATE(1970,1,1)</f>
        <v>40977.805300925924</v>
      </c>
      <c r="L724" s="8">
        <f>YEAR(FundResult[[#This Row],[Date Created Conversion]])</f>
        <v>2012</v>
      </c>
      <c r="M724" t="b">
        <v>0</v>
      </c>
      <c r="N724">
        <v>153</v>
      </c>
      <c r="O724" t="b">
        <v>1</v>
      </c>
      <c r="P724" t="s">
        <v>8272</v>
      </c>
      <c r="Q724" t="s">
        <v>8322</v>
      </c>
      <c r="R724" s="10" t="s">
        <v>8323</v>
      </c>
      <c r="S724" s="29">
        <f>ROUND(FundResult[[#This Row],[pledged]]/FundResult[[#This Row],[goal]]*100,0)</f>
        <v>132</v>
      </c>
      <c r="T724" s="27">
        <f>IFERROR(FundResult[[#This Row],[pledged]]/FundResult[[#This Row],[backers_count]], 0)</f>
        <v>215.72549019607843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48">
        <v>5000</v>
      </c>
      <c r="E725" s="4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6">
        <f>FundResult[[#This Row],[launched_at]]/86400+DATE(1970,1,1)</f>
        <v>42184.81653935185</v>
      </c>
      <c r="L725" s="8">
        <f>YEAR(FundResult[[#This Row],[Date Created Conversion]])</f>
        <v>2015</v>
      </c>
      <c r="M725" t="b">
        <v>0</v>
      </c>
      <c r="N725">
        <v>100</v>
      </c>
      <c r="O725" t="b">
        <v>1</v>
      </c>
      <c r="P725" t="s">
        <v>8272</v>
      </c>
      <c r="Q725" t="s">
        <v>8322</v>
      </c>
      <c r="R725" s="10" t="s">
        <v>8323</v>
      </c>
      <c r="S725" s="29">
        <f>ROUND(FundResult[[#This Row],[pledged]]/FundResult[[#This Row],[goal]]*100,0)</f>
        <v>109</v>
      </c>
      <c r="T725" s="27">
        <f>IFERROR(FundResult[[#This Row],[pledged]]/FundResult[[#This Row],[backers_count]], 0)</f>
        <v>54.69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48">
        <v>7000</v>
      </c>
      <c r="E726" s="4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6">
        <f>FundResult[[#This Row],[launched_at]]/86400+DATE(1970,1,1)</f>
        <v>40694.638460648144</v>
      </c>
      <c r="L726" s="8">
        <f>YEAR(FundResult[[#This Row],[Date Created Conversion]])</f>
        <v>2011</v>
      </c>
      <c r="M726" t="b">
        <v>0</v>
      </c>
      <c r="N726">
        <v>143</v>
      </c>
      <c r="O726" t="b">
        <v>1</v>
      </c>
      <c r="P726" t="s">
        <v>8272</v>
      </c>
      <c r="Q726" t="s">
        <v>8322</v>
      </c>
      <c r="R726" s="10" t="s">
        <v>8323</v>
      </c>
      <c r="S726" s="29">
        <f>ROUND(FundResult[[#This Row],[pledged]]/FundResult[[#This Row],[goal]]*100,0)</f>
        <v>105</v>
      </c>
      <c r="T726" s="27">
        <f>IFERROR(FundResult[[#This Row],[pledged]]/FundResult[[#This Row],[backers_count]], 0)</f>
        <v>51.62944055944056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48">
        <v>20000</v>
      </c>
      <c r="E727" s="4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6">
        <f>FundResult[[#This Row],[launched_at]]/86400+DATE(1970,1,1)</f>
        <v>42321.626296296294</v>
      </c>
      <c r="L727" s="8">
        <f>YEAR(FundResult[[#This Row],[Date Created Conversion]])</f>
        <v>2015</v>
      </c>
      <c r="M727" t="b">
        <v>0</v>
      </c>
      <c r="N727">
        <v>140</v>
      </c>
      <c r="O727" t="b">
        <v>1</v>
      </c>
      <c r="P727" t="s">
        <v>8272</v>
      </c>
      <c r="Q727" t="s">
        <v>8322</v>
      </c>
      <c r="R727" s="10" t="s">
        <v>8323</v>
      </c>
      <c r="S727" s="29">
        <f>ROUND(FundResult[[#This Row],[pledged]]/FundResult[[#This Row],[goal]]*100,0)</f>
        <v>100</v>
      </c>
      <c r="T727" s="27">
        <f>IFERROR(FundResult[[#This Row],[pledged]]/FundResult[[#This Row],[backers_count]], 0)</f>
        <v>143.35714285714286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48">
        <v>2500</v>
      </c>
      <c r="E728" s="4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6">
        <f>FundResult[[#This Row],[launched_at]]/86400+DATE(1970,1,1)</f>
        <v>41346.042673611111</v>
      </c>
      <c r="L728" s="8">
        <f>YEAR(FundResult[[#This Row],[Date Created Conversion]])</f>
        <v>2013</v>
      </c>
      <c r="M728" t="b">
        <v>0</v>
      </c>
      <c r="N728">
        <v>35</v>
      </c>
      <c r="O728" t="b">
        <v>1</v>
      </c>
      <c r="P728" t="s">
        <v>8272</v>
      </c>
      <c r="Q728" t="s">
        <v>8322</v>
      </c>
      <c r="R728" s="10" t="s">
        <v>8323</v>
      </c>
      <c r="S728" s="29">
        <f>ROUND(FundResult[[#This Row],[pledged]]/FundResult[[#This Row],[goal]]*100,0)</f>
        <v>101</v>
      </c>
      <c r="T728" s="27">
        <f>IFERROR(FundResult[[#This Row],[pledged]]/FundResult[[#This Row],[backers_count]], 0)</f>
        <v>72.428571428571431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48">
        <v>3500</v>
      </c>
      <c r="E729" s="4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6">
        <f>FundResult[[#This Row],[launched_at]]/86400+DATE(1970,1,1)</f>
        <v>41247.020243055558</v>
      </c>
      <c r="L729" s="8">
        <f>YEAR(FundResult[[#This Row],[Date Created Conversion]])</f>
        <v>2012</v>
      </c>
      <c r="M729" t="b">
        <v>0</v>
      </c>
      <c r="N729">
        <v>149</v>
      </c>
      <c r="O729" t="b">
        <v>1</v>
      </c>
      <c r="P729" t="s">
        <v>8272</v>
      </c>
      <c r="Q729" t="s">
        <v>8322</v>
      </c>
      <c r="R729" s="10" t="s">
        <v>8323</v>
      </c>
      <c r="S729" s="29">
        <f>ROUND(FundResult[[#This Row],[pledged]]/FundResult[[#This Row],[goal]]*100,0)</f>
        <v>156</v>
      </c>
      <c r="T729" s="27">
        <f>IFERROR(FundResult[[#This Row],[pledged]]/FundResult[[#This Row],[backers_count]], 0)</f>
        <v>36.530201342281877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48">
        <v>7500</v>
      </c>
      <c r="E730" s="4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6">
        <f>FundResult[[#This Row],[launched_at]]/86400+DATE(1970,1,1)</f>
        <v>40731.837465277778</v>
      </c>
      <c r="L730" s="8">
        <f>YEAR(FundResult[[#This Row],[Date Created Conversion]])</f>
        <v>2011</v>
      </c>
      <c r="M730" t="b">
        <v>0</v>
      </c>
      <c r="N730">
        <v>130</v>
      </c>
      <c r="O730" t="b">
        <v>1</v>
      </c>
      <c r="P730" t="s">
        <v>8272</v>
      </c>
      <c r="Q730" t="s">
        <v>8322</v>
      </c>
      <c r="R730" s="10" t="s">
        <v>8323</v>
      </c>
      <c r="S730" s="29">
        <f>ROUND(FundResult[[#This Row],[pledged]]/FundResult[[#This Row],[goal]]*100,0)</f>
        <v>106</v>
      </c>
      <c r="T730" s="27">
        <f>IFERROR(FundResult[[#This Row],[pledged]]/FundResult[[#This Row],[backers_count]], 0)</f>
        <v>60.903461538461535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48">
        <v>4000</v>
      </c>
      <c r="E731" s="4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6">
        <f>FundResult[[#This Row],[launched_at]]/86400+DATE(1970,1,1)</f>
        <v>41111.185891203706</v>
      </c>
      <c r="L731" s="8">
        <f>YEAR(FundResult[[#This Row],[Date Created Conversion]])</f>
        <v>2012</v>
      </c>
      <c r="M731" t="b">
        <v>0</v>
      </c>
      <c r="N731">
        <v>120</v>
      </c>
      <c r="O731" t="b">
        <v>1</v>
      </c>
      <c r="P731" t="s">
        <v>8272</v>
      </c>
      <c r="Q731" t="s">
        <v>8322</v>
      </c>
      <c r="R731" s="10" t="s">
        <v>8323</v>
      </c>
      <c r="S731" s="29">
        <f>ROUND(FundResult[[#This Row],[pledged]]/FundResult[[#This Row],[goal]]*100,0)</f>
        <v>131</v>
      </c>
      <c r="T731" s="27">
        <f>IFERROR(FundResult[[#This Row],[pledged]]/FundResult[[#This Row],[backers_count]], 0)</f>
        <v>43.55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48">
        <v>20000</v>
      </c>
      <c r="E732" s="4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6">
        <f>FundResult[[#This Row],[launched_at]]/86400+DATE(1970,1,1)</f>
        <v>40854.745266203703</v>
      </c>
      <c r="L732" s="8">
        <f>YEAR(FundResult[[#This Row],[Date Created Conversion]])</f>
        <v>2011</v>
      </c>
      <c r="M732" t="b">
        <v>0</v>
      </c>
      <c r="N732">
        <v>265</v>
      </c>
      <c r="O732" t="b">
        <v>1</v>
      </c>
      <c r="P732" t="s">
        <v>8272</v>
      </c>
      <c r="Q732" t="s">
        <v>8322</v>
      </c>
      <c r="R732" s="10" t="s">
        <v>8323</v>
      </c>
      <c r="S732" s="29">
        <f>ROUND(FundResult[[#This Row],[pledged]]/FundResult[[#This Row],[goal]]*100,0)</f>
        <v>132</v>
      </c>
      <c r="T732" s="27">
        <f>IFERROR(FundResult[[#This Row],[pledged]]/FundResult[[#This Row],[backers_count]], 0)</f>
        <v>99.766037735849054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48">
        <v>5000</v>
      </c>
      <c r="E733" s="4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6">
        <f>FundResult[[#This Row],[launched_at]]/86400+DATE(1970,1,1)</f>
        <v>40879.795682870368</v>
      </c>
      <c r="L733" s="8">
        <f>YEAR(FundResult[[#This Row],[Date Created Conversion]])</f>
        <v>2011</v>
      </c>
      <c r="M733" t="b">
        <v>0</v>
      </c>
      <c r="N733">
        <v>71</v>
      </c>
      <c r="O733" t="b">
        <v>1</v>
      </c>
      <c r="P733" t="s">
        <v>8272</v>
      </c>
      <c r="Q733" t="s">
        <v>8322</v>
      </c>
      <c r="R733" s="10" t="s">
        <v>8323</v>
      </c>
      <c r="S733" s="29">
        <f>ROUND(FundResult[[#This Row],[pledged]]/FundResult[[#This Row],[goal]]*100,0)</f>
        <v>126</v>
      </c>
      <c r="T733" s="27">
        <f>IFERROR(FundResult[[#This Row],[pledged]]/FundResult[[#This Row],[backers_count]], 0)</f>
        <v>88.732394366197184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48">
        <v>40</v>
      </c>
      <c r="E734" s="4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6">
        <f>FundResult[[#This Row],[launched_at]]/86400+DATE(1970,1,1)</f>
        <v>41486.424317129626</v>
      </c>
      <c r="L734" s="8">
        <f>YEAR(FundResult[[#This Row],[Date Created Conversion]])</f>
        <v>2013</v>
      </c>
      <c r="M734" t="b">
        <v>0</v>
      </c>
      <c r="N734">
        <v>13</v>
      </c>
      <c r="O734" t="b">
        <v>1</v>
      </c>
      <c r="P734" t="s">
        <v>8272</v>
      </c>
      <c r="Q734" t="s">
        <v>8322</v>
      </c>
      <c r="R734" s="10" t="s">
        <v>8323</v>
      </c>
      <c r="S734" s="29">
        <f>ROUND(FundResult[[#This Row],[pledged]]/FundResult[[#This Row],[goal]]*100,0)</f>
        <v>160</v>
      </c>
      <c r="T734" s="27">
        <f>IFERROR(FundResult[[#This Row],[pledged]]/FundResult[[#This Row],[backers_count]], 0)</f>
        <v>4.9230769230769234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48">
        <v>2500</v>
      </c>
      <c r="E735" s="4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6">
        <f>FundResult[[#This Row],[launched_at]]/86400+DATE(1970,1,1)</f>
        <v>41598.420046296298</v>
      </c>
      <c r="L735" s="8">
        <f>YEAR(FundResult[[#This Row],[Date Created Conversion]])</f>
        <v>2013</v>
      </c>
      <c r="M735" t="b">
        <v>0</v>
      </c>
      <c r="N735">
        <v>169</v>
      </c>
      <c r="O735" t="b">
        <v>1</v>
      </c>
      <c r="P735" t="s">
        <v>8272</v>
      </c>
      <c r="Q735" t="s">
        <v>8322</v>
      </c>
      <c r="R735" s="10" t="s">
        <v>8323</v>
      </c>
      <c r="S735" s="29">
        <f>ROUND(FundResult[[#This Row],[pledged]]/FundResult[[#This Row],[goal]]*100,0)</f>
        <v>120</v>
      </c>
      <c r="T735" s="27">
        <f>IFERROR(FundResult[[#This Row],[pledged]]/FundResult[[#This Row],[backers_count]], 0)</f>
        <v>17.822485207100591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48">
        <v>8500</v>
      </c>
      <c r="E736" s="4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6">
        <f>FundResult[[#This Row],[launched_at]]/86400+DATE(1970,1,1)</f>
        <v>42102.164583333331</v>
      </c>
      <c r="L736" s="8">
        <f>YEAR(FundResult[[#This Row],[Date Created Conversion]])</f>
        <v>2015</v>
      </c>
      <c r="M736" t="b">
        <v>0</v>
      </c>
      <c r="N736">
        <v>57</v>
      </c>
      <c r="O736" t="b">
        <v>1</v>
      </c>
      <c r="P736" t="s">
        <v>8272</v>
      </c>
      <c r="Q736" t="s">
        <v>8322</v>
      </c>
      <c r="R736" s="10" t="s">
        <v>8323</v>
      </c>
      <c r="S736" s="29">
        <f>ROUND(FundResult[[#This Row],[pledged]]/FundResult[[#This Row],[goal]]*100,0)</f>
        <v>126</v>
      </c>
      <c r="T736" s="27">
        <f>IFERROR(FundResult[[#This Row],[pledged]]/FundResult[[#This Row],[backers_count]], 0)</f>
        <v>187.19298245614036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48">
        <v>47000</v>
      </c>
      <c r="E737" s="4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6">
        <f>FundResult[[#This Row],[launched_at]]/86400+DATE(1970,1,1)</f>
        <v>41946.029467592591</v>
      </c>
      <c r="L737" s="8">
        <f>YEAR(FundResult[[#This Row],[Date Created Conversion]])</f>
        <v>2014</v>
      </c>
      <c r="M737" t="b">
        <v>0</v>
      </c>
      <c r="N737">
        <v>229</v>
      </c>
      <c r="O737" t="b">
        <v>1</v>
      </c>
      <c r="P737" t="s">
        <v>8272</v>
      </c>
      <c r="Q737" t="s">
        <v>8322</v>
      </c>
      <c r="R737" s="10" t="s">
        <v>8323</v>
      </c>
      <c r="S737" s="29">
        <f>ROUND(FundResult[[#This Row],[pledged]]/FundResult[[#This Row],[goal]]*100,0)</f>
        <v>114</v>
      </c>
      <c r="T737" s="27">
        <f>IFERROR(FundResult[[#This Row],[pledged]]/FundResult[[#This Row],[backers_count]], 0)</f>
        <v>234.80786026200875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48">
        <v>3600</v>
      </c>
      <c r="E738" s="4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6">
        <f>FundResult[[#This Row],[launched_at]]/86400+DATE(1970,1,1)</f>
        <v>41579.734259259261</v>
      </c>
      <c r="L738" s="8">
        <f>YEAR(FundResult[[#This Row],[Date Created Conversion]])</f>
        <v>2013</v>
      </c>
      <c r="M738" t="b">
        <v>0</v>
      </c>
      <c r="N738">
        <v>108</v>
      </c>
      <c r="O738" t="b">
        <v>1</v>
      </c>
      <c r="P738" t="s">
        <v>8272</v>
      </c>
      <c r="Q738" t="s">
        <v>8322</v>
      </c>
      <c r="R738" s="10" t="s">
        <v>8323</v>
      </c>
      <c r="S738" s="29">
        <f>ROUND(FundResult[[#This Row],[pledged]]/FundResult[[#This Row],[goal]]*100,0)</f>
        <v>315</v>
      </c>
      <c r="T738" s="27">
        <f>IFERROR(FundResult[[#This Row],[pledged]]/FundResult[[#This Row],[backers_count]], 0)</f>
        <v>105.04629629629629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48">
        <v>5000</v>
      </c>
      <c r="E739" s="4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6">
        <f>FundResult[[#This Row],[launched_at]]/86400+DATE(1970,1,1)</f>
        <v>41667.275312500002</v>
      </c>
      <c r="L739" s="8">
        <f>YEAR(FundResult[[#This Row],[Date Created Conversion]])</f>
        <v>2014</v>
      </c>
      <c r="M739" t="b">
        <v>0</v>
      </c>
      <c r="N739">
        <v>108</v>
      </c>
      <c r="O739" t="b">
        <v>1</v>
      </c>
      <c r="P739" t="s">
        <v>8272</v>
      </c>
      <c r="Q739" t="s">
        <v>8322</v>
      </c>
      <c r="R739" s="10" t="s">
        <v>8323</v>
      </c>
      <c r="S739" s="29">
        <f>ROUND(FundResult[[#This Row],[pledged]]/FundResult[[#This Row],[goal]]*100,0)</f>
        <v>122</v>
      </c>
      <c r="T739" s="27">
        <f>IFERROR(FundResult[[#This Row],[pledged]]/FundResult[[#This Row],[backers_count]], 0)</f>
        <v>56.666666666666664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48">
        <v>1500</v>
      </c>
      <c r="E740" s="4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6">
        <f>FundResult[[#This Row],[launched_at]]/86400+DATE(1970,1,1)</f>
        <v>41943.604097222225</v>
      </c>
      <c r="L740" s="8">
        <f>YEAR(FundResult[[#This Row],[Date Created Conversion]])</f>
        <v>2014</v>
      </c>
      <c r="M740" t="b">
        <v>0</v>
      </c>
      <c r="N740">
        <v>41</v>
      </c>
      <c r="O740" t="b">
        <v>1</v>
      </c>
      <c r="P740" t="s">
        <v>8272</v>
      </c>
      <c r="Q740" t="s">
        <v>8322</v>
      </c>
      <c r="R740" s="10" t="s">
        <v>8323</v>
      </c>
      <c r="S740" s="29">
        <f>ROUND(FundResult[[#This Row],[pledged]]/FundResult[[#This Row],[goal]]*100,0)</f>
        <v>107</v>
      </c>
      <c r="T740" s="27">
        <f>IFERROR(FundResult[[#This Row],[pledged]]/FundResult[[#This Row],[backers_count]], 0)</f>
        <v>39.048780487804876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48">
        <v>6000</v>
      </c>
      <c r="E741" s="4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6">
        <f>FundResult[[#This Row],[launched_at]]/86400+DATE(1970,1,1)</f>
        <v>41829.502650462964</v>
      </c>
      <c r="L741" s="8">
        <f>YEAR(FundResult[[#This Row],[Date Created Conversion]])</f>
        <v>2014</v>
      </c>
      <c r="M741" t="b">
        <v>0</v>
      </c>
      <c r="N741">
        <v>139</v>
      </c>
      <c r="O741" t="b">
        <v>1</v>
      </c>
      <c r="P741" t="s">
        <v>8272</v>
      </c>
      <c r="Q741" t="s">
        <v>8322</v>
      </c>
      <c r="R741" s="10" t="s">
        <v>8323</v>
      </c>
      <c r="S741" s="29">
        <f>ROUND(FundResult[[#This Row],[pledged]]/FundResult[[#This Row],[goal]]*100,0)</f>
        <v>158</v>
      </c>
      <c r="T741" s="27">
        <f>IFERROR(FundResult[[#This Row],[pledged]]/FundResult[[#This Row],[backers_count]], 0)</f>
        <v>68.345323741007192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48">
        <v>3000</v>
      </c>
      <c r="E742" s="4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6">
        <f>FundResult[[#This Row],[launched_at]]/86400+DATE(1970,1,1)</f>
        <v>42162.146782407406</v>
      </c>
      <c r="L742" s="8">
        <f>YEAR(FundResult[[#This Row],[Date Created Conversion]])</f>
        <v>2015</v>
      </c>
      <c r="M742" t="b">
        <v>0</v>
      </c>
      <c r="N742">
        <v>19</v>
      </c>
      <c r="O742" t="b">
        <v>1</v>
      </c>
      <c r="P742" t="s">
        <v>8272</v>
      </c>
      <c r="Q742" t="s">
        <v>8322</v>
      </c>
      <c r="R742" s="10" t="s">
        <v>8323</v>
      </c>
      <c r="S742" s="29">
        <f>ROUND(FundResult[[#This Row],[pledged]]/FundResult[[#This Row],[goal]]*100,0)</f>
        <v>107</v>
      </c>
      <c r="T742" s="27">
        <f>IFERROR(FundResult[[#This Row],[pledged]]/FundResult[[#This Row],[backers_count]], 0)</f>
        <v>169.57894736842104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48">
        <v>13000</v>
      </c>
      <c r="E743" s="4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6">
        <f>FundResult[[#This Row],[launched_at]]/86400+DATE(1970,1,1)</f>
        <v>41401.648217592592</v>
      </c>
      <c r="L743" s="8">
        <f>YEAR(FundResult[[#This Row],[Date Created Conversion]])</f>
        <v>2013</v>
      </c>
      <c r="M743" t="b">
        <v>0</v>
      </c>
      <c r="N743">
        <v>94</v>
      </c>
      <c r="O743" t="b">
        <v>1</v>
      </c>
      <c r="P743" t="s">
        <v>8272</v>
      </c>
      <c r="Q743" t="s">
        <v>8322</v>
      </c>
      <c r="R743" s="10" t="s">
        <v>8323</v>
      </c>
      <c r="S743" s="29">
        <f>ROUND(FundResult[[#This Row],[pledged]]/FundResult[[#This Row],[goal]]*100,0)</f>
        <v>102</v>
      </c>
      <c r="T743" s="27">
        <f>IFERROR(FundResult[[#This Row],[pledged]]/FundResult[[#This Row],[backers_count]], 0)</f>
        <v>141.42340425531913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48">
        <v>1400</v>
      </c>
      <c r="E744" s="4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6">
        <f>FundResult[[#This Row],[launched_at]]/86400+DATE(1970,1,1)</f>
        <v>41689.917962962965</v>
      </c>
      <c r="L744" s="8">
        <f>YEAR(FundResult[[#This Row],[Date Created Conversion]])</f>
        <v>2014</v>
      </c>
      <c r="M744" t="b">
        <v>0</v>
      </c>
      <c r="N744">
        <v>23</v>
      </c>
      <c r="O744" t="b">
        <v>1</v>
      </c>
      <c r="P744" t="s">
        <v>8272</v>
      </c>
      <c r="Q744" t="s">
        <v>8322</v>
      </c>
      <c r="R744" s="10" t="s">
        <v>8323</v>
      </c>
      <c r="S744" s="29">
        <f>ROUND(FundResult[[#This Row],[pledged]]/FundResult[[#This Row],[goal]]*100,0)</f>
        <v>111</v>
      </c>
      <c r="T744" s="27">
        <f>IFERROR(FundResult[[#This Row],[pledged]]/FundResult[[#This Row],[backers_count]], 0)</f>
        <v>67.391304347826093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48">
        <v>550</v>
      </c>
      <c r="E745" s="4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6">
        <f>FundResult[[#This Row],[launched_at]]/86400+DATE(1970,1,1)</f>
        <v>40990.709317129629</v>
      </c>
      <c r="L745" s="8">
        <f>YEAR(FundResult[[#This Row],[Date Created Conversion]])</f>
        <v>2012</v>
      </c>
      <c r="M745" t="b">
        <v>0</v>
      </c>
      <c r="N745">
        <v>15</v>
      </c>
      <c r="O745" t="b">
        <v>1</v>
      </c>
      <c r="P745" t="s">
        <v>8272</v>
      </c>
      <c r="Q745" t="s">
        <v>8322</v>
      </c>
      <c r="R745" s="10" t="s">
        <v>8323</v>
      </c>
      <c r="S745" s="29">
        <f>ROUND(FundResult[[#This Row],[pledged]]/FundResult[[#This Row],[goal]]*100,0)</f>
        <v>148</v>
      </c>
      <c r="T745" s="27">
        <f>IFERROR(FundResult[[#This Row],[pledged]]/FundResult[[#This Row],[backers_count]], 0)</f>
        <v>54.266666666666666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48">
        <v>5000</v>
      </c>
      <c r="E746" s="4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6">
        <f>FundResult[[#This Row],[launched_at]]/86400+DATE(1970,1,1)</f>
        <v>41226.95721064815</v>
      </c>
      <c r="L746" s="8">
        <f>YEAR(FundResult[[#This Row],[Date Created Conversion]])</f>
        <v>2012</v>
      </c>
      <c r="M746" t="b">
        <v>0</v>
      </c>
      <c r="N746">
        <v>62</v>
      </c>
      <c r="O746" t="b">
        <v>1</v>
      </c>
      <c r="P746" t="s">
        <v>8272</v>
      </c>
      <c r="Q746" t="s">
        <v>8322</v>
      </c>
      <c r="R746" s="10" t="s">
        <v>8323</v>
      </c>
      <c r="S746" s="29">
        <f>ROUND(FundResult[[#This Row],[pledged]]/FundResult[[#This Row],[goal]]*100,0)</f>
        <v>102</v>
      </c>
      <c r="T746" s="27">
        <f>IFERROR(FundResult[[#This Row],[pledged]]/FundResult[[#This Row],[backers_count]], 0)</f>
        <v>82.516129032258064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48">
        <v>2220</v>
      </c>
      <c r="E747" s="4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6">
        <f>FundResult[[#This Row],[launched_at]]/86400+DATE(1970,1,1)</f>
        <v>41367.572280092594</v>
      </c>
      <c r="L747" s="8">
        <f>YEAR(FundResult[[#This Row],[Date Created Conversion]])</f>
        <v>2013</v>
      </c>
      <c r="M747" t="b">
        <v>0</v>
      </c>
      <c r="N747">
        <v>74</v>
      </c>
      <c r="O747" t="b">
        <v>1</v>
      </c>
      <c r="P747" t="s">
        <v>8272</v>
      </c>
      <c r="Q747" t="s">
        <v>8322</v>
      </c>
      <c r="R747" s="10" t="s">
        <v>8323</v>
      </c>
      <c r="S747" s="29">
        <f>ROUND(FundResult[[#This Row],[pledged]]/FundResult[[#This Row],[goal]]*100,0)</f>
        <v>179</v>
      </c>
      <c r="T747" s="27">
        <f>IFERROR(FundResult[[#This Row],[pledged]]/FundResult[[#This Row],[backers_count]], 0)</f>
        <v>53.729729729729726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48">
        <v>2987</v>
      </c>
      <c r="E748" s="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6">
        <f>FundResult[[#This Row],[launched_at]]/86400+DATE(1970,1,1)</f>
        <v>41157.042928240742</v>
      </c>
      <c r="L748" s="8">
        <f>YEAR(FundResult[[#This Row],[Date Created Conversion]])</f>
        <v>2012</v>
      </c>
      <c r="M748" t="b">
        <v>0</v>
      </c>
      <c r="N748">
        <v>97</v>
      </c>
      <c r="O748" t="b">
        <v>1</v>
      </c>
      <c r="P748" t="s">
        <v>8272</v>
      </c>
      <c r="Q748" t="s">
        <v>8322</v>
      </c>
      <c r="R748" s="10" t="s">
        <v>8323</v>
      </c>
      <c r="S748" s="29">
        <f>ROUND(FundResult[[#This Row],[pledged]]/FundResult[[#This Row],[goal]]*100,0)</f>
        <v>111</v>
      </c>
      <c r="T748" s="27">
        <f>IFERROR(FundResult[[#This Row],[pledged]]/FundResult[[#This Row],[backers_count]], 0)</f>
        <v>34.206185567010309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48">
        <v>7000</v>
      </c>
      <c r="E749" s="4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6">
        <f>FundResult[[#This Row],[launched_at]]/86400+DATE(1970,1,1)</f>
        <v>41988.548831018517</v>
      </c>
      <c r="L749" s="8">
        <f>YEAR(FundResult[[#This Row],[Date Created Conversion]])</f>
        <v>2014</v>
      </c>
      <c r="M749" t="b">
        <v>0</v>
      </c>
      <c r="N749">
        <v>55</v>
      </c>
      <c r="O749" t="b">
        <v>1</v>
      </c>
      <c r="P749" t="s">
        <v>8272</v>
      </c>
      <c r="Q749" t="s">
        <v>8322</v>
      </c>
      <c r="R749" s="10" t="s">
        <v>8323</v>
      </c>
      <c r="S749" s="29">
        <f>ROUND(FundResult[[#This Row],[pledged]]/FundResult[[#This Row],[goal]]*100,0)</f>
        <v>100</v>
      </c>
      <c r="T749" s="27">
        <f>IFERROR(FundResult[[#This Row],[pledged]]/FundResult[[#This Row],[backers_count]], 0)</f>
        <v>127.32727272727273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48">
        <v>2000</v>
      </c>
      <c r="E750" s="4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6">
        <f>FundResult[[#This Row],[launched_at]]/86400+DATE(1970,1,1)</f>
        <v>41831.846828703703</v>
      </c>
      <c r="L750" s="8">
        <f>YEAR(FundResult[[#This Row],[Date Created Conversion]])</f>
        <v>2014</v>
      </c>
      <c r="M750" t="b">
        <v>0</v>
      </c>
      <c r="N750">
        <v>44</v>
      </c>
      <c r="O750" t="b">
        <v>1</v>
      </c>
      <c r="P750" t="s">
        <v>8272</v>
      </c>
      <c r="Q750" t="s">
        <v>8322</v>
      </c>
      <c r="R750" s="10" t="s">
        <v>8323</v>
      </c>
      <c r="S750" s="29">
        <f>ROUND(FundResult[[#This Row],[pledged]]/FundResult[[#This Row],[goal]]*100,0)</f>
        <v>100</v>
      </c>
      <c r="T750" s="27">
        <f>IFERROR(FundResult[[#This Row],[pledged]]/FundResult[[#This Row],[backers_count]], 0)</f>
        <v>45.56818181818182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48">
        <v>10000</v>
      </c>
      <c r="E751" s="4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6">
        <f>FundResult[[#This Row],[launched_at]]/86400+DATE(1970,1,1)</f>
        <v>42733.94131944445</v>
      </c>
      <c r="L751" s="8">
        <f>YEAR(FundResult[[#This Row],[Date Created Conversion]])</f>
        <v>2016</v>
      </c>
      <c r="M751" t="b">
        <v>0</v>
      </c>
      <c r="N751">
        <v>110</v>
      </c>
      <c r="O751" t="b">
        <v>1</v>
      </c>
      <c r="P751" t="s">
        <v>8272</v>
      </c>
      <c r="Q751" t="s">
        <v>8322</v>
      </c>
      <c r="R751" s="10" t="s">
        <v>8323</v>
      </c>
      <c r="S751" s="29">
        <f>ROUND(FundResult[[#This Row],[pledged]]/FundResult[[#This Row],[goal]]*100,0)</f>
        <v>106</v>
      </c>
      <c r="T751" s="27">
        <f>IFERROR(FundResult[[#This Row],[pledged]]/FundResult[[#This Row],[backers_count]], 0)</f>
        <v>95.963636363636368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48">
        <v>4444</v>
      </c>
      <c r="E752" s="4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6">
        <f>FundResult[[#This Row],[launched_at]]/86400+DATE(1970,1,1)</f>
        <v>41299.878148148149</v>
      </c>
      <c r="L752" s="8">
        <f>YEAR(FundResult[[#This Row],[Date Created Conversion]])</f>
        <v>2013</v>
      </c>
      <c r="M752" t="b">
        <v>0</v>
      </c>
      <c r="N752">
        <v>59</v>
      </c>
      <c r="O752" t="b">
        <v>1</v>
      </c>
      <c r="P752" t="s">
        <v>8272</v>
      </c>
      <c r="Q752" t="s">
        <v>8322</v>
      </c>
      <c r="R752" s="10" t="s">
        <v>8323</v>
      </c>
      <c r="S752" s="29">
        <f>ROUND(FundResult[[#This Row],[pledged]]/FundResult[[#This Row],[goal]]*100,0)</f>
        <v>103</v>
      </c>
      <c r="T752" s="27">
        <f>IFERROR(FundResult[[#This Row],[pledged]]/FundResult[[#This Row],[backers_count]], 0)</f>
        <v>77.271186440677965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48">
        <v>3000</v>
      </c>
      <c r="E753" s="4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6">
        <f>FundResult[[#This Row],[launched_at]]/86400+DATE(1970,1,1)</f>
        <v>40713.630497685182</v>
      </c>
      <c r="L753" s="8">
        <f>YEAR(FundResult[[#This Row],[Date Created Conversion]])</f>
        <v>2011</v>
      </c>
      <c r="M753" t="b">
        <v>0</v>
      </c>
      <c r="N753">
        <v>62</v>
      </c>
      <c r="O753" t="b">
        <v>1</v>
      </c>
      <c r="P753" t="s">
        <v>8272</v>
      </c>
      <c r="Q753" t="s">
        <v>8322</v>
      </c>
      <c r="R753" s="10" t="s">
        <v>8323</v>
      </c>
      <c r="S753" s="29">
        <f>ROUND(FundResult[[#This Row],[pledged]]/FundResult[[#This Row],[goal]]*100,0)</f>
        <v>119</v>
      </c>
      <c r="T753" s="27">
        <f>IFERROR(FundResult[[#This Row],[pledged]]/FundResult[[#This Row],[backers_count]], 0)</f>
        <v>57.338709677419352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48">
        <v>5000</v>
      </c>
      <c r="E754" s="4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6">
        <f>FundResult[[#This Row],[launched_at]]/86400+DATE(1970,1,1)</f>
        <v>42639.421493055561</v>
      </c>
      <c r="L754" s="8">
        <f>YEAR(FundResult[[#This Row],[Date Created Conversion]])</f>
        <v>2016</v>
      </c>
      <c r="M754" t="b">
        <v>0</v>
      </c>
      <c r="N754">
        <v>105</v>
      </c>
      <c r="O754" t="b">
        <v>1</v>
      </c>
      <c r="P754" t="s">
        <v>8272</v>
      </c>
      <c r="Q754" t="s">
        <v>8322</v>
      </c>
      <c r="R754" s="10" t="s">
        <v>8323</v>
      </c>
      <c r="S754" s="29">
        <f>ROUND(FundResult[[#This Row],[pledged]]/FundResult[[#This Row],[goal]]*100,0)</f>
        <v>112</v>
      </c>
      <c r="T754" s="27">
        <f>IFERROR(FundResult[[#This Row],[pledged]]/FundResult[[#This Row],[backers_count]], 0)</f>
        <v>53.19047619047619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48">
        <v>10000</v>
      </c>
      <c r="E755" s="4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6">
        <f>FundResult[[#This Row],[launched_at]]/86400+DATE(1970,1,1)</f>
        <v>42019.590173611112</v>
      </c>
      <c r="L755" s="8">
        <f>YEAR(FundResult[[#This Row],[Date Created Conversion]])</f>
        <v>2015</v>
      </c>
      <c r="M755" t="b">
        <v>0</v>
      </c>
      <c r="N755">
        <v>26</v>
      </c>
      <c r="O755" t="b">
        <v>1</v>
      </c>
      <c r="P755" t="s">
        <v>8272</v>
      </c>
      <c r="Q755" t="s">
        <v>8322</v>
      </c>
      <c r="R755" s="10" t="s">
        <v>8323</v>
      </c>
      <c r="S755" s="29">
        <f>ROUND(FundResult[[#This Row],[pledged]]/FundResult[[#This Row],[goal]]*100,0)</f>
        <v>128</v>
      </c>
      <c r="T755" s="27">
        <f>IFERROR(FundResult[[#This Row],[pledged]]/FundResult[[#This Row],[backers_count]], 0)</f>
        <v>492.30769230769232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48">
        <v>2000</v>
      </c>
      <c r="E756" s="4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6">
        <f>FundResult[[#This Row],[launched_at]]/86400+DATE(1970,1,1)</f>
        <v>41249.749085648145</v>
      </c>
      <c r="L756" s="8">
        <f>YEAR(FundResult[[#This Row],[Date Created Conversion]])</f>
        <v>2012</v>
      </c>
      <c r="M756" t="b">
        <v>0</v>
      </c>
      <c r="N756">
        <v>49</v>
      </c>
      <c r="O756" t="b">
        <v>1</v>
      </c>
      <c r="P756" t="s">
        <v>8272</v>
      </c>
      <c r="Q756" t="s">
        <v>8322</v>
      </c>
      <c r="R756" s="10" t="s">
        <v>8323</v>
      </c>
      <c r="S756" s="29">
        <f>ROUND(FundResult[[#This Row],[pledged]]/FundResult[[#This Row],[goal]]*100,0)</f>
        <v>104</v>
      </c>
      <c r="T756" s="27">
        <f>IFERROR(FundResult[[#This Row],[pledged]]/FundResult[[#This Row],[backers_count]], 0)</f>
        <v>42.346938775510203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48">
        <v>2500</v>
      </c>
      <c r="E757" s="4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6">
        <f>FundResult[[#This Row],[launched_at]]/86400+DATE(1970,1,1)</f>
        <v>41383.605057870373</v>
      </c>
      <c r="L757" s="8">
        <f>YEAR(FundResult[[#This Row],[Date Created Conversion]])</f>
        <v>2013</v>
      </c>
      <c r="M757" t="b">
        <v>0</v>
      </c>
      <c r="N757">
        <v>68</v>
      </c>
      <c r="O757" t="b">
        <v>1</v>
      </c>
      <c r="P757" t="s">
        <v>8272</v>
      </c>
      <c r="Q757" t="s">
        <v>8322</v>
      </c>
      <c r="R757" s="10" t="s">
        <v>8323</v>
      </c>
      <c r="S757" s="29">
        <f>ROUND(FundResult[[#This Row],[pledged]]/FundResult[[#This Row],[goal]]*100,0)</f>
        <v>102</v>
      </c>
      <c r="T757" s="27">
        <f>IFERROR(FundResult[[#This Row],[pledged]]/FundResult[[#This Row],[backers_count]], 0)</f>
        <v>37.466029411764708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48">
        <v>700</v>
      </c>
      <c r="E758" s="4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6">
        <f>FundResult[[#This Row],[launched_at]]/86400+DATE(1970,1,1)</f>
        <v>40590.766886574071</v>
      </c>
      <c r="L758" s="8">
        <f>YEAR(FundResult[[#This Row],[Date Created Conversion]])</f>
        <v>2011</v>
      </c>
      <c r="M758" t="b">
        <v>0</v>
      </c>
      <c r="N758">
        <v>22</v>
      </c>
      <c r="O758" t="b">
        <v>1</v>
      </c>
      <c r="P758" t="s">
        <v>8272</v>
      </c>
      <c r="Q758" t="s">
        <v>8322</v>
      </c>
      <c r="R758" s="10" t="s">
        <v>8323</v>
      </c>
      <c r="S758" s="29">
        <f>ROUND(FundResult[[#This Row],[pledged]]/FundResult[[#This Row],[goal]]*100,0)</f>
        <v>118</v>
      </c>
      <c r="T758" s="27">
        <f>IFERROR(FundResult[[#This Row],[pledged]]/FundResult[[#This Row],[backers_count]], 0)</f>
        <v>37.454545454545453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48">
        <v>250</v>
      </c>
      <c r="E759" s="4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6">
        <f>FundResult[[#This Row],[launched_at]]/86400+DATE(1970,1,1)</f>
        <v>41235.054560185185</v>
      </c>
      <c r="L759" s="8">
        <f>YEAR(FundResult[[#This Row],[Date Created Conversion]])</f>
        <v>2012</v>
      </c>
      <c r="M759" t="b">
        <v>0</v>
      </c>
      <c r="N759">
        <v>18</v>
      </c>
      <c r="O759" t="b">
        <v>1</v>
      </c>
      <c r="P759" t="s">
        <v>8272</v>
      </c>
      <c r="Q759" t="s">
        <v>8322</v>
      </c>
      <c r="R759" s="10" t="s">
        <v>8323</v>
      </c>
      <c r="S759" s="29">
        <f>ROUND(FundResult[[#This Row],[pledged]]/FundResult[[#This Row],[goal]]*100,0)</f>
        <v>238</v>
      </c>
      <c r="T759" s="27">
        <f>IFERROR(FundResult[[#This Row],[pledged]]/FundResult[[#This Row],[backers_count]], 0)</f>
        <v>33.055555555555557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48">
        <v>2500</v>
      </c>
      <c r="E760" s="4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6">
        <f>FundResult[[#This Row],[launched_at]]/86400+DATE(1970,1,1)</f>
        <v>40429.836435185185</v>
      </c>
      <c r="L760" s="8">
        <f>YEAR(FundResult[[#This Row],[Date Created Conversion]])</f>
        <v>2010</v>
      </c>
      <c r="M760" t="b">
        <v>0</v>
      </c>
      <c r="N760">
        <v>19</v>
      </c>
      <c r="O760" t="b">
        <v>1</v>
      </c>
      <c r="P760" t="s">
        <v>8272</v>
      </c>
      <c r="Q760" t="s">
        <v>8322</v>
      </c>
      <c r="R760" s="10" t="s">
        <v>8323</v>
      </c>
      <c r="S760" s="29">
        <f>ROUND(FundResult[[#This Row],[pledged]]/FundResult[[#This Row],[goal]]*100,0)</f>
        <v>102</v>
      </c>
      <c r="T760" s="27">
        <f>IFERROR(FundResult[[#This Row],[pledged]]/FundResult[[#This Row],[backers_count]], 0)</f>
        <v>134.21052631578948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48">
        <v>5000</v>
      </c>
      <c r="E761" s="4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6">
        <f>FundResult[[#This Row],[launched_at]]/86400+DATE(1970,1,1)</f>
        <v>41789.330312500002</v>
      </c>
      <c r="L761" s="8">
        <f>YEAR(FundResult[[#This Row],[Date Created Conversion]])</f>
        <v>2014</v>
      </c>
      <c r="M761" t="b">
        <v>0</v>
      </c>
      <c r="N761">
        <v>99</v>
      </c>
      <c r="O761" t="b">
        <v>1</v>
      </c>
      <c r="P761" t="s">
        <v>8272</v>
      </c>
      <c r="Q761" t="s">
        <v>8322</v>
      </c>
      <c r="R761" s="10" t="s">
        <v>8323</v>
      </c>
      <c r="S761" s="29">
        <f>ROUND(FundResult[[#This Row],[pledged]]/FundResult[[#This Row],[goal]]*100,0)</f>
        <v>102</v>
      </c>
      <c r="T761" s="27">
        <f>IFERROR(FundResult[[#This Row],[pledged]]/FundResult[[#This Row],[backers_count]], 0)</f>
        <v>51.474747474747474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48">
        <v>2200</v>
      </c>
      <c r="E762" s="4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6">
        <f>FundResult[[#This Row],[launched_at]]/86400+DATE(1970,1,1)</f>
        <v>42670.764039351852</v>
      </c>
      <c r="L762" s="8">
        <f>YEAR(FundResult[[#This Row],[Date Created Conversion]])</f>
        <v>2016</v>
      </c>
      <c r="M762" t="b">
        <v>0</v>
      </c>
      <c r="N762">
        <v>0</v>
      </c>
      <c r="O762" t="b">
        <v>0</v>
      </c>
      <c r="P762" t="s">
        <v>8273</v>
      </c>
      <c r="Q762" t="s">
        <v>8322</v>
      </c>
      <c r="R762" s="10" t="s">
        <v>8324</v>
      </c>
      <c r="S762" s="29">
        <f>ROUND(FundResult[[#This Row],[pledged]]/FundResult[[#This Row],[goal]]*100,0)</f>
        <v>0</v>
      </c>
      <c r="T762" s="27">
        <f>IFERROR(FundResult[[#This Row],[pledged]]/FundResult[[#This Row],[backers_count]], 0)</f>
        <v>0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48">
        <v>5000</v>
      </c>
      <c r="E763" s="4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6">
        <f>FundResult[[#This Row],[launched_at]]/86400+DATE(1970,1,1)</f>
        <v>41642.751458333332</v>
      </c>
      <c r="L763" s="8">
        <f>YEAR(FundResult[[#This Row],[Date Created Conversion]])</f>
        <v>2014</v>
      </c>
      <c r="M763" t="b">
        <v>0</v>
      </c>
      <c r="N763">
        <v>6</v>
      </c>
      <c r="O763" t="b">
        <v>0</v>
      </c>
      <c r="P763" t="s">
        <v>8273</v>
      </c>
      <c r="Q763" t="s">
        <v>8322</v>
      </c>
      <c r="R763" s="10" t="s">
        <v>8324</v>
      </c>
      <c r="S763" s="29">
        <f>ROUND(FundResult[[#This Row],[pledged]]/FundResult[[#This Row],[goal]]*100,0)</f>
        <v>5</v>
      </c>
      <c r="T763" s="27">
        <f>IFERROR(FundResult[[#This Row],[pledged]]/FundResult[[#This Row],[backers_count]], 0)</f>
        <v>39.166666666666664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48">
        <v>3500</v>
      </c>
      <c r="E764" s="4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6">
        <f>FundResult[[#This Row],[launched_at]]/86400+DATE(1970,1,1)</f>
        <v>42690.858449074076</v>
      </c>
      <c r="L764" s="8">
        <f>YEAR(FundResult[[#This Row],[Date Created Conversion]])</f>
        <v>2016</v>
      </c>
      <c r="M764" t="b">
        <v>0</v>
      </c>
      <c r="N764">
        <v>0</v>
      </c>
      <c r="O764" t="b">
        <v>0</v>
      </c>
      <c r="P764" t="s">
        <v>8273</v>
      </c>
      <c r="Q764" t="s">
        <v>8322</v>
      </c>
      <c r="R764" s="10" t="s">
        <v>8324</v>
      </c>
      <c r="S764" s="29">
        <f>ROUND(FundResult[[#This Row],[pledged]]/FundResult[[#This Row],[goal]]*100,0)</f>
        <v>0</v>
      </c>
      <c r="T764" s="27">
        <f>IFERROR(FundResult[[#This Row],[pledged]]/FundResult[[#This Row],[backers_count]], 0)</f>
        <v>0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48">
        <v>4290</v>
      </c>
      <c r="E765" s="4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6">
        <f>FundResult[[#This Row],[launched_at]]/86400+DATE(1970,1,1)</f>
        <v>41471.446851851855</v>
      </c>
      <c r="L765" s="8">
        <f>YEAR(FundResult[[#This Row],[Date Created Conversion]])</f>
        <v>2013</v>
      </c>
      <c r="M765" t="b">
        <v>0</v>
      </c>
      <c r="N765">
        <v>1</v>
      </c>
      <c r="O765" t="b">
        <v>0</v>
      </c>
      <c r="P765" t="s">
        <v>8273</v>
      </c>
      <c r="Q765" t="s">
        <v>8322</v>
      </c>
      <c r="R765" s="10" t="s">
        <v>8324</v>
      </c>
      <c r="S765" s="29">
        <f>ROUND(FundResult[[#This Row],[pledged]]/FundResult[[#This Row],[goal]]*100,0)</f>
        <v>0</v>
      </c>
      <c r="T765" s="27">
        <f>IFERROR(FundResult[[#This Row],[pledged]]/FundResult[[#This Row],[backers_count]], 0)</f>
        <v>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48">
        <v>5000</v>
      </c>
      <c r="E766" s="4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6">
        <f>FundResult[[#This Row],[launched_at]]/86400+DATE(1970,1,1)</f>
        <v>42227.173159722224</v>
      </c>
      <c r="L766" s="8">
        <f>YEAR(FundResult[[#This Row],[Date Created Conversion]])</f>
        <v>2015</v>
      </c>
      <c r="M766" t="b">
        <v>0</v>
      </c>
      <c r="N766">
        <v>0</v>
      </c>
      <c r="O766" t="b">
        <v>0</v>
      </c>
      <c r="P766" t="s">
        <v>8273</v>
      </c>
      <c r="Q766" t="s">
        <v>8322</v>
      </c>
      <c r="R766" s="10" t="s">
        <v>8324</v>
      </c>
      <c r="S766" s="29">
        <f>ROUND(FundResult[[#This Row],[pledged]]/FundResult[[#This Row],[goal]]*100,0)</f>
        <v>0</v>
      </c>
      <c r="T766" s="27">
        <f>IFERROR(FundResult[[#This Row],[pledged]]/FundResult[[#This Row],[backers_count]], 0)</f>
        <v>0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48">
        <v>7000</v>
      </c>
      <c r="E767" s="4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6">
        <f>FundResult[[#This Row],[launched_at]]/86400+DATE(1970,1,1)</f>
        <v>41901.542638888888</v>
      </c>
      <c r="L767" s="8">
        <f>YEAR(FundResult[[#This Row],[Date Created Conversion]])</f>
        <v>2014</v>
      </c>
      <c r="M767" t="b">
        <v>0</v>
      </c>
      <c r="N767">
        <v>44</v>
      </c>
      <c r="O767" t="b">
        <v>0</v>
      </c>
      <c r="P767" t="s">
        <v>8273</v>
      </c>
      <c r="Q767" t="s">
        <v>8322</v>
      </c>
      <c r="R767" s="10" t="s">
        <v>8324</v>
      </c>
      <c r="S767" s="29">
        <f>ROUND(FundResult[[#This Row],[pledged]]/FundResult[[#This Row],[goal]]*100,0)</f>
        <v>36</v>
      </c>
      <c r="T767" s="27">
        <f>IFERROR(FundResult[[#This Row],[pledged]]/FundResult[[#This Row],[backers_count]], 0)</f>
        <v>57.295454545454547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48">
        <v>4000</v>
      </c>
      <c r="E768" s="4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6">
        <f>FundResult[[#This Row],[launched_at]]/86400+DATE(1970,1,1)</f>
        <v>42021.783368055556</v>
      </c>
      <c r="L768" s="8">
        <f>YEAR(FundResult[[#This Row],[Date Created Conversion]])</f>
        <v>2015</v>
      </c>
      <c r="M768" t="b">
        <v>0</v>
      </c>
      <c r="N768">
        <v>0</v>
      </c>
      <c r="O768" t="b">
        <v>0</v>
      </c>
      <c r="P768" t="s">
        <v>8273</v>
      </c>
      <c r="Q768" t="s">
        <v>8322</v>
      </c>
      <c r="R768" s="10" t="s">
        <v>8324</v>
      </c>
      <c r="S768" s="29">
        <f>ROUND(FundResult[[#This Row],[pledged]]/FundResult[[#This Row],[goal]]*100,0)</f>
        <v>0</v>
      </c>
      <c r="T768" s="27">
        <f>IFERROR(FundResult[[#This Row],[pledged]]/FundResult[[#This Row],[backers_count]], 0)</f>
        <v>0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48">
        <v>5000</v>
      </c>
      <c r="E769" s="4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6">
        <f>FundResult[[#This Row],[launched_at]]/86400+DATE(1970,1,1)</f>
        <v>42115.143634259264</v>
      </c>
      <c r="L769" s="8">
        <f>YEAR(FundResult[[#This Row],[Date Created Conversion]])</f>
        <v>2015</v>
      </c>
      <c r="M769" t="b">
        <v>0</v>
      </c>
      <c r="N769">
        <v>3</v>
      </c>
      <c r="O769" t="b">
        <v>0</v>
      </c>
      <c r="P769" t="s">
        <v>8273</v>
      </c>
      <c r="Q769" t="s">
        <v>8322</v>
      </c>
      <c r="R769" s="10" t="s">
        <v>8324</v>
      </c>
      <c r="S769" s="29">
        <f>ROUND(FundResult[[#This Row],[pledged]]/FundResult[[#This Row],[goal]]*100,0)</f>
        <v>4</v>
      </c>
      <c r="T769" s="27">
        <f>IFERROR(FundResult[[#This Row],[pledged]]/FundResult[[#This Row],[backers_count]], 0)</f>
        <v>59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48">
        <v>2500</v>
      </c>
      <c r="E770" s="4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6">
        <f>FundResult[[#This Row],[launched_at]]/86400+DATE(1970,1,1)</f>
        <v>41594.207060185188</v>
      </c>
      <c r="L770" s="8">
        <f>YEAR(FundResult[[#This Row],[Date Created Conversion]])</f>
        <v>2013</v>
      </c>
      <c r="M770" t="b">
        <v>0</v>
      </c>
      <c r="N770">
        <v>0</v>
      </c>
      <c r="O770" t="b">
        <v>0</v>
      </c>
      <c r="P770" t="s">
        <v>8273</v>
      </c>
      <c r="Q770" t="s">
        <v>8322</v>
      </c>
      <c r="R770" s="10" t="s">
        <v>8324</v>
      </c>
      <c r="S770" s="29">
        <f>ROUND(FundResult[[#This Row],[pledged]]/FundResult[[#This Row],[goal]]*100,0)</f>
        <v>0</v>
      </c>
      <c r="T770" s="27">
        <f>IFERROR(FundResult[[#This Row],[pledged]]/FundResult[[#This Row],[backers_count]], 0)</f>
        <v>0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48">
        <v>4000</v>
      </c>
      <c r="E771" s="4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6">
        <f>FundResult[[#This Row],[launched_at]]/86400+DATE(1970,1,1)</f>
        <v>41604.996458333335</v>
      </c>
      <c r="L771" s="8">
        <f>YEAR(FundResult[[#This Row],[Date Created Conversion]])</f>
        <v>2013</v>
      </c>
      <c r="M771" t="b">
        <v>0</v>
      </c>
      <c r="N771">
        <v>52</v>
      </c>
      <c r="O771" t="b">
        <v>0</v>
      </c>
      <c r="P771" t="s">
        <v>8273</v>
      </c>
      <c r="Q771" t="s">
        <v>8322</v>
      </c>
      <c r="R771" s="10" t="s">
        <v>8324</v>
      </c>
      <c r="S771" s="29">
        <f>ROUND(FundResult[[#This Row],[pledged]]/FundResult[[#This Row],[goal]]*100,0)</f>
        <v>41</v>
      </c>
      <c r="T771" s="27">
        <f>IFERROR(FundResult[[#This Row],[pledged]]/FundResult[[#This Row],[backers_count]], 0)</f>
        <v>31.846153846153847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48">
        <v>17500</v>
      </c>
      <c r="E772" s="4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6">
        <f>FundResult[[#This Row],[launched_at]]/86400+DATE(1970,1,1)</f>
        <v>41289.9996412037</v>
      </c>
      <c r="L772" s="8">
        <f>YEAR(FundResult[[#This Row],[Date Created Conversion]])</f>
        <v>2013</v>
      </c>
      <c r="M772" t="b">
        <v>0</v>
      </c>
      <c r="N772">
        <v>0</v>
      </c>
      <c r="O772" t="b">
        <v>0</v>
      </c>
      <c r="P772" t="s">
        <v>8273</v>
      </c>
      <c r="Q772" t="s">
        <v>8322</v>
      </c>
      <c r="R772" s="10" t="s">
        <v>8324</v>
      </c>
      <c r="S772" s="29">
        <f>ROUND(FundResult[[#This Row],[pledged]]/FundResult[[#This Row],[goal]]*100,0)</f>
        <v>0</v>
      </c>
      <c r="T772" s="27">
        <f>IFERROR(FundResult[[#This Row],[pledged]]/FundResult[[#This Row],[backers_count]], 0)</f>
        <v>0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48">
        <v>38000</v>
      </c>
      <c r="E773" s="4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6">
        <f>FundResult[[#This Row],[launched_at]]/86400+DATE(1970,1,1)</f>
        <v>42349.824097222227</v>
      </c>
      <c r="L773" s="8">
        <f>YEAR(FundResult[[#This Row],[Date Created Conversion]])</f>
        <v>2015</v>
      </c>
      <c r="M773" t="b">
        <v>0</v>
      </c>
      <c r="N773">
        <v>1</v>
      </c>
      <c r="O773" t="b">
        <v>0</v>
      </c>
      <c r="P773" t="s">
        <v>8273</v>
      </c>
      <c r="Q773" t="s">
        <v>8322</v>
      </c>
      <c r="R773" s="10" t="s">
        <v>8324</v>
      </c>
      <c r="S773" s="29">
        <f>ROUND(FundResult[[#This Row],[pledged]]/FundResult[[#This Row],[goal]]*100,0)</f>
        <v>0</v>
      </c>
      <c r="T773" s="27">
        <f>IFERROR(FundResult[[#This Row],[pledged]]/FundResult[[#This Row],[backers_count]], 0)</f>
        <v>10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48">
        <v>1500</v>
      </c>
      <c r="E774" s="4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6">
        <f>FundResult[[#This Row],[launched_at]]/86400+DATE(1970,1,1)</f>
        <v>40068.056932870371</v>
      </c>
      <c r="L774" s="8">
        <f>YEAR(FundResult[[#This Row],[Date Created Conversion]])</f>
        <v>2009</v>
      </c>
      <c r="M774" t="b">
        <v>0</v>
      </c>
      <c r="N774">
        <v>1</v>
      </c>
      <c r="O774" t="b">
        <v>0</v>
      </c>
      <c r="P774" t="s">
        <v>8273</v>
      </c>
      <c r="Q774" t="s">
        <v>8322</v>
      </c>
      <c r="R774" s="10" t="s">
        <v>8324</v>
      </c>
      <c r="S774" s="29">
        <f>ROUND(FundResult[[#This Row],[pledged]]/FundResult[[#This Row],[goal]]*100,0)</f>
        <v>3</v>
      </c>
      <c r="T774" s="27">
        <f>IFERROR(FundResult[[#This Row],[pledged]]/FundResult[[#This Row],[backers_count]], 0)</f>
        <v>50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48">
        <v>3759</v>
      </c>
      <c r="E775" s="4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6">
        <f>FundResult[[#This Row],[launched_at]]/86400+DATE(1970,1,1)</f>
        <v>42100.735937500001</v>
      </c>
      <c r="L775" s="8">
        <f>YEAR(FundResult[[#This Row],[Date Created Conversion]])</f>
        <v>2015</v>
      </c>
      <c r="M775" t="b">
        <v>0</v>
      </c>
      <c r="N775">
        <v>2</v>
      </c>
      <c r="O775" t="b">
        <v>0</v>
      </c>
      <c r="P775" t="s">
        <v>8273</v>
      </c>
      <c r="Q775" t="s">
        <v>8322</v>
      </c>
      <c r="R775" s="10" t="s">
        <v>8324</v>
      </c>
      <c r="S775" s="29">
        <f>ROUND(FundResult[[#This Row],[pledged]]/FundResult[[#This Row],[goal]]*100,0)</f>
        <v>1</v>
      </c>
      <c r="T775" s="27">
        <f>IFERROR(FundResult[[#This Row],[pledged]]/FundResult[[#This Row],[backers_count]], 0)</f>
        <v>16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48">
        <v>500</v>
      </c>
      <c r="E776" s="4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6">
        <f>FundResult[[#This Row],[launched_at]]/86400+DATE(1970,1,1)</f>
        <v>41663.780300925922</v>
      </c>
      <c r="L776" s="8">
        <f>YEAR(FundResult[[#This Row],[Date Created Conversion]])</f>
        <v>2014</v>
      </c>
      <c r="M776" t="b">
        <v>0</v>
      </c>
      <c r="N776">
        <v>9</v>
      </c>
      <c r="O776" t="b">
        <v>0</v>
      </c>
      <c r="P776" t="s">
        <v>8273</v>
      </c>
      <c r="Q776" t="s">
        <v>8322</v>
      </c>
      <c r="R776" s="10" t="s">
        <v>8324</v>
      </c>
      <c r="S776" s="29">
        <f>ROUND(FundResult[[#This Row],[pledged]]/FundResult[[#This Row],[goal]]*100,0)</f>
        <v>70</v>
      </c>
      <c r="T776" s="27">
        <f>IFERROR(FundResult[[#This Row],[pledged]]/FundResult[[#This Row],[backers_count]], 0)</f>
        <v>39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48">
        <v>10000</v>
      </c>
      <c r="E777" s="4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6">
        <f>FundResult[[#This Row],[launched_at]]/86400+DATE(1970,1,1)</f>
        <v>40863.060127314813</v>
      </c>
      <c r="L777" s="8">
        <f>YEAR(FundResult[[#This Row],[Date Created Conversion]])</f>
        <v>2011</v>
      </c>
      <c r="M777" t="b">
        <v>0</v>
      </c>
      <c r="N777">
        <v>5</v>
      </c>
      <c r="O777" t="b">
        <v>0</v>
      </c>
      <c r="P777" t="s">
        <v>8273</v>
      </c>
      <c r="Q777" t="s">
        <v>8322</v>
      </c>
      <c r="R777" s="10" t="s">
        <v>8324</v>
      </c>
      <c r="S777" s="29">
        <f>ROUND(FundResult[[#This Row],[pledged]]/FundResult[[#This Row],[goal]]*100,0)</f>
        <v>2</v>
      </c>
      <c r="T777" s="27">
        <f>IFERROR(FundResult[[#This Row],[pledged]]/FundResult[[#This Row],[backers_count]], 0)</f>
        <v>34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48">
        <v>7000</v>
      </c>
      <c r="E778" s="4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6">
        <f>FundResult[[#This Row],[launched_at]]/86400+DATE(1970,1,1)</f>
        <v>42250.685706018514</v>
      </c>
      <c r="L778" s="8">
        <f>YEAR(FundResult[[#This Row],[Date Created Conversion]])</f>
        <v>2015</v>
      </c>
      <c r="M778" t="b">
        <v>0</v>
      </c>
      <c r="N778">
        <v>57</v>
      </c>
      <c r="O778" t="b">
        <v>0</v>
      </c>
      <c r="P778" t="s">
        <v>8273</v>
      </c>
      <c r="Q778" t="s">
        <v>8322</v>
      </c>
      <c r="R778" s="10" t="s">
        <v>8324</v>
      </c>
      <c r="S778" s="29">
        <f>ROUND(FundResult[[#This Row],[pledged]]/FundResult[[#This Row],[goal]]*100,0)</f>
        <v>51</v>
      </c>
      <c r="T778" s="27">
        <f>IFERROR(FundResult[[#This Row],[pledged]]/FundResult[[#This Row],[backers_count]], 0)</f>
        <v>63.122807017543863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48">
        <v>3000</v>
      </c>
      <c r="E779" s="4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6">
        <f>FundResult[[#This Row],[launched_at]]/86400+DATE(1970,1,1)</f>
        <v>41456.981215277774</v>
      </c>
      <c r="L779" s="8">
        <f>YEAR(FundResult[[#This Row],[Date Created Conversion]])</f>
        <v>2013</v>
      </c>
      <c r="M779" t="b">
        <v>0</v>
      </c>
      <c r="N779">
        <v>3</v>
      </c>
      <c r="O779" t="b">
        <v>0</v>
      </c>
      <c r="P779" t="s">
        <v>8273</v>
      </c>
      <c r="Q779" t="s">
        <v>8322</v>
      </c>
      <c r="R779" s="10" t="s">
        <v>8324</v>
      </c>
      <c r="S779" s="29">
        <f>ROUND(FundResult[[#This Row],[pledged]]/FundResult[[#This Row],[goal]]*100,0)</f>
        <v>1</v>
      </c>
      <c r="T779" s="27">
        <f>IFERROR(FundResult[[#This Row],[pledged]]/FundResult[[#This Row],[backers_count]], 0)</f>
        <v>7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48">
        <v>500</v>
      </c>
      <c r="E780" s="4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6">
        <f>FundResult[[#This Row],[launched_at]]/86400+DATE(1970,1,1)</f>
        <v>41729.702314814815</v>
      </c>
      <c r="L780" s="8">
        <f>YEAR(FundResult[[#This Row],[Date Created Conversion]])</f>
        <v>2014</v>
      </c>
      <c r="M780" t="b">
        <v>0</v>
      </c>
      <c r="N780">
        <v>1</v>
      </c>
      <c r="O780" t="b">
        <v>0</v>
      </c>
      <c r="P780" t="s">
        <v>8273</v>
      </c>
      <c r="Q780" t="s">
        <v>8322</v>
      </c>
      <c r="R780" s="10" t="s">
        <v>8324</v>
      </c>
      <c r="S780" s="29">
        <f>ROUND(FundResult[[#This Row],[pledged]]/FundResult[[#This Row],[goal]]*100,0)</f>
        <v>0</v>
      </c>
      <c r="T780" s="27">
        <f>IFERROR(FundResult[[#This Row],[pledged]]/FundResult[[#This Row],[backers_count]], 0)</f>
        <v>2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48">
        <v>15000</v>
      </c>
      <c r="E781" s="4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6">
        <f>FundResult[[#This Row],[launched_at]]/86400+DATE(1970,1,1)</f>
        <v>40436.68408564815</v>
      </c>
      <c r="L781" s="8">
        <f>YEAR(FundResult[[#This Row],[Date Created Conversion]])</f>
        <v>2010</v>
      </c>
      <c r="M781" t="b">
        <v>0</v>
      </c>
      <c r="N781">
        <v>6</v>
      </c>
      <c r="O781" t="b">
        <v>0</v>
      </c>
      <c r="P781" t="s">
        <v>8273</v>
      </c>
      <c r="Q781" t="s">
        <v>8322</v>
      </c>
      <c r="R781" s="10" t="s">
        <v>8324</v>
      </c>
      <c r="S781" s="29">
        <f>ROUND(FundResult[[#This Row],[pledged]]/FundResult[[#This Row],[goal]]*100,0)</f>
        <v>3</v>
      </c>
      <c r="T781" s="27">
        <f>IFERROR(FundResult[[#This Row],[pledged]]/FundResult[[#This Row],[backers_count]], 0)</f>
        <v>66.666666666666671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48">
        <v>1000</v>
      </c>
      <c r="E782" s="4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6">
        <f>FundResult[[#This Row],[launched_at]]/86400+DATE(1970,1,1)</f>
        <v>40636.673900462964</v>
      </c>
      <c r="L782" s="8">
        <f>YEAR(FundResult[[#This Row],[Date Created Conversion]])</f>
        <v>2011</v>
      </c>
      <c r="M782" t="b">
        <v>0</v>
      </c>
      <c r="N782">
        <v>27</v>
      </c>
      <c r="O782" t="b">
        <v>1</v>
      </c>
      <c r="P782" t="s">
        <v>8274</v>
      </c>
      <c r="Q782" t="s">
        <v>8325</v>
      </c>
      <c r="R782" s="10" t="s">
        <v>8326</v>
      </c>
      <c r="S782" s="29">
        <f>ROUND(FundResult[[#This Row],[pledged]]/FundResult[[#This Row],[goal]]*100,0)</f>
        <v>104</v>
      </c>
      <c r="T782" s="27">
        <f>IFERROR(FundResult[[#This Row],[pledged]]/FundResult[[#This Row],[backers_count]], 0)</f>
        <v>38.518518518518519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48">
        <v>800</v>
      </c>
      <c r="E783" s="4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6">
        <f>FundResult[[#This Row],[launched_at]]/86400+DATE(1970,1,1)</f>
        <v>41403.000856481478</v>
      </c>
      <c r="L783" s="8">
        <f>YEAR(FundResult[[#This Row],[Date Created Conversion]])</f>
        <v>2013</v>
      </c>
      <c r="M783" t="b">
        <v>0</v>
      </c>
      <c r="N783">
        <v>25</v>
      </c>
      <c r="O783" t="b">
        <v>1</v>
      </c>
      <c r="P783" t="s">
        <v>8274</v>
      </c>
      <c r="Q783" t="s">
        <v>8325</v>
      </c>
      <c r="R783" s="10" t="s">
        <v>8326</v>
      </c>
      <c r="S783" s="29">
        <f>ROUND(FundResult[[#This Row],[pledged]]/FundResult[[#This Row],[goal]]*100,0)</f>
        <v>133</v>
      </c>
      <c r="T783" s="27">
        <f>IFERROR(FundResult[[#This Row],[pledged]]/FundResult[[#This Row],[backers_count]], 0)</f>
        <v>42.609200000000001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48">
        <v>700</v>
      </c>
      <c r="E784" s="4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6">
        <f>FundResult[[#This Row],[launched_at]]/86400+DATE(1970,1,1)</f>
        <v>41116.758125</v>
      </c>
      <c r="L784" s="8">
        <f>YEAR(FundResult[[#This Row],[Date Created Conversion]])</f>
        <v>2012</v>
      </c>
      <c r="M784" t="b">
        <v>0</v>
      </c>
      <c r="N784">
        <v>14</v>
      </c>
      <c r="O784" t="b">
        <v>1</v>
      </c>
      <c r="P784" t="s">
        <v>8274</v>
      </c>
      <c r="Q784" t="s">
        <v>8325</v>
      </c>
      <c r="R784" s="10" t="s">
        <v>8326</v>
      </c>
      <c r="S784" s="29">
        <f>ROUND(FundResult[[#This Row],[pledged]]/FundResult[[#This Row],[goal]]*100,0)</f>
        <v>100</v>
      </c>
      <c r="T784" s="27">
        <f>IFERROR(FundResult[[#This Row],[pledged]]/FundResult[[#This Row],[backers_count]], 0)</f>
        <v>50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48">
        <v>1500</v>
      </c>
      <c r="E785" s="4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6">
        <f>FundResult[[#This Row],[launched_at]]/86400+DATE(1970,1,1)</f>
        <v>40987.773715277777</v>
      </c>
      <c r="L785" s="8">
        <f>YEAR(FundResult[[#This Row],[Date Created Conversion]])</f>
        <v>2012</v>
      </c>
      <c r="M785" t="b">
        <v>0</v>
      </c>
      <c r="N785">
        <v>35</v>
      </c>
      <c r="O785" t="b">
        <v>1</v>
      </c>
      <c r="P785" t="s">
        <v>8274</v>
      </c>
      <c r="Q785" t="s">
        <v>8325</v>
      </c>
      <c r="R785" s="10" t="s">
        <v>8326</v>
      </c>
      <c r="S785" s="29">
        <f>ROUND(FundResult[[#This Row],[pledged]]/FundResult[[#This Row],[goal]]*100,0)</f>
        <v>148</v>
      </c>
      <c r="T785" s="27">
        <f>IFERROR(FundResult[[#This Row],[pledged]]/FundResult[[#This Row],[backers_count]], 0)</f>
        <v>63.485714285714288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48">
        <v>1000</v>
      </c>
      <c r="E786" s="4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6">
        <f>FundResult[[#This Row],[launched_at]]/86400+DATE(1970,1,1)</f>
        <v>41675.149525462963</v>
      </c>
      <c r="L786" s="8">
        <f>YEAR(FundResult[[#This Row],[Date Created Conversion]])</f>
        <v>2014</v>
      </c>
      <c r="M786" t="b">
        <v>0</v>
      </c>
      <c r="N786">
        <v>10</v>
      </c>
      <c r="O786" t="b">
        <v>1</v>
      </c>
      <c r="P786" t="s">
        <v>8274</v>
      </c>
      <c r="Q786" t="s">
        <v>8325</v>
      </c>
      <c r="R786" s="10" t="s">
        <v>8326</v>
      </c>
      <c r="S786" s="29">
        <f>ROUND(FundResult[[#This Row],[pledged]]/FundResult[[#This Row],[goal]]*100,0)</f>
        <v>103</v>
      </c>
      <c r="T786" s="27">
        <f>IFERROR(FundResult[[#This Row],[pledged]]/FundResult[[#This Row],[backers_count]], 0)</f>
        <v>102.5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48">
        <v>500</v>
      </c>
      <c r="E787" s="4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6">
        <f>FundResult[[#This Row],[launched_at]]/86400+DATE(1970,1,1)</f>
        <v>41303.593923611115</v>
      </c>
      <c r="L787" s="8">
        <f>YEAR(FundResult[[#This Row],[Date Created Conversion]])</f>
        <v>2013</v>
      </c>
      <c r="M787" t="b">
        <v>0</v>
      </c>
      <c r="N787">
        <v>29</v>
      </c>
      <c r="O787" t="b">
        <v>1</v>
      </c>
      <c r="P787" t="s">
        <v>8274</v>
      </c>
      <c r="Q787" t="s">
        <v>8325</v>
      </c>
      <c r="R787" s="10" t="s">
        <v>8326</v>
      </c>
      <c r="S787" s="29">
        <f>ROUND(FundResult[[#This Row],[pledged]]/FundResult[[#This Row],[goal]]*100,0)</f>
        <v>181</v>
      </c>
      <c r="T787" s="27">
        <f>IFERROR(FundResult[[#This Row],[pledged]]/FundResult[[#This Row],[backers_count]], 0)</f>
        <v>31.142758620689655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48">
        <v>5000</v>
      </c>
      <c r="E788" s="4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6">
        <f>FundResult[[#This Row],[launched_at]]/86400+DATE(1970,1,1)</f>
        <v>40983.055949074071</v>
      </c>
      <c r="L788" s="8">
        <f>YEAR(FundResult[[#This Row],[Date Created Conversion]])</f>
        <v>2012</v>
      </c>
      <c r="M788" t="b">
        <v>0</v>
      </c>
      <c r="N788">
        <v>44</v>
      </c>
      <c r="O788" t="b">
        <v>1</v>
      </c>
      <c r="P788" t="s">
        <v>8274</v>
      </c>
      <c r="Q788" t="s">
        <v>8325</v>
      </c>
      <c r="R788" s="10" t="s">
        <v>8326</v>
      </c>
      <c r="S788" s="29">
        <f>ROUND(FundResult[[#This Row],[pledged]]/FundResult[[#This Row],[goal]]*100,0)</f>
        <v>143</v>
      </c>
      <c r="T788" s="27">
        <f>IFERROR(FundResult[[#This Row],[pledged]]/FundResult[[#This Row],[backers_count]], 0)</f>
        <v>162.27272727272728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48">
        <v>1200</v>
      </c>
      <c r="E789" s="4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6">
        <f>FundResult[[#This Row],[launched_at]]/86400+DATE(1970,1,1)</f>
        <v>41549.627615740741</v>
      </c>
      <c r="L789" s="8">
        <f>YEAR(FundResult[[#This Row],[Date Created Conversion]])</f>
        <v>2013</v>
      </c>
      <c r="M789" t="b">
        <v>0</v>
      </c>
      <c r="N789">
        <v>17</v>
      </c>
      <c r="O789" t="b">
        <v>1</v>
      </c>
      <c r="P789" t="s">
        <v>8274</v>
      </c>
      <c r="Q789" t="s">
        <v>8325</v>
      </c>
      <c r="R789" s="10" t="s">
        <v>8326</v>
      </c>
      <c r="S789" s="29">
        <f>ROUND(FundResult[[#This Row],[pledged]]/FundResult[[#This Row],[goal]]*100,0)</f>
        <v>114</v>
      </c>
      <c r="T789" s="27">
        <f>IFERROR(FundResult[[#This Row],[pledged]]/FundResult[[#This Row],[backers_count]], 0)</f>
        <v>80.588235294117652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48">
        <v>1000</v>
      </c>
      <c r="E790" s="4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6">
        <f>FundResult[[#This Row],[launched_at]]/86400+DATE(1970,1,1)</f>
        <v>41059.006805555553</v>
      </c>
      <c r="L790" s="8">
        <f>YEAR(FundResult[[#This Row],[Date Created Conversion]])</f>
        <v>2012</v>
      </c>
      <c r="M790" t="b">
        <v>0</v>
      </c>
      <c r="N790">
        <v>34</v>
      </c>
      <c r="O790" t="b">
        <v>1</v>
      </c>
      <c r="P790" t="s">
        <v>8274</v>
      </c>
      <c r="Q790" t="s">
        <v>8325</v>
      </c>
      <c r="R790" s="10" t="s">
        <v>8326</v>
      </c>
      <c r="S790" s="29">
        <f>ROUND(FundResult[[#This Row],[pledged]]/FundResult[[#This Row],[goal]]*100,0)</f>
        <v>204</v>
      </c>
      <c r="T790" s="27">
        <f>IFERROR(FundResult[[#This Row],[pledged]]/FundResult[[#This Row],[backers_count]], 0)</f>
        <v>59.85441176470588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48">
        <v>1700</v>
      </c>
      <c r="E791" s="4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6">
        <f>FundResult[[#This Row],[launched_at]]/86400+DATE(1970,1,1)</f>
        <v>41277.186111111107</v>
      </c>
      <c r="L791" s="8">
        <f>YEAR(FundResult[[#This Row],[Date Created Conversion]])</f>
        <v>2013</v>
      </c>
      <c r="M791" t="b">
        <v>0</v>
      </c>
      <c r="N791">
        <v>14</v>
      </c>
      <c r="O791" t="b">
        <v>1</v>
      </c>
      <c r="P791" t="s">
        <v>8274</v>
      </c>
      <c r="Q791" t="s">
        <v>8325</v>
      </c>
      <c r="R791" s="10" t="s">
        <v>8326</v>
      </c>
      <c r="S791" s="29">
        <f>ROUND(FundResult[[#This Row],[pledged]]/FundResult[[#This Row],[goal]]*100,0)</f>
        <v>109</v>
      </c>
      <c r="T791" s="27">
        <f>IFERROR(FundResult[[#This Row],[pledged]]/FundResult[[#This Row],[backers_count]], 0)</f>
        <v>132.85714285714286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48">
        <v>10000</v>
      </c>
      <c r="E792" s="4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6">
        <f>FundResult[[#This Row],[launched_at]]/86400+DATE(1970,1,1)</f>
        <v>41276.047905092593</v>
      </c>
      <c r="L792" s="8">
        <f>YEAR(FundResult[[#This Row],[Date Created Conversion]])</f>
        <v>2013</v>
      </c>
      <c r="M792" t="b">
        <v>0</v>
      </c>
      <c r="N792">
        <v>156</v>
      </c>
      <c r="O792" t="b">
        <v>1</v>
      </c>
      <c r="P792" t="s">
        <v>8274</v>
      </c>
      <c r="Q792" t="s">
        <v>8325</v>
      </c>
      <c r="R792" s="10" t="s">
        <v>8326</v>
      </c>
      <c r="S792" s="29">
        <f>ROUND(FundResult[[#This Row],[pledged]]/FundResult[[#This Row],[goal]]*100,0)</f>
        <v>144</v>
      </c>
      <c r="T792" s="27">
        <f>IFERROR(FundResult[[#This Row],[pledged]]/FundResult[[#This Row],[backers_count]], 0)</f>
        <v>92.547820512820508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48">
        <v>7500</v>
      </c>
      <c r="E793" s="4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6">
        <f>FundResult[[#This Row],[launched_at]]/86400+DATE(1970,1,1)</f>
        <v>41557.780624999999</v>
      </c>
      <c r="L793" s="8">
        <f>YEAR(FundResult[[#This Row],[Date Created Conversion]])</f>
        <v>2013</v>
      </c>
      <c r="M793" t="b">
        <v>0</v>
      </c>
      <c r="N793">
        <v>128</v>
      </c>
      <c r="O793" t="b">
        <v>1</v>
      </c>
      <c r="P793" t="s">
        <v>8274</v>
      </c>
      <c r="Q793" t="s">
        <v>8325</v>
      </c>
      <c r="R793" s="10" t="s">
        <v>8326</v>
      </c>
      <c r="S793" s="29">
        <f>ROUND(FundResult[[#This Row],[pledged]]/FundResult[[#This Row],[goal]]*100,0)</f>
        <v>104</v>
      </c>
      <c r="T793" s="27">
        <f>IFERROR(FundResult[[#This Row],[pledged]]/FundResult[[#This Row],[backers_count]], 0)</f>
        <v>60.859375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48">
        <v>2500</v>
      </c>
      <c r="E794" s="4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6">
        <f>FundResult[[#This Row],[launched_at]]/86400+DATE(1970,1,1)</f>
        <v>41555.87364583333</v>
      </c>
      <c r="L794" s="8">
        <f>YEAR(FundResult[[#This Row],[Date Created Conversion]])</f>
        <v>2013</v>
      </c>
      <c r="M794" t="b">
        <v>0</v>
      </c>
      <c r="N794">
        <v>60</v>
      </c>
      <c r="O794" t="b">
        <v>1</v>
      </c>
      <c r="P794" t="s">
        <v>8274</v>
      </c>
      <c r="Q794" t="s">
        <v>8325</v>
      </c>
      <c r="R794" s="10" t="s">
        <v>8326</v>
      </c>
      <c r="S794" s="29">
        <f>ROUND(FundResult[[#This Row],[pledged]]/FundResult[[#This Row],[goal]]*100,0)</f>
        <v>100</v>
      </c>
      <c r="T794" s="27">
        <f>IFERROR(FundResult[[#This Row],[pledged]]/FundResult[[#This Row],[backers_count]], 0)</f>
        <v>41.851833333333339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48">
        <v>2750</v>
      </c>
      <c r="E795" s="4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6">
        <f>FundResult[[#This Row],[launched_at]]/86400+DATE(1970,1,1)</f>
        <v>41442.741249999999</v>
      </c>
      <c r="L795" s="8">
        <f>YEAR(FundResult[[#This Row],[Date Created Conversion]])</f>
        <v>2013</v>
      </c>
      <c r="M795" t="b">
        <v>0</v>
      </c>
      <c r="N795">
        <v>32</v>
      </c>
      <c r="O795" t="b">
        <v>1</v>
      </c>
      <c r="P795" t="s">
        <v>8274</v>
      </c>
      <c r="Q795" t="s">
        <v>8325</v>
      </c>
      <c r="R795" s="10" t="s">
        <v>8326</v>
      </c>
      <c r="S795" s="29">
        <f>ROUND(FundResult[[#This Row],[pledged]]/FundResult[[#This Row],[goal]]*100,0)</f>
        <v>103</v>
      </c>
      <c r="T795" s="27">
        <f>IFERROR(FundResult[[#This Row],[pledged]]/FundResult[[#This Row],[backers_count]], 0)</f>
        <v>88.325937499999995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48">
        <v>8000</v>
      </c>
      <c r="E796" s="4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6">
        <f>FundResult[[#This Row],[launched_at]]/86400+DATE(1970,1,1)</f>
        <v>40736.115011574075</v>
      </c>
      <c r="L796" s="8">
        <f>YEAR(FundResult[[#This Row],[Date Created Conversion]])</f>
        <v>2011</v>
      </c>
      <c r="M796" t="b">
        <v>0</v>
      </c>
      <c r="N796">
        <v>53</v>
      </c>
      <c r="O796" t="b">
        <v>1</v>
      </c>
      <c r="P796" t="s">
        <v>8274</v>
      </c>
      <c r="Q796" t="s">
        <v>8325</v>
      </c>
      <c r="R796" s="10" t="s">
        <v>8326</v>
      </c>
      <c r="S796" s="29">
        <f>ROUND(FundResult[[#This Row],[pledged]]/FundResult[[#This Row],[goal]]*100,0)</f>
        <v>105</v>
      </c>
      <c r="T796" s="27">
        <f>IFERROR(FundResult[[#This Row],[pledged]]/FundResult[[#This Row],[backers_count]], 0)</f>
        <v>158.96226415094338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48">
        <v>14000</v>
      </c>
      <c r="E797" s="4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6">
        <f>FundResult[[#This Row],[launched_at]]/86400+DATE(1970,1,1)</f>
        <v>40963.613032407404</v>
      </c>
      <c r="L797" s="8">
        <f>YEAR(FundResult[[#This Row],[Date Created Conversion]])</f>
        <v>2012</v>
      </c>
      <c r="M797" t="b">
        <v>0</v>
      </c>
      <c r="N797">
        <v>184</v>
      </c>
      <c r="O797" t="b">
        <v>1</v>
      </c>
      <c r="P797" t="s">
        <v>8274</v>
      </c>
      <c r="Q797" t="s">
        <v>8325</v>
      </c>
      <c r="R797" s="10" t="s">
        <v>8326</v>
      </c>
      <c r="S797" s="29">
        <f>ROUND(FundResult[[#This Row],[pledged]]/FundResult[[#This Row],[goal]]*100,0)</f>
        <v>112</v>
      </c>
      <c r="T797" s="27">
        <f>IFERROR(FundResult[[#This Row],[pledged]]/FundResult[[#This Row],[backers_count]], 0)</f>
        <v>85.054347826086953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48">
        <v>10000</v>
      </c>
      <c r="E798" s="4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6">
        <f>FundResult[[#This Row],[launched_at]]/86400+DATE(1970,1,1)</f>
        <v>41502.882928240739</v>
      </c>
      <c r="L798" s="8">
        <f>YEAR(FundResult[[#This Row],[Date Created Conversion]])</f>
        <v>2013</v>
      </c>
      <c r="M798" t="b">
        <v>0</v>
      </c>
      <c r="N798">
        <v>90</v>
      </c>
      <c r="O798" t="b">
        <v>1</v>
      </c>
      <c r="P798" t="s">
        <v>8274</v>
      </c>
      <c r="Q798" t="s">
        <v>8325</v>
      </c>
      <c r="R798" s="10" t="s">
        <v>8326</v>
      </c>
      <c r="S798" s="29">
        <f>ROUND(FundResult[[#This Row],[pledged]]/FundResult[[#This Row],[goal]]*100,0)</f>
        <v>101</v>
      </c>
      <c r="T798" s="27">
        <f>IFERROR(FundResult[[#This Row],[pledged]]/FundResult[[#This Row],[backers_count]], 0)</f>
        <v>112.61111111111111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48">
        <v>3000</v>
      </c>
      <c r="E799" s="4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6">
        <f>FundResult[[#This Row],[launched_at]]/86400+DATE(1970,1,1)</f>
        <v>40996.994074074071</v>
      </c>
      <c r="L799" s="8">
        <f>YEAR(FundResult[[#This Row],[Date Created Conversion]])</f>
        <v>2012</v>
      </c>
      <c r="M799" t="b">
        <v>0</v>
      </c>
      <c r="N799">
        <v>71</v>
      </c>
      <c r="O799" t="b">
        <v>1</v>
      </c>
      <c r="P799" t="s">
        <v>8274</v>
      </c>
      <c r="Q799" t="s">
        <v>8325</v>
      </c>
      <c r="R799" s="10" t="s">
        <v>8326</v>
      </c>
      <c r="S799" s="29">
        <f>ROUND(FundResult[[#This Row],[pledged]]/FundResult[[#This Row],[goal]]*100,0)</f>
        <v>108</v>
      </c>
      <c r="T799" s="27">
        <f>IFERROR(FundResult[[#This Row],[pledged]]/FundResult[[#This Row],[backers_count]], 0)</f>
        <v>45.436619718309856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48">
        <v>3500</v>
      </c>
      <c r="E800" s="4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6">
        <f>FundResult[[#This Row],[launched_at]]/86400+DATE(1970,1,1)</f>
        <v>41882.590127314819</v>
      </c>
      <c r="L800" s="8">
        <f>YEAR(FundResult[[#This Row],[Date Created Conversion]])</f>
        <v>2014</v>
      </c>
      <c r="M800" t="b">
        <v>0</v>
      </c>
      <c r="N800">
        <v>87</v>
      </c>
      <c r="O800" t="b">
        <v>1</v>
      </c>
      <c r="P800" t="s">
        <v>8274</v>
      </c>
      <c r="Q800" t="s">
        <v>8325</v>
      </c>
      <c r="R800" s="10" t="s">
        <v>8326</v>
      </c>
      <c r="S800" s="29">
        <f>ROUND(FundResult[[#This Row],[pledged]]/FundResult[[#This Row],[goal]]*100,0)</f>
        <v>115</v>
      </c>
      <c r="T800" s="27">
        <f>IFERROR(FundResult[[#This Row],[pledged]]/FundResult[[#This Row],[backers_count]], 0)</f>
        <v>46.218390804597703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48">
        <v>5000</v>
      </c>
      <c r="E801" s="4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6">
        <f>FundResult[[#This Row],[launched_at]]/86400+DATE(1970,1,1)</f>
        <v>40996.667199074072</v>
      </c>
      <c r="L801" s="8">
        <f>YEAR(FundResult[[#This Row],[Date Created Conversion]])</f>
        <v>2012</v>
      </c>
      <c r="M801" t="b">
        <v>0</v>
      </c>
      <c r="N801">
        <v>28</v>
      </c>
      <c r="O801" t="b">
        <v>1</v>
      </c>
      <c r="P801" t="s">
        <v>8274</v>
      </c>
      <c r="Q801" t="s">
        <v>8325</v>
      </c>
      <c r="R801" s="10" t="s">
        <v>8326</v>
      </c>
      <c r="S801" s="29">
        <f>ROUND(FundResult[[#This Row],[pledged]]/FundResult[[#This Row],[goal]]*100,0)</f>
        <v>100</v>
      </c>
      <c r="T801" s="27">
        <f>IFERROR(FundResult[[#This Row],[pledged]]/FundResult[[#This Row],[backers_count]], 0)</f>
        <v>178.60714285714286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48">
        <v>1500</v>
      </c>
      <c r="E802" s="4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6">
        <f>FundResult[[#This Row],[launched_at]]/86400+DATE(1970,1,1)</f>
        <v>41863.433495370373</v>
      </c>
      <c r="L802" s="8">
        <f>YEAR(FundResult[[#This Row],[Date Created Conversion]])</f>
        <v>2014</v>
      </c>
      <c r="M802" t="b">
        <v>0</v>
      </c>
      <c r="N802">
        <v>56</v>
      </c>
      <c r="O802" t="b">
        <v>1</v>
      </c>
      <c r="P802" t="s">
        <v>8274</v>
      </c>
      <c r="Q802" t="s">
        <v>8325</v>
      </c>
      <c r="R802" s="10" t="s">
        <v>8326</v>
      </c>
      <c r="S802" s="29">
        <f>ROUND(FundResult[[#This Row],[pledged]]/FundResult[[#This Row],[goal]]*100,0)</f>
        <v>152</v>
      </c>
      <c r="T802" s="27">
        <f>IFERROR(FundResult[[#This Row],[pledged]]/FundResult[[#This Row],[backers_count]], 0)</f>
        <v>40.75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48">
        <v>2000</v>
      </c>
      <c r="E803" s="4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6">
        <f>FundResult[[#This Row],[launched_at]]/86400+DATE(1970,1,1)</f>
        <v>40695.795370370368</v>
      </c>
      <c r="L803" s="8">
        <f>YEAR(FundResult[[#This Row],[Date Created Conversion]])</f>
        <v>2011</v>
      </c>
      <c r="M803" t="b">
        <v>0</v>
      </c>
      <c r="N803">
        <v>51</v>
      </c>
      <c r="O803" t="b">
        <v>1</v>
      </c>
      <c r="P803" t="s">
        <v>8274</v>
      </c>
      <c r="Q803" t="s">
        <v>8325</v>
      </c>
      <c r="R803" s="10" t="s">
        <v>8326</v>
      </c>
      <c r="S803" s="29">
        <f>ROUND(FundResult[[#This Row],[pledged]]/FundResult[[#This Row],[goal]]*100,0)</f>
        <v>112</v>
      </c>
      <c r="T803" s="27">
        <f>IFERROR(FundResult[[#This Row],[pledged]]/FundResult[[#This Row],[backers_count]], 0)</f>
        <v>43.733921568627444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48">
        <v>6000</v>
      </c>
      <c r="E804" s="4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6">
        <f>FundResult[[#This Row],[launched_at]]/86400+DATE(1970,1,1)</f>
        <v>41123.022268518514</v>
      </c>
      <c r="L804" s="8">
        <f>YEAR(FundResult[[#This Row],[Date Created Conversion]])</f>
        <v>2012</v>
      </c>
      <c r="M804" t="b">
        <v>0</v>
      </c>
      <c r="N804">
        <v>75</v>
      </c>
      <c r="O804" t="b">
        <v>1</v>
      </c>
      <c r="P804" t="s">
        <v>8274</v>
      </c>
      <c r="Q804" t="s">
        <v>8325</v>
      </c>
      <c r="R804" s="10" t="s">
        <v>8326</v>
      </c>
      <c r="S804" s="29">
        <f>ROUND(FundResult[[#This Row],[pledged]]/FundResult[[#This Row],[goal]]*100,0)</f>
        <v>101</v>
      </c>
      <c r="T804" s="27">
        <f>IFERROR(FundResult[[#This Row],[pledged]]/FundResult[[#This Row],[backers_count]], 0)</f>
        <v>81.066666666666663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48">
        <v>2300</v>
      </c>
      <c r="E805" s="4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6">
        <f>FundResult[[#This Row],[launched_at]]/86400+DATE(1970,1,1)</f>
        <v>40665.949976851851</v>
      </c>
      <c r="L805" s="8">
        <f>YEAR(FundResult[[#This Row],[Date Created Conversion]])</f>
        <v>2011</v>
      </c>
      <c r="M805" t="b">
        <v>0</v>
      </c>
      <c r="N805">
        <v>38</v>
      </c>
      <c r="O805" t="b">
        <v>1</v>
      </c>
      <c r="P805" t="s">
        <v>8274</v>
      </c>
      <c r="Q805" t="s">
        <v>8325</v>
      </c>
      <c r="R805" s="10" t="s">
        <v>8326</v>
      </c>
      <c r="S805" s="29">
        <f>ROUND(FundResult[[#This Row],[pledged]]/FundResult[[#This Row],[goal]]*100,0)</f>
        <v>123</v>
      </c>
      <c r="T805" s="27">
        <f>IFERROR(FundResult[[#This Row],[pledged]]/FundResult[[#This Row],[backers_count]], 0)</f>
        <v>74.60526315789474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48">
        <v>5500</v>
      </c>
      <c r="E806" s="4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6">
        <f>FundResult[[#This Row],[launched_at]]/86400+DATE(1970,1,1)</f>
        <v>40730.105624999997</v>
      </c>
      <c r="L806" s="8">
        <f>YEAR(FundResult[[#This Row],[Date Created Conversion]])</f>
        <v>2011</v>
      </c>
      <c r="M806" t="b">
        <v>0</v>
      </c>
      <c r="N806">
        <v>18</v>
      </c>
      <c r="O806" t="b">
        <v>1</v>
      </c>
      <c r="P806" t="s">
        <v>8274</v>
      </c>
      <c r="Q806" t="s">
        <v>8325</v>
      </c>
      <c r="R806" s="10" t="s">
        <v>8326</v>
      </c>
      <c r="S806" s="29">
        <f>ROUND(FundResult[[#This Row],[pledged]]/FundResult[[#This Row],[goal]]*100,0)</f>
        <v>100</v>
      </c>
      <c r="T806" s="27">
        <f>IFERROR(FundResult[[#This Row],[pledged]]/FundResult[[#This Row],[backers_count]], 0)</f>
        <v>305.55555555555554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48">
        <v>3000</v>
      </c>
      <c r="E807" s="4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6">
        <f>FundResult[[#This Row],[launched_at]]/86400+DATE(1970,1,1)</f>
        <v>40690.823055555556</v>
      </c>
      <c r="L807" s="8">
        <f>YEAR(FundResult[[#This Row],[Date Created Conversion]])</f>
        <v>2011</v>
      </c>
      <c r="M807" t="b">
        <v>0</v>
      </c>
      <c r="N807">
        <v>54</v>
      </c>
      <c r="O807" t="b">
        <v>1</v>
      </c>
      <c r="P807" t="s">
        <v>8274</v>
      </c>
      <c r="Q807" t="s">
        <v>8325</v>
      </c>
      <c r="R807" s="10" t="s">
        <v>8326</v>
      </c>
      <c r="S807" s="29">
        <f>ROUND(FundResult[[#This Row],[pledged]]/FundResult[[#This Row],[goal]]*100,0)</f>
        <v>105</v>
      </c>
      <c r="T807" s="27">
        <f>IFERROR(FundResult[[#This Row],[pledged]]/FundResult[[#This Row],[backers_count]], 0)</f>
        <v>58.333333333333336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48">
        <v>8000</v>
      </c>
      <c r="E808" s="4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6">
        <f>FundResult[[#This Row],[launched_at]]/86400+DATE(1970,1,1)</f>
        <v>40763.691423611112</v>
      </c>
      <c r="L808" s="8">
        <f>YEAR(FundResult[[#This Row],[Date Created Conversion]])</f>
        <v>2011</v>
      </c>
      <c r="M808" t="b">
        <v>0</v>
      </c>
      <c r="N808">
        <v>71</v>
      </c>
      <c r="O808" t="b">
        <v>1</v>
      </c>
      <c r="P808" t="s">
        <v>8274</v>
      </c>
      <c r="Q808" t="s">
        <v>8325</v>
      </c>
      <c r="R808" s="10" t="s">
        <v>8326</v>
      </c>
      <c r="S808" s="29">
        <f>ROUND(FundResult[[#This Row],[pledged]]/FundResult[[#This Row],[goal]]*100,0)</f>
        <v>104</v>
      </c>
      <c r="T808" s="27">
        <f>IFERROR(FundResult[[#This Row],[pledged]]/FundResult[[#This Row],[backers_count]], 0)</f>
        <v>117.67605633802818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48">
        <v>4000</v>
      </c>
      <c r="E809" s="4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6">
        <f>FundResult[[#This Row],[launched_at]]/86400+DATE(1970,1,1)</f>
        <v>42759.628599537042</v>
      </c>
      <c r="L809" s="8">
        <f>YEAR(FundResult[[#This Row],[Date Created Conversion]])</f>
        <v>2017</v>
      </c>
      <c r="M809" t="b">
        <v>0</v>
      </c>
      <c r="N809">
        <v>57</v>
      </c>
      <c r="O809" t="b">
        <v>1</v>
      </c>
      <c r="P809" t="s">
        <v>8274</v>
      </c>
      <c r="Q809" t="s">
        <v>8325</v>
      </c>
      <c r="R809" s="10" t="s">
        <v>8326</v>
      </c>
      <c r="S809" s="29">
        <f>ROUND(FundResult[[#This Row],[pledged]]/FundResult[[#This Row],[goal]]*100,0)</f>
        <v>105</v>
      </c>
      <c r="T809" s="27">
        <f>IFERROR(FundResult[[#This Row],[pledged]]/FundResult[[#This Row],[backers_count]], 0)</f>
        <v>73.771929824561397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48">
        <v>4500</v>
      </c>
      <c r="E810" s="4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6">
        <f>FundResult[[#This Row],[launched_at]]/86400+DATE(1970,1,1)</f>
        <v>41962.100532407407</v>
      </c>
      <c r="L810" s="8">
        <f>YEAR(FundResult[[#This Row],[Date Created Conversion]])</f>
        <v>2014</v>
      </c>
      <c r="M810" t="b">
        <v>0</v>
      </c>
      <c r="N810">
        <v>43</v>
      </c>
      <c r="O810" t="b">
        <v>1</v>
      </c>
      <c r="P810" t="s">
        <v>8274</v>
      </c>
      <c r="Q810" t="s">
        <v>8325</v>
      </c>
      <c r="R810" s="10" t="s">
        <v>8326</v>
      </c>
      <c r="S810" s="29">
        <f>ROUND(FundResult[[#This Row],[pledged]]/FundResult[[#This Row],[goal]]*100,0)</f>
        <v>100</v>
      </c>
      <c r="T810" s="27">
        <f>IFERROR(FundResult[[#This Row],[pledged]]/FundResult[[#This Row],[backers_count]], 0)</f>
        <v>104.65116279069767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48">
        <v>4000</v>
      </c>
      <c r="E811" s="4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6">
        <f>FundResult[[#This Row],[launched_at]]/86400+DATE(1970,1,1)</f>
        <v>41628.833680555559</v>
      </c>
      <c r="L811" s="8">
        <f>YEAR(FundResult[[#This Row],[Date Created Conversion]])</f>
        <v>2013</v>
      </c>
      <c r="M811" t="b">
        <v>0</v>
      </c>
      <c r="N811">
        <v>52</v>
      </c>
      <c r="O811" t="b">
        <v>1</v>
      </c>
      <c r="P811" t="s">
        <v>8274</v>
      </c>
      <c r="Q811" t="s">
        <v>8325</v>
      </c>
      <c r="R811" s="10" t="s">
        <v>8326</v>
      </c>
      <c r="S811" s="29">
        <f>ROUND(FundResult[[#This Row],[pledged]]/FundResult[[#This Row],[goal]]*100,0)</f>
        <v>104</v>
      </c>
      <c r="T811" s="27">
        <f>IFERROR(FundResult[[#This Row],[pledged]]/FundResult[[#This Row],[backers_count]], 0)</f>
        <v>79.82692307692308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48">
        <v>1500</v>
      </c>
      <c r="E812" s="4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6">
        <f>FundResult[[#This Row],[launched_at]]/86400+DATE(1970,1,1)</f>
        <v>41123.056273148148</v>
      </c>
      <c r="L812" s="8">
        <f>YEAR(FundResult[[#This Row],[Date Created Conversion]])</f>
        <v>2012</v>
      </c>
      <c r="M812" t="b">
        <v>0</v>
      </c>
      <c r="N812">
        <v>27</v>
      </c>
      <c r="O812" t="b">
        <v>1</v>
      </c>
      <c r="P812" t="s">
        <v>8274</v>
      </c>
      <c r="Q812" t="s">
        <v>8325</v>
      </c>
      <c r="R812" s="10" t="s">
        <v>8326</v>
      </c>
      <c r="S812" s="29">
        <f>ROUND(FundResult[[#This Row],[pledged]]/FundResult[[#This Row],[goal]]*100,0)</f>
        <v>105</v>
      </c>
      <c r="T812" s="27">
        <f>IFERROR(FundResult[[#This Row],[pledged]]/FundResult[[#This Row],[backers_count]], 0)</f>
        <v>58.333333333333336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48">
        <v>1000</v>
      </c>
      <c r="E813" s="4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6">
        <f>FundResult[[#This Row],[launched_at]]/86400+DATE(1970,1,1)</f>
        <v>41443.643541666665</v>
      </c>
      <c r="L813" s="8">
        <f>YEAR(FundResult[[#This Row],[Date Created Conversion]])</f>
        <v>2013</v>
      </c>
      <c r="M813" t="b">
        <v>0</v>
      </c>
      <c r="N813">
        <v>12</v>
      </c>
      <c r="O813" t="b">
        <v>1</v>
      </c>
      <c r="P813" t="s">
        <v>8274</v>
      </c>
      <c r="Q813" t="s">
        <v>8325</v>
      </c>
      <c r="R813" s="10" t="s">
        <v>8326</v>
      </c>
      <c r="S813" s="29">
        <f>ROUND(FundResult[[#This Row],[pledged]]/FundResult[[#This Row],[goal]]*100,0)</f>
        <v>104</v>
      </c>
      <c r="T813" s="27">
        <f>IFERROR(FundResult[[#This Row],[pledged]]/FundResult[[#This Row],[backers_count]], 0)</f>
        <v>86.666666666666671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48">
        <v>600</v>
      </c>
      <c r="E814" s="4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6">
        <f>FundResult[[#This Row],[launched_at]]/86400+DATE(1970,1,1)</f>
        <v>41282.017962962964</v>
      </c>
      <c r="L814" s="8">
        <f>YEAR(FundResult[[#This Row],[Date Created Conversion]])</f>
        <v>2013</v>
      </c>
      <c r="M814" t="b">
        <v>0</v>
      </c>
      <c r="N814">
        <v>33</v>
      </c>
      <c r="O814" t="b">
        <v>1</v>
      </c>
      <c r="P814" t="s">
        <v>8274</v>
      </c>
      <c r="Q814" t="s">
        <v>8325</v>
      </c>
      <c r="R814" s="10" t="s">
        <v>8326</v>
      </c>
      <c r="S814" s="29">
        <f>ROUND(FundResult[[#This Row],[pledged]]/FundResult[[#This Row],[goal]]*100,0)</f>
        <v>152</v>
      </c>
      <c r="T814" s="27">
        <f>IFERROR(FundResult[[#This Row],[pledged]]/FundResult[[#This Row],[backers_count]], 0)</f>
        <v>27.606060606060606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48">
        <v>1500</v>
      </c>
      <c r="E815" s="4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6">
        <f>FundResult[[#This Row],[launched_at]]/86400+DATE(1970,1,1)</f>
        <v>41080.960243055553</v>
      </c>
      <c r="L815" s="8">
        <f>YEAR(FundResult[[#This Row],[Date Created Conversion]])</f>
        <v>2012</v>
      </c>
      <c r="M815" t="b">
        <v>0</v>
      </c>
      <c r="N815">
        <v>96</v>
      </c>
      <c r="O815" t="b">
        <v>1</v>
      </c>
      <c r="P815" t="s">
        <v>8274</v>
      </c>
      <c r="Q815" t="s">
        <v>8325</v>
      </c>
      <c r="R815" s="10" t="s">
        <v>8326</v>
      </c>
      <c r="S815" s="29">
        <f>ROUND(FundResult[[#This Row],[pledged]]/FundResult[[#This Row],[goal]]*100,0)</f>
        <v>160</v>
      </c>
      <c r="T815" s="27">
        <f>IFERROR(FundResult[[#This Row],[pledged]]/FundResult[[#This Row],[backers_count]], 0)</f>
        <v>24.999375000000001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48">
        <v>1000</v>
      </c>
      <c r="E816" s="4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6">
        <f>FundResult[[#This Row],[launched_at]]/86400+DATE(1970,1,1)</f>
        <v>40679.743067129632</v>
      </c>
      <c r="L816" s="8">
        <f>YEAR(FundResult[[#This Row],[Date Created Conversion]])</f>
        <v>2011</v>
      </c>
      <c r="M816" t="b">
        <v>0</v>
      </c>
      <c r="N816">
        <v>28</v>
      </c>
      <c r="O816" t="b">
        <v>1</v>
      </c>
      <c r="P816" t="s">
        <v>8274</v>
      </c>
      <c r="Q816" t="s">
        <v>8325</v>
      </c>
      <c r="R816" s="10" t="s">
        <v>8326</v>
      </c>
      <c r="S816" s="29">
        <f>ROUND(FundResult[[#This Row],[pledged]]/FundResult[[#This Row],[goal]]*100,0)</f>
        <v>127</v>
      </c>
      <c r="T816" s="27">
        <f>IFERROR(FundResult[[#This Row],[pledged]]/FundResult[[#This Row],[backers_count]], 0)</f>
        <v>45.464285714285715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48">
        <v>4000</v>
      </c>
      <c r="E817" s="4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6">
        <f>FundResult[[#This Row],[launched_at]]/86400+DATE(1970,1,1)</f>
        <v>41914.917858796296</v>
      </c>
      <c r="L817" s="8">
        <f>YEAR(FundResult[[#This Row],[Date Created Conversion]])</f>
        <v>2014</v>
      </c>
      <c r="M817" t="b">
        <v>0</v>
      </c>
      <c r="N817">
        <v>43</v>
      </c>
      <c r="O817" t="b">
        <v>1</v>
      </c>
      <c r="P817" t="s">
        <v>8274</v>
      </c>
      <c r="Q817" t="s">
        <v>8325</v>
      </c>
      <c r="R817" s="10" t="s">
        <v>8326</v>
      </c>
      <c r="S817" s="29">
        <f>ROUND(FundResult[[#This Row],[pledged]]/FundResult[[#This Row],[goal]]*100,0)</f>
        <v>107</v>
      </c>
      <c r="T817" s="27">
        <f>IFERROR(FundResult[[#This Row],[pledged]]/FundResult[[#This Row],[backers_count]], 0)</f>
        <v>99.534883720930239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48">
        <v>7000</v>
      </c>
      <c r="E818" s="4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6">
        <f>FundResult[[#This Row],[launched_at]]/86400+DATE(1970,1,1)</f>
        <v>41341.870868055557</v>
      </c>
      <c r="L818" s="8">
        <f>YEAR(FundResult[[#This Row],[Date Created Conversion]])</f>
        <v>2013</v>
      </c>
      <c r="M818" t="b">
        <v>0</v>
      </c>
      <c r="N818">
        <v>205</v>
      </c>
      <c r="O818" t="b">
        <v>1</v>
      </c>
      <c r="P818" t="s">
        <v>8274</v>
      </c>
      <c r="Q818" t="s">
        <v>8325</v>
      </c>
      <c r="R818" s="10" t="s">
        <v>8326</v>
      </c>
      <c r="S818" s="29">
        <f>ROUND(FundResult[[#This Row],[pledged]]/FundResult[[#This Row],[goal]]*100,0)</f>
        <v>115</v>
      </c>
      <c r="T818" s="27">
        <f>IFERROR(FundResult[[#This Row],[pledged]]/FundResult[[#This Row],[backers_count]], 0)</f>
        <v>39.31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48">
        <v>1500</v>
      </c>
      <c r="E819" s="4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6">
        <f>FundResult[[#This Row],[launched_at]]/86400+DATE(1970,1,1)</f>
        <v>40925.599664351852</v>
      </c>
      <c r="L819" s="8">
        <f>YEAR(FundResult[[#This Row],[Date Created Conversion]])</f>
        <v>2012</v>
      </c>
      <c r="M819" t="b">
        <v>0</v>
      </c>
      <c r="N819">
        <v>23</v>
      </c>
      <c r="O819" t="b">
        <v>1</v>
      </c>
      <c r="P819" t="s">
        <v>8274</v>
      </c>
      <c r="Q819" t="s">
        <v>8325</v>
      </c>
      <c r="R819" s="10" t="s">
        <v>8326</v>
      </c>
      <c r="S819" s="29">
        <f>ROUND(FundResult[[#This Row],[pledged]]/FundResult[[#This Row],[goal]]*100,0)</f>
        <v>137</v>
      </c>
      <c r="T819" s="27">
        <f>IFERROR(FundResult[[#This Row],[pledged]]/FundResult[[#This Row],[backers_count]], 0)</f>
        <v>89.419999999999987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48">
        <v>350</v>
      </c>
      <c r="E820" s="4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6">
        <f>FundResult[[#This Row],[launched_at]]/86400+DATE(1970,1,1)</f>
        <v>41120.882881944446</v>
      </c>
      <c r="L820" s="8">
        <f>YEAR(FundResult[[#This Row],[Date Created Conversion]])</f>
        <v>2012</v>
      </c>
      <c r="M820" t="b">
        <v>0</v>
      </c>
      <c r="N820">
        <v>19</v>
      </c>
      <c r="O820" t="b">
        <v>1</v>
      </c>
      <c r="P820" t="s">
        <v>8274</v>
      </c>
      <c r="Q820" t="s">
        <v>8325</v>
      </c>
      <c r="R820" s="10" t="s">
        <v>8326</v>
      </c>
      <c r="S820" s="29">
        <f>ROUND(FundResult[[#This Row],[pledged]]/FundResult[[#This Row],[goal]]*100,0)</f>
        <v>156</v>
      </c>
      <c r="T820" s="27">
        <f>IFERROR(FundResult[[#This Row],[pledged]]/FundResult[[#This Row],[backers_count]], 0)</f>
        <v>28.684210526315791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48">
        <v>400</v>
      </c>
      <c r="E821" s="4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6">
        <f>FundResult[[#This Row],[launched_at]]/86400+DATE(1970,1,1)</f>
        <v>41619.998310185183</v>
      </c>
      <c r="L821" s="8">
        <f>YEAR(FundResult[[#This Row],[Date Created Conversion]])</f>
        <v>2013</v>
      </c>
      <c r="M821" t="b">
        <v>0</v>
      </c>
      <c r="N821">
        <v>14</v>
      </c>
      <c r="O821" t="b">
        <v>1</v>
      </c>
      <c r="P821" t="s">
        <v>8274</v>
      </c>
      <c r="Q821" t="s">
        <v>8325</v>
      </c>
      <c r="R821" s="10" t="s">
        <v>8326</v>
      </c>
      <c r="S821" s="29">
        <f>ROUND(FundResult[[#This Row],[pledged]]/FundResult[[#This Row],[goal]]*100,0)</f>
        <v>109</v>
      </c>
      <c r="T821" s="27">
        <f>IFERROR(FundResult[[#This Row],[pledged]]/FundResult[[#This Row],[backers_count]], 0)</f>
        <v>31.071428571428573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48">
        <v>2000</v>
      </c>
      <c r="E822" s="4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6">
        <f>FundResult[[#This Row],[launched_at]]/86400+DATE(1970,1,1)</f>
        <v>41768.841921296298</v>
      </c>
      <c r="L822" s="8">
        <f>YEAR(FundResult[[#This Row],[Date Created Conversion]])</f>
        <v>2014</v>
      </c>
      <c r="M822" t="b">
        <v>0</v>
      </c>
      <c r="N822">
        <v>38</v>
      </c>
      <c r="O822" t="b">
        <v>1</v>
      </c>
      <c r="P822" t="s">
        <v>8274</v>
      </c>
      <c r="Q822" t="s">
        <v>8325</v>
      </c>
      <c r="R822" s="10" t="s">
        <v>8326</v>
      </c>
      <c r="S822" s="29">
        <f>ROUND(FundResult[[#This Row],[pledged]]/FundResult[[#This Row],[goal]]*100,0)</f>
        <v>134</v>
      </c>
      <c r="T822" s="27">
        <f>IFERROR(FundResult[[#This Row],[pledged]]/FundResult[[#This Row],[backers_count]], 0)</f>
        <v>70.55263157894737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48">
        <v>17482</v>
      </c>
      <c r="E823" s="4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6">
        <f>FundResult[[#This Row],[launched_at]]/86400+DATE(1970,1,1)</f>
        <v>42093.922048611115</v>
      </c>
      <c r="L823" s="8">
        <f>YEAR(FundResult[[#This Row],[Date Created Conversion]])</f>
        <v>2015</v>
      </c>
      <c r="M823" t="b">
        <v>0</v>
      </c>
      <c r="N823">
        <v>78</v>
      </c>
      <c r="O823" t="b">
        <v>1</v>
      </c>
      <c r="P823" t="s">
        <v>8274</v>
      </c>
      <c r="Q823" t="s">
        <v>8325</v>
      </c>
      <c r="R823" s="10" t="s">
        <v>8326</v>
      </c>
      <c r="S823" s="29">
        <f>ROUND(FundResult[[#This Row],[pledged]]/FundResult[[#This Row],[goal]]*100,0)</f>
        <v>100</v>
      </c>
      <c r="T823" s="27">
        <f>IFERROR(FundResult[[#This Row],[pledged]]/FundResult[[#This Row],[backers_count]], 0)</f>
        <v>224.12820512820514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48">
        <v>3000</v>
      </c>
      <c r="E824" s="4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6">
        <f>FundResult[[#This Row],[launched_at]]/86400+DATE(1970,1,1)</f>
        <v>41157.947337962964</v>
      </c>
      <c r="L824" s="8">
        <f>YEAR(FundResult[[#This Row],[Date Created Conversion]])</f>
        <v>2012</v>
      </c>
      <c r="M824" t="b">
        <v>0</v>
      </c>
      <c r="N824">
        <v>69</v>
      </c>
      <c r="O824" t="b">
        <v>1</v>
      </c>
      <c r="P824" t="s">
        <v>8274</v>
      </c>
      <c r="Q824" t="s">
        <v>8325</v>
      </c>
      <c r="R824" s="10" t="s">
        <v>8326</v>
      </c>
      <c r="S824" s="29">
        <f>ROUND(FundResult[[#This Row],[pledged]]/FundResult[[#This Row],[goal]]*100,0)</f>
        <v>119</v>
      </c>
      <c r="T824" s="27">
        <f>IFERROR(FundResult[[#This Row],[pledged]]/FundResult[[#This Row],[backers_count]], 0)</f>
        <v>51.811594202898547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48">
        <v>800</v>
      </c>
      <c r="E825" s="4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6">
        <f>FundResult[[#This Row],[launched_at]]/86400+DATE(1970,1,1)</f>
        <v>42055.972824074073</v>
      </c>
      <c r="L825" s="8">
        <f>YEAR(FundResult[[#This Row],[Date Created Conversion]])</f>
        <v>2015</v>
      </c>
      <c r="M825" t="b">
        <v>0</v>
      </c>
      <c r="N825">
        <v>33</v>
      </c>
      <c r="O825" t="b">
        <v>1</v>
      </c>
      <c r="P825" t="s">
        <v>8274</v>
      </c>
      <c r="Q825" t="s">
        <v>8325</v>
      </c>
      <c r="R825" s="10" t="s">
        <v>8326</v>
      </c>
      <c r="S825" s="29">
        <f>ROUND(FundResult[[#This Row],[pledged]]/FundResult[[#This Row],[goal]]*100,0)</f>
        <v>180</v>
      </c>
      <c r="T825" s="27">
        <f>IFERROR(FundResult[[#This Row],[pledged]]/FundResult[[#This Row],[backers_count]], 0)</f>
        <v>43.515151515151516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48">
        <v>1600</v>
      </c>
      <c r="E826" s="4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6">
        <f>FundResult[[#This Row],[launched_at]]/86400+DATE(1970,1,1)</f>
        <v>40250.242106481484</v>
      </c>
      <c r="L826" s="8">
        <f>YEAR(FundResult[[#This Row],[Date Created Conversion]])</f>
        <v>2010</v>
      </c>
      <c r="M826" t="b">
        <v>0</v>
      </c>
      <c r="N826">
        <v>54</v>
      </c>
      <c r="O826" t="b">
        <v>1</v>
      </c>
      <c r="P826" t="s">
        <v>8274</v>
      </c>
      <c r="Q826" t="s">
        <v>8325</v>
      </c>
      <c r="R826" s="10" t="s">
        <v>8326</v>
      </c>
      <c r="S826" s="29">
        <f>ROUND(FundResult[[#This Row],[pledged]]/FundResult[[#This Row],[goal]]*100,0)</f>
        <v>134</v>
      </c>
      <c r="T826" s="27">
        <f>IFERROR(FundResult[[#This Row],[pledged]]/FundResult[[#This Row],[backers_count]], 0)</f>
        <v>39.816666666666663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48">
        <v>12500</v>
      </c>
      <c r="E827" s="4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6">
        <f>FundResult[[#This Row],[launched_at]]/86400+DATE(1970,1,1)</f>
        <v>41186.306527777779</v>
      </c>
      <c r="L827" s="8">
        <f>YEAR(FundResult[[#This Row],[Date Created Conversion]])</f>
        <v>2012</v>
      </c>
      <c r="M827" t="b">
        <v>0</v>
      </c>
      <c r="N827">
        <v>99</v>
      </c>
      <c r="O827" t="b">
        <v>1</v>
      </c>
      <c r="P827" t="s">
        <v>8274</v>
      </c>
      <c r="Q827" t="s">
        <v>8325</v>
      </c>
      <c r="R827" s="10" t="s">
        <v>8326</v>
      </c>
      <c r="S827" s="29">
        <f>ROUND(FundResult[[#This Row],[pledged]]/FundResult[[#This Row],[goal]]*100,0)</f>
        <v>100</v>
      </c>
      <c r="T827" s="27">
        <f>IFERROR(FundResult[[#This Row],[pledged]]/FundResult[[#This Row],[backers_count]], 0)</f>
        <v>126.8080808080808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48">
        <v>5500</v>
      </c>
      <c r="E828" s="4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6">
        <f>FundResult[[#This Row],[launched_at]]/86400+DATE(1970,1,1)</f>
        <v>40973.038541666669</v>
      </c>
      <c r="L828" s="8">
        <f>YEAR(FundResult[[#This Row],[Date Created Conversion]])</f>
        <v>2012</v>
      </c>
      <c r="M828" t="b">
        <v>0</v>
      </c>
      <c r="N828">
        <v>49</v>
      </c>
      <c r="O828" t="b">
        <v>1</v>
      </c>
      <c r="P828" t="s">
        <v>8274</v>
      </c>
      <c r="Q828" t="s">
        <v>8325</v>
      </c>
      <c r="R828" s="10" t="s">
        <v>8326</v>
      </c>
      <c r="S828" s="29">
        <f>ROUND(FundResult[[#This Row],[pledged]]/FundResult[[#This Row],[goal]]*100,0)</f>
        <v>101</v>
      </c>
      <c r="T828" s="27">
        <f>IFERROR(FundResult[[#This Row],[pledged]]/FundResult[[#This Row],[backers_count]], 0)</f>
        <v>113.87755102040816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48">
        <v>300</v>
      </c>
      <c r="E829" s="4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6">
        <f>FundResult[[#This Row],[launched_at]]/86400+DATE(1970,1,1)</f>
        <v>40927.473460648151</v>
      </c>
      <c r="L829" s="8">
        <f>YEAR(FundResult[[#This Row],[Date Created Conversion]])</f>
        <v>2012</v>
      </c>
      <c r="M829" t="b">
        <v>0</v>
      </c>
      <c r="N829">
        <v>11</v>
      </c>
      <c r="O829" t="b">
        <v>1</v>
      </c>
      <c r="P829" t="s">
        <v>8274</v>
      </c>
      <c r="Q829" t="s">
        <v>8325</v>
      </c>
      <c r="R829" s="10" t="s">
        <v>8326</v>
      </c>
      <c r="S829" s="29">
        <f>ROUND(FundResult[[#This Row],[pledged]]/FundResult[[#This Row],[goal]]*100,0)</f>
        <v>103</v>
      </c>
      <c r="T829" s="27">
        <f>IFERROR(FundResult[[#This Row],[pledged]]/FundResult[[#This Row],[backers_count]], 0)</f>
        <v>28.181818181818183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48">
        <v>1300</v>
      </c>
      <c r="E830" s="4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6">
        <f>FundResult[[#This Row],[launched_at]]/86400+DATE(1970,1,1)</f>
        <v>41073.050717592589</v>
      </c>
      <c r="L830" s="8">
        <f>YEAR(FundResult[[#This Row],[Date Created Conversion]])</f>
        <v>2012</v>
      </c>
      <c r="M830" t="b">
        <v>0</v>
      </c>
      <c r="N830">
        <v>38</v>
      </c>
      <c r="O830" t="b">
        <v>1</v>
      </c>
      <c r="P830" t="s">
        <v>8274</v>
      </c>
      <c r="Q830" t="s">
        <v>8325</v>
      </c>
      <c r="R830" s="10" t="s">
        <v>8326</v>
      </c>
      <c r="S830" s="29">
        <f>ROUND(FundResult[[#This Row],[pledged]]/FundResult[[#This Row],[goal]]*100,0)</f>
        <v>107</v>
      </c>
      <c r="T830" s="27">
        <f>IFERROR(FundResult[[#This Row],[pledged]]/FundResult[[#This Row],[backers_count]], 0)</f>
        <v>36.60526315789474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48">
        <v>500</v>
      </c>
      <c r="E831" s="4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6">
        <f>FundResult[[#This Row],[launched_at]]/86400+DATE(1970,1,1)</f>
        <v>42504.801388888889</v>
      </c>
      <c r="L831" s="8">
        <f>YEAR(FundResult[[#This Row],[Date Created Conversion]])</f>
        <v>2016</v>
      </c>
      <c r="M831" t="b">
        <v>0</v>
      </c>
      <c r="N831">
        <v>16</v>
      </c>
      <c r="O831" t="b">
        <v>1</v>
      </c>
      <c r="P831" t="s">
        <v>8274</v>
      </c>
      <c r="Q831" t="s">
        <v>8325</v>
      </c>
      <c r="R831" s="10" t="s">
        <v>8326</v>
      </c>
      <c r="S831" s="29">
        <f>ROUND(FundResult[[#This Row],[pledged]]/FundResult[[#This Row],[goal]]*100,0)</f>
        <v>104</v>
      </c>
      <c r="T831" s="27">
        <f>IFERROR(FundResult[[#This Row],[pledged]]/FundResult[[#This Row],[backers_count]], 0)</f>
        <v>32.5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48">
        <v>1800</v>
      </c>
      <c r="E832" s="4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6">
        <f>FundResult[[#This Row],[launched_at]]/86400+DATE(1970,1,1)</f>
        <v>41325.525752314818</v>
      </c>
      <c r="L832" s="8">
        <f>YEAR(FundResult[[#This Row],[Date Created Conversion]])</f>
        <v>2013</v>
      </c>
      <c r="M832" t="b">
        <v>0</v>
      </c>
      <c r="N832">
        <v>32</v>
      </c>
      <c r="O832" t="b">
        <v>1</v>
      </c>
      <c r="P832" t="s">
        <v>8274</v>
      </c>
      <c r="Q832" t="s">
        <v>8325</v>
      </c>
      <c r="R832" s="10" t="s">
        <v>8326</v>
      </c>
      <c r="S832" s="29">
        <f>ROUND(FundResult[[#This Row],[pledged]]/FundResult[[#This Row],[goal]]*100,0)</f>
        <v>108</v>
      </c>
      <c r="T832" s="27">
        <f>IFERROR(FundResult[[#This Row],[pledged]]/FundResult[[#This Row],[backers_count]], 0)</f>
        <v>60.65625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48">
        <v>1500</v>
      </c>
      <c r="E833" s="4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6">
        <f>FundResult[[#This Row],[launched_at]]/86400+DATE(1970,1,1)</f>
        <v>40996.646921296298</v>
      </c>
      <c r="L833" s="8">
        <f>YEAR(FundResult[[#This Row],[Date Created Conversion]])</f>
        <v>2012</v>
      </c>
      <c r="M833" t="b">
        <v>0</v>
      </c>
      <c r="N833">
        <v>20</v>
      </c>
      <c r="O833" t="b">
        <v>1</v>
      </c>
      <c r="P833" t="s">
        <v>8274</v>
      </c>
      <c r="Q833" t="s">
        <v>8325</v>
      </c>
      <c r="R833" s="10" t="s">
        <v>8326</v>
      </c>
      <c r="S833" s="29">
        <f>ROUND(FundResult[[#This Row],[pledged]]/FundResult[[#This Row],[goal]]*100,0)</f>
        <v>233</v>
      </c>
      <c r="T833" s="27">
        <f>IFERROR(FundResult[[#This Row],[pledged]]/FundResult[[#This Row],[backers_count]], 0)</f>
        <v>175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48">
        <v>15000</v>
      </c>
      <c r="E834" s="4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6">
        <f>FundResult[[#This Row],[launched_at]]/86400+DATE(1970,1,1)</f>
        <v>40869.675173611111</v>
      </c>
      <c r="L834" s="8">
        <f>YEAR(FundResult[[#This Row],[Date Created Conversion]])</f>
        <v>2011</v>
      </c>
      <c r="M834" t="b">
        <v>0</v>
      </c>
      <c r="N834">
        <v>154</v>
      </c>
      <c r="O834" t="b">
        <v>1</v>
      </c>
      <c r="P834" t="s">
        <v>8274</v>
      </c>
      <c r="Q834" t="s">
        <v>8325</v>
      </c>
      <c r="R834" s="10" t="s">
        <v>8326</v>
      </c>
      <c r="S834" s="29">
        <f>ROUND(FundResult[[#This Row],[pledged]]/FundResult[[#This Row],[goal]]*100,0)</f>
        <v>101</v>
      </c>
      <c r="T834" s="27">
        <f>IFERROR(FundResult[[#This Row],[pledged]]/FundResult[[#This Row],[backers_count]], 0)</f>
        <v>97.993896103896105</v>
      </c>
    </row>
    <row r="835" spans="1:20" x14ac:dyDescent="0.25">
      <c r="A835">
        <v>833</v>
      </c>
      <c r="B835" s="3" t="s">
        <v>834</v>
      </c>
      <c r="C835" s="3" t="s">
        <v>4943</v>
      </c>
      <c r="D835" s="48">
        <v>6000</v>
      </c>
      <c r="E835" s="4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6">
        <f>FundResult[[#This Row],[launched_at]]/86400+DATE(1970,1,1)</f>
        <v>41718.878182870372</v>
      </c>
      <c r="L835" s="8">
        <f>YEAR(FundResult[[#This Row],[Date Created Conversion]])</f>
        <v>2014</v>
      </c>
      <c r="M835" t="b">
        <v>0</v>
      </c>
      <c r="N835">
        <v>41</v>
      </c>
      <c r="O835" t="b">
        <v>1</v>
      </c>
      <c r="P835" t="s">
        <v>8274</v>
      </c>
      <c r="Q835" t="s">
        <v>8325</v>
      </c>
      <c r="R835" s="10" t="s">
        <v>8326</v>
      </c>
      <c r="S835" s="29">
        <f>ROUND(FundResult[[#This Row],[pledged]]/FundResult[[#This Row],[goal]]*100,0)</f>
        <v>102</v>
      </c>
      <c r="T835" s="27">
        <f>IFERROR(FundResult[[#This Row],[pledged]]/FundResult[[#This Row],[backers_count]], 0)</f>
        <v>148.78048780487805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48">
        <v>5500</v>
      </c>
      <c r="E836" s="4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6">
        <f>FundResult[[#This Row],[launched_at]]/86400+DATE(1970,1,1)</f>
        <v>41422.822824074072</v>
      </c>
      <c r="L836" s="8">
        <f>YEAR(FundResult[[#This Row],[Date Created Conversion]])</f>
        <v>2013</v>
      </c>
      <c r="M836" t="b">
        <v>0</v>
      </c>
      <c r="N836">
        <v>75</v>
      </c>
      <c r="O836" t="b">
        <v>1</v>
      </c>
      <c r="P836" t="s">
        <v>8274</v>
      </c>
      <c r="Q836" t="s">
        <v>8325</v>
      </c>
      <c r="R836" s="10" t="s">
        <v>8326</v>
      </c>
      <c r="S836" s="29">
        <f>ROUND(FundResult[[#This Row],[pledged]]/FundResult[[#This Row],[goal]]*100,0)</f>
        <v>131</v>
      </c>
      <c r="T836" s="27">
        <f>IFERROR(FundResult[[#This Row],[pledged]]/FundResult[[#This Row],[backers_count]], 0)</f>
        <v>96.08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48">
        <v>2000</v>
      </c>
      <c r="E837" s="4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6">
        <f>FundResult[[#This Row],[launched_at]]/86400+DATE(1970,1,1)</f>
        <v>41005.45784722222</v>
      </c>
      <c r="L837" s="8">
        <f>YEAR(FundResult[[#This Row],[Date Created Conversion]])</f>
        <v>2012</v>
      </c>
      <c r="M837" t="b">
        <v>0</v>
      </c>
      <c r="N837">
        <v>40</v>
      </c>
      <c r="O837" t="b">
        <v>1</v>
      </c>
      <c r="P837" t="s">
        <v>8274</v>
      </c>
      <c r="Q837" t="s">
        <v>8325</v>
      </c>
      <c r="R837" s="10" t="s">
        <v>8326</v>
      </c>
      <c r="S837" s="29">
        <f>ROUND(FundResult[[#This Row],[pledged]]/FundResult[[#This Row],[goal]]*100,0)</f>
        <v>117</v>
      </c>
      <c r="T837" s="27">
        <f>IFERROR(FundResult[[#This Row],[pledged]]/FundResult[[#This Row],[backers_count]], 0)</f>
        <v>58.625</v>
      </c>
    </row>
    <row r="838" spans="1:20" x14ac:dyDescent="0.25">
      <c r="A838">
        <v>836</v>
      </c>
      <c r="B838" s="3" t="s">
        <v>837</v>
      </c>
      <c r="C838" s="3" t="s">
        <v>4946</v>
      </c>
      <c r="D838" s="48">
        <v>5000</v>
      </c>
      <c r="E838" s="4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6">
        <f>FundResult[[#This Row],[launched_at]]/86400+DATE(1970,1,1)</f>
        <v>41524.056921296295</v>
      </c>
      <c r="L838" s="8">
        <f>YEAR(FundResult[[#This Row],[Date Created Conversion]])</f>
        <v>2013</v>
      </c>
      <c r="M838" t="b">
        <v>0</v>
      </c>
      <c r="N838">
        <v>46</v>
      </c>
      <c r="O838" t="b">
        <v>1</v>
      </c>
      <c r="P838" t="s">
        <v>8274</v>
      </c>
      <c r="Q838" t="s">
        <v>8325</v>
      </c>
      <c r="R838" s="10" t="s">
        <v>8326</v>
      </c>
      <c r="S838" s="29">
        <f>ROUND(FundResult[[#This Row],[pledged]]/FundResult[[#This Row],[goal]]*100,0)</f>
        <v>101</v>
      </c>
      <c r="T838" s="27">
        <f>IFERROR(FundResult[[#This Row],[pledged]]/FundResult[[#This Row],[backers_count]], 0)</f>
        <v>109.70695652173914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48">
        <v>2500</v>
      </c>
      <c r="E839" s="4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6">
        <f>FundResult[[#This Row],[launched_at]]/86400+DATE(1970,1,1)</f>
        <v>41730.998402777775</v>
      </c>
      <c r="L839" s="8">
        <f>YEAR(FundResult[[#This Row],[Date Created Conversion]])</f>
        <v>2014</v>
      </c>
      <c r="M839" t="b">
        <v>0</v>
      </c>
      <c r="N839">
        <v>62</v>
      </c>
      <c r="O839" t="b">
        <v>1</v>
      </c>
      <c r="P839" t="s">
        <v>8274</v>
      </c>
      <c r="Q839" t="s">
        <v>8325</v>
      </c>
      <c r="R839" s="10" t="s">
        <v>8326</v>
      </c>
      <c r="S839" s="29">
        <f>ROUND(FundResult[[#This Row],[pledged]]/FundResult[[#This Row],[goal]]*100,0)</f>
        <v>122</v>
      </c>
      <c r="T839" s="27">
        <f>IFERROR(FundResult[[#This Row],[pledged]]/FundResult[[#This Row],[backers_count]], 0)</f>
        <v>49.112903225806448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48">
        <v>2000</v>
      </c>
      <c r="E840" s="4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6">
        <f>FundResult[[#This Row],[launched_at]]/86400+DATE(1970,1,1)</f>
        <v>40895.897974537038</v>
      </c>
      <c r="L840" s="8">
        <f>YEAR(FundResult[[#This Row],[Date Created Conversion]])</f>
        <v>2011</v>
      </c>
      <c r="M840" t="b">
        <v>0</v>
      </c>
      <c r="N840">
        <v>61</v>
      </c>
      <c r="O840" t="b">
        <v>1</v>
      </c>
      <c r="P840" t="s">
        <v>8274</v>
      </c>
      <c r="Q840" t="s">
        <v>8325</v>
      </c>
      <c r="R840" s="10" t="s">
        <v>8326</v>
      </c>
      <c r="S840" s="29">
        <f>ROUND(FundResult[[#This Row],[pledged]]/FundResult[[#This Row],[goal]]*100,0)</f>
        <v>145</v>
      </c>
      <c r="T840" s="27">
        <f>IFERROR(FundResult[[#This Row],[pledged]]/FundResult[[#This Row],[backers_count]], 0)</f>
        <v>47.672131147540981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48">
        <v>5000</v>
      </c>
      <c r="E841" s="4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6">
        <f>FundResult[[#This Row],[launched_at]]/86400+DATE(1970,1,1)</f>
        <v>41144.763379629629</v>
      </c>
      <c r="L841" s="8">
        <f>YEAR(FundResult[[#This Row],[Date Created Conversion]])</f>
        <v>2012</v>
      </c>
      <c r="M841" t="b">
        <v>0</v>
      </c>
      <c r="N841">
        <v>96</v>
      </c>
      <c r="O841" t="b">
        <v>1</v>
      </c>
      <c r="P841" t="s">
        <v>8274</v>
      </c>
      <c r="Q841" t="s">
        <v>8325</v>
      </c>
      <c r="R841" s="10" t="s">
        <v>8326</v>
      </c>
      <c r="S841" s="29">
        <f>ROUND(FundResult[[#This Row],[pledged]]/FundResult[[#This Row],[goal]]*100,0)</f>
        <v>117</v>
      </c>
      <c r="T841" s="27">
        <f>IFERROR(FundResult[[#This Row],[pledged]]/FundResult[[#This Row],[backers_count]], 0)</f>
        <v>60.737812499999997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48">
        <v>10000</v>
      </c>
      <c r="E842" s="4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6">
        <f>FundResult[[#This Row],[launched_at]]/86400+DATE(1970,1,1)</f>
        <v>42607.226701388892</v>
      </c>
      <c r="L842" s="8">
        <f>YEAR(FundResult[[#This Row],[Date Created Conversion]])</f>
        <v>2016</v>
      </c>
      <c r="M842" t="b">
        <v>0</v>
      </c>
      <c r="N842">
        <v>190</v>
      </c>
      <c r="O842" t="b">
        <v>1</v>
      </c>
      <c r="P842" t="s">
        <v>8275</v>
      </c>
      <c r="Q842" t="s">
        <v>8325</v>
      </c>
      <c r="R842" s="10" t="s">
        <v>8327</v>
      </c>
      <c r="S842" s="29">
        <f>ROUND(FundResult[[#This Row],[pledged]]/FundResult[[#This Row],[goal]]*100,0)</f>
        <v>120</v>
      </c>
      <c r="T842" s="27">
        <f>IFERROR(FundResult[[#This Row],[pledged]]/FundResult[[#This Row],[backers_count]], 0)</f>
        <v>63.37715789473684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48">
        <v>5000</v>
      </c>
      <c r="E843" s="4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6">
        <f>FundResult[[#This Row],[launched_at]]/86400+DATE(1970,1,1)</f>
        <v>41923.838692129633</v>
      </c>
      <c r="L843" s="8">
        <f>YEAR(FundResult[[#This Row],[Date Created Conversion]])</f>
        <v>2014</v>
      </c>
      <c r="M843" t="b">
        <v>1</v>
      </c>
      <c r="N843">
        <v>94</v>
      </c>
      <c r="O843" t="b">
        <v>1</v>
      </c>
      <c r="P843" t="s">
        <v>8275</v>
      </c>
      <c r="Q843" t="s">
        <v>8325</v>
      </c>
      <c r="R843" s="10" t="s">
        <v>8327</v>
      </c>
      <c r="S843" s="29">
        <f>ROUND(FundResult[[#This Row],[pledged]]/FundResult[[#This Row],[goal]]*100,0)</f>
        <v>101</v>
      </c>
      <c r="T843" s="27">
        <f>IFERROR(FundResult[[#This Row],[pledged]]/FundResult[[#This Row],[backers_count]], 0)</f>
        <v>53.893617021276597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48">
        <v>2500</v>
      </c>
      <c r="E844" s="4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6">
        <f>FundResult[[#This Row],[launched_at]]/86400+DATE(1970,1,1)</f>
        <v>41526.59239583333</v>
      </c>
      <c r="L844" s="8">
        <f>YEAR(FundResult[[#This Row],[Date Created Conversion]])</f>
        <v>2013</v>
      </c>
      <c r="M844" t="b">
        <v>1</v>
      </c>
      <c r="N844">
        <v>39</v>
      </c>
      <c r="O844" t="b">
        <v>1</v>
      </c>
      <c r="P844" t="s">
        <v>8275</v>
      </c>
      <c r="Q844" t="s">
        <v>8325</v>
      </c>
      <c r="R844" s="10" t="s">
        <v>8327</v>
      </c>
      <c r="S844" s="29">
        <f>ROUND(FundResult[[#This Row],[pledged]]/FundResult[[#This Row],[goal]]*100,0)</f>
        <v>104</v>
      </c>
      <c r="T844" s="27">
        <f>IFERROR(FundResult[[#This Row],[pledged]]/FundResult[[#This Row],[backers_count]], 0)</f>
        <v>66.871794871794876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48">
        <v>3000</v>
      </c>
      <c r="E845" s="4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6">
        <f>FundResult[[#This Row],[launched_at]]/86400+DATE(1970,1,1)</f>
        <v>42695.257870370369</v>
      </c>
      <c r="L845" s="8">
        <f>YEAR(FundResult[[#This Row],[Date Created Conversion]])</f>
        <v>2016</v>
      </c>
      <c r="M845" t="b">
        <v>0</v>
      </c>
      <c r="N845">
        <v>127</v>
      </c>
      <c r="O845" t="b">
        <v>1</v>
      </c>
      <c r="P845" t="s">
        <v>8275</v>
      </c>
      <c r="Q845" t="s">
        <v>8325</v>
      </c>
      <c r="R845" s="10" t="s">
        <v>8327</v>
      </c>
      <c r="S845" s="29">
        <f>ROUND(FundResult[[#This Row],[pledged]]/FundResult[[#This Row],[goal]]*100,0)</f>
        <v>267</v>
      </c>
      <c r="T845" s="27">
        <f>IFERROR(FundResult[[#This Row],[pledged]]/FundResult[[#This Row],[backers_count]], 0)</f>
        <v>63.102362204724407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48">
        <v>3000</v>
      </c>
      <c r="E846" s="4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6">
        <f>FundResult[[#This Row],[launched_at]]/86400+DATE(1970,1,1)</f>
        <v>41905.684629629628</v>
      </c>
      <c r="L846" s="8">
        <f>YEAR(FundResult[[#This Row],[Date Created Conversion]])</f>
        <v>2014</v>
      </c>
      <c r="M846" t="b">
        <v>1</v>
      </c>
      <c r="N846">
        <v>159</v>
      </c>
      <c r="O846" t="b">
        <v>1</v>
      </c>
      <c r="P846" t="s">
        <v>8275</v>
      </c>
      <c r="Q846" t="s">
        <v>8325</v>
      </c>
      <c r="R846" s="10" t="s">
        <v>8327</v>
      </c>
      <c r="S846" s="29">
        <f>ROUND(FundResult[[#This Row],[pledged]]/FundResult[[#This Row],[goal]]*100,0)</f>
        <v>194</v>
      </c>
      <c r="T846" s="27">
        <f>IFERROR(FundResult[[#This Row],[pledged]]/FundResult[[#This Row],[backers_count]], 0)</f>
        <v>36.628930817610062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48">
        <v>5000</v>
      </c>
      <c r="E847" s="4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6">
        <f>FundResult[[#This Row],[launched_at]]/86400+DATE(1970,1,1)</f>
        <v>42578.205972222218</v>
      </c>
      <c r="L847" s="8">
        <f>YEAR(FundResult[[#This Row],[Date Created Conversion]])</f>
        <v>2016</v>
      </c>
      <c r="M847" t="b">
        <v>0</v>
      </c>
      <c r="N847">
        <v>177</v>
      </c>
      <c r="O847" t="b">
        <v>1</v>
      </c>
      <c r="P847" t="s">
        <v>8275</v>
      </c>
      <c r="Q847" t="s">
        <v>8325</v>
      </c>
      <c r="R847" s="10" t="s">
        <v>8327</v>
      </c>
      <c r="S847" s="29">
        <f>ROUND(FundResult[[#This Row],[pledged]]/FundResult[[#This Row],[goal]]*100,0)</f>
        <v>120</v>
      </c>
      <c r="T847" s="27">
        <f>IFERROR(FundResult[[#This Row],[pledged]]/FundResult[[#This Row],[backers_count]], 0)</f>
        <v>34.005706214689269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48">
        <v>1100</v>
      </c>
      <c r="E848" s="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6">
        <f>FundResult[[#This Row],[launched_at]]/86400+DATE(1970,1,1)</f>
        <v>41694.391840277778</v>
      </c>
      <c r="L848" s="8">
        <f>YEAR(FundResult[[#This Row],[Date Created Conversion]])</f>
        <v>2014</v>
      </c>
      <c r="M848" t="b">
        <v>0</v>
      </c>
      <c r="N848">
        <v>47</v>
      </c>
      <c r="O848" t="b">
        <v>1</v>
      </c>
      <c r="P848" t="s">
        <v>8275</v>
      </c>
      <c r="Q848" t="s">
        <v>8325</v>
      </c>
      <c r="R848" s="10" t="s">
        <v>8327</v>
      </c>
      <c r="S848" s="29">
        <f>ROUND(FundResult[[#This Row],[pledged]]/FundResult[[#This Row],[goal]]*100,0)</f>
        <v>122</v>
      </c>
      <c r="T848" s="27">
        <f>IFERROR(FundResult[[#This Row],[pledged]]/FundResult[[#This Row],[backers_count]], 0)</f>
        <v>28.553404255319148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48">
        <v>10</v>
      </c>
      <c r="E849" s="4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6">
        <f>FundResult[[#This Row],[launched_at]]/86400+DATE(1970,1,1)</f>
        <v>42165.798333333332</v>
      </c>
      <c r="L849" s="8">
        <f>YEAR(FundResult[[#This Row],[Date Created Conversion]])</f>
        <v>2015</v>
      </c>
      <c r="M849" t="b">
        <v>0</v>
      </c>
      <c r="N849">
        <v>1</v>
      </c>
      <c r="O849" t="b">
        <v>1</v>
      </c>
      <c r="P849" t="s">
        <v>8275</v>
      </c>
      <c r="Q849" t="s">
        <v>8325</v>
      </c>
      <c r="R849" s="10" t="s">
        <v>8327</v>
      </c>
      <c r="S849" s="29">
        <f>ROUND(FundResult[[#This Row],[pledged]]/FundResult[[#This Row],[goal]]*100,0)</f>
        <v>100</v>
      </c>
      <c r="T849" s="27">
        <f>IFERROR(FundResult[[#This Row],[pledged]]/FundResult[[#This Row],[backers_count]], 0)</f>
        <v>10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48">
        <v>300</v>
      </c>
      <c r="E850" s="4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6">
        <f>FundResult[[#This Row],[launched_at]]/86400+DATE(1970,1,1)</f>
        <v>42078.792048611111</v>
      </c>
      <c r="L850" s="8">
        <f>YEAR(FundResult[[#This Row],[Date Created Conversion]])</f>
        <v>2015</v>
      </c>
      <c r="M850" t="b">
        <v>0</v>
      </c>
      <c r="N850">
        <v>16</v>
      </c>
      <c r="O850" t="b">
        <v>1</v>
      </c>
      <c r="P850" t="s">
        <v>8275</v>
      </c>
      <c r="Q850" t="s">
        <v>8325</v>
      </c>
      <c r="R850" s="10" t="s">
        <v>8327</v>
      </c>
      <c r="S850" s="29">
        <f>ROUND(FundResult[[#This Row],[pledged]]/FundResult[[#This Row],[goal]]*100,0)</f>
        <v>100</v>
      </c>
      <c r="T850" s="27">
        <f>IFERROR(FundResult[[#This Row],[pledged]]/FundResult[[#This Row],[backers_count]], 0)</f>
        <v>18.75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48">
        <v>4000</v>
      </c>
      <c r="E851" s="4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6">
        <f>FundResult[[#This Row],[launched_at]]/86400+DATE(1970,1,1)</f>
        <v>42051.148888888885</v>
      </c>
      <c r="L851" s="8">
        <f>YEAR(FundResult[[#This Row],[Date Created Conversion]])</f>
        <v>2015</v>
      </c>
      <c r="M851" t="b">
        <v>0</v>
      </c>
      <c r="N851">
        <v>115</v>
      </c>
      <c r="O851" t="b">
        <v>1</v>
      </c>
      <c r="P851" t="s">
        <v>8275</v>
      </c>
      <c r="Q851" t="s">
        <v>8325</v>
      </c>
      <c r="R851" s="10" t="s">
        <v>8327</v>
      </c>
      <c r="S851" s="29">
        <f>ROUND(FundResult[[#This Row],[pledged]]/FundResult[[#This Row],[goal]]*100,0)</f>
        <v>120</v>
      </c>
      <c r="T851" s="27">
        <f>IFERROR(FundResult[[#This Row],[pledged]]/FundResult[[#This Row],[backers_count]], 0)</f>
        <v>41.704347826086959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48">
        <v>4000</v>
      </c>
      <c r="E852" s="4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6">
        <f>FundResult[[#This Row],[launched_at]]/86400+DATE(1970,1,1)</f>
        <v>42452.827743055561</v>
      </c>
      <c r="L852" s="8">
        <f>YEAR(FundResult[[#This Row],[Date Created Conversion]])</f>
        <v>2016</v>
      </c>
      <c r="M852" t="b">
        <v>0</v>
      </c>
      <c r="N852">
        <v>133</v>
      </c>
      <c r="O852" t="b">
        <v>1</v>
      </c>
      <c r="P852" t="s">
        <v>8275</v>
      </c>
      <c r="Q852" t="s">
        <v>8325</v>
      </c>
      <c r="R852" s="10" t="s">
        <v>8327</v>
      </c>
      <c r="S852" s="29">
        <f>ROUND(FundResult[[#This Row],[pledged]]/FundResult[[#This Row],[goal]]*100,0)</f>
        <v>155</v>
      </c>
      <c r="T852" s="27">
        <f>IFERROR(FundResult[[#This Row],[pledged]]/FundResult[[#This Row],[backers_count]], 0)</f>
        <v>46.669172932330824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48">
        <v>2000</v>
      </c>
      <c r="E853" s="4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6">
        <f>FundResult[[#This Row],[launched_at]]/86400+DATE(1970,1,1)</f>
        <v>42522.880243055552</v>
      </c>
      <c r="L853" s="8">
        <f>YEAR(FundResult[[#This Row],[Date Created Conversion]])</f>
        <v>2016</v>
      </c>
      <c r="M853" t="b">
        <v>0</v>
      </c>
      <c r="N853">
        <v>70</v>
      </c>
      <c r="O853" t="b">
        <v>1</v>
      </c>
      <c r="P853" t="s">
        <v>8275</v>
      </c>
      <c r="Q853" t="s">
        <v>8325</v>
      </c>
      <c r="R853" s="10" t="s">
        <v>8327</v>
      </c>
      <c r="S853" s="29">
        <f>ROUND(FundResult[[#This Row],[pledged]]/FundResult[[#This Row],[goal]]*100,0)</f>
        <v>130</v>
      </c>
      <c r="T853" s="27">
        <f>IFERROR(FundResult[[#This Row],[pledged]]/FundResult[[#This Row],[backers_count]], 0)</f>
        <v>37.271428571428572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48">
        <v>3500</v>
      </c>
      <c r="E854" s="4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6">
        <f>FundResult[[#This Row],[launched_at]]/86400+DATE(1970,1,1)</f>
        <v>42656.805497685185</v>
      </c>
      <c r="L854" s="8">
        <f>YEAR(FundResult[[#This Row],[Date Created Conversion]])</f>
        <v>2016</v>
      </c>
      <c r="M854" t="b">
        <v>0</v>
      </c>
      <c r="N854">
        <v>62</v>
      </c>
      <c r="O854" t="b">
        <v>1</v>
      </c>
      <c r="P854" t="s">
        <v>8275</v>
      </c>
      <c r="Q854" t="s">
        <v>8325</v>
      </c>
      <c r="R854" s="10" t="s">
        <v>8327</v>
      </c>
      <c r="S854" s="29">
        <f>ROUND(FundResult[[#This Row],[pledged]]/FundResult[[#This Row],[goal]]*100,0)</f>
        <v>105</v>
      </c>
      <c r="T854" s="27">
        <f>IFERROR(FundResult[[#This Row],[pledged]]/FundResult[[#This Row],[backers_count]], 0)</f>
        <v>59.258064516129032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48">
        <v>300</v>
      </c>
      <c r="E855" s="4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6">
        <f>FundResult[[#This Row],[launched_at]]/86400+DATE(1970,1,1)</f>
        <v>42021.832280092596</v>
      </c>
      <c r="L855" s="8">
        <f>YEAR(FundResult[[#This Row],[Date Created Conversion]])</f>
        <v>2015</v>
      </c>
      <c r="M855" t="b">
        <v>0</v>
      </c>
      <c r="N855">
        <v>10</v>
      </c>
      <c r="O855" t="b">
        <v>1</v>
      </c>
      <c r="P855" t="s">
        <v>8275</v>
      </c>
      <c r="Q855" t="s">
        <v>8325</v>
      </c>
      <c r="R855" s="10" t="s">
        <v>8327</v>
      </c>
      <c r="S855" s="29">
        <f>ROUND(FundResult[[#This Row],[pledged]]/FundResult[[#This Row],[goal]]*100,0)</f>
        <v>100</v>
      </c>
      <c r="T855" s="27">
        <f>IFERROR(FundResult[[#This Row],[pledged]]/FundResult[[#This Row],[backers_count]], 0)</f>
        <v>30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48">
        <v>27800</v>
      </c>
      <c r="E856" s="4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6">
        <f>FundResult[[#This Row],[launched_at]]/86400+DATE(1970,1,1)</f>
        <v>42702.212337962963</v>
      </c>
      <c r="L856" s="8">
        <f>YEAR(FundResult[[#This Row],[Date Created Conversion]])</f>
        <v>2016</v>
      </c>
      <c r="M856" t="b">
        <v>0</v>
      </c>
      <c r="N856">
        <v>499</v>
      </c>
      <c r="O856" t="b">
        <v>1</v>
      </c>
      <c r="P856" t="s">
        <v>8275</v>
      </c>
      <c r="Q856" t="s">
        <v>8325</v>
      </c>
      <c r="R856" s="10" t="s">
        <v>8327</v>
      </c>
      <c r="S856" s="29">
        <f>ROUND(FundResult[[#This Row],[pledged]]/FundResult[[#This Row],[goal]]*100,0)</f>
        <v>118</v>
      </c>
      <c r="T856" s="27">
        <f>IFERROR(FundResult[[#This Row],[pledged]]/FundResult[[#This Row],[backers_count]], 0)</f>
        <v>65.8623246492986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48">
        <v>1450</v>
      </c>
      <c r="E857" s="4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6">
        <f>FundResult[[#This Row],[launched_at]]/86400+DATE(1970,1,1)</f>
        <v>42545.125196759254</v>
      </c>
      <c r="L857" s="8">
        <f>YEAR(FundResult[[#This Row],[Date Created Conversion]])</f>
        <v>2016</v>
      </c>
      <c r="M857" t="b">
        <v>0</v>
      </c>
      <c r="N857">
        <v>47</v>
      </c>
      <c r="O857" t="b">
        <v>1</v>
      </c>
      <c r="P857" t="s">
        <v>8275</v>
      </c>
      <c r="Q857" t="s">
        <v>8325</v>
      </c>
      <c r="R857" s="10" t="s">
        <v>8327</v>
      </c>
      <c r="S857" s="29">
        <f>ROUND(FundResult[[#This Row],[pledged]]/FundResult[[#This Row],[goal]]*100,0)</f>
        <v>103</v>
      </c>
      <c r="T857" s="27">
        <f>IFERROR(FundResult[[#This Row],[pledged]]/FundResult[[#This Row],[backers_count]], 0)</f>
        <v>31.914893617021278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48">
        <v>250</v>
      </c>
      <c r="E858" s="4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6">
        <f>FundResult[[#This Row],[launched_at]]/86400+DATE(1970,1,1)</f>
        <v>42609.311990740738</v>
      </c>
      <c r="L858" s="8">
        <f>YEAR(FundResult[[#This Row],[Date Created Conversion]])</f>
        <v>2016</v>
      </c>
      <c r="M858" t="b">
        <v>0</v>
      </c>
      <c r="N858">
        <v>28</v>
      </c>
      <c r="O858" t="b">
        <v>1</v>
      </c>
      <c r="P858" t="s">
        <v>8275</v>
      </c>
      <c r="Q858" t="s">
        <v>8325</v>
      </c>
      <c r="R858" s="10" t="s">
        <v>8327</v>
      </c>
      <c r="S858" s="29">
        <f>ROUND(FundResult[[#This Row],[pledged]]/FundResult[[#This Row],[goal]]*100,0)</f>
        <v>218</v>
      </c>
      <c r="T858" s="27">
        <f>IFERROR(FundResult[[#This Row],[pledged]]/FundResult[[#This Row],[backers_count]], 0)</f>
        <v>19.464285714285715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48">
        <v>1200</v>
      </c>
      <c r="E859" s="4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6">
        <f>FundResult[[#This Row],[launched_at]]/86400+DATE(1970,1,1)</f>
        <v>42291.581377314811</v>
      </c>
      <c r="L859" s="8">
        <f>YEAR(FundResult[[#This Row],[Date Created Conversion]])</f>
        <v>2015</v>
      </c>
      <c r="M859" t="b">
        <v>0</v>
      </c>
      <c r="N859">
        <v>24</v>
      </c>
      <c r="O859" t="b">
        <v>1</v>
      </c>
      <c r="P859" t="s">
        <v>8275</v>
      </c>
      <c r="Q859" t="s">
        <v>8325</v>
      </c>
      <c r="R859" s="10" t="s">
        <v>8327</v>
      </c>
      <c r="S859" s="29">
        <f>ROUND(FundResult[[#This Row],[pledged]]/FundResult[[#This Row],[goal]]*100,0)</f>
        <v>100</v>
      </c>
      <c r="T859" s="27">
        <f>IFERROR(FundResult[[#This Row],[pledged]]/FundResult[[#This Row],[backers_count]], 0)</f>
        <v>50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48">
        <v>1200</v>
      </c>
      <c r="E860" s="4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6">
        <f>FundResult[[#This Row],[launched_at]]/86400+DATE(1970,1,1)</f>
        <v>42079.745578703703</v>
      </c>
      <c r="L860" s="8">
        <f>YEAR(FundResult[[#This Row],[Date Created Conversion]])</f>
        <v>2015</v>
      </c>
      <c r="M860" t="b">
        <v>0</v>
      </c>
      <c r="N860">
        <v>76</v>
      </c>
      <c r="O860" t="b">
        <v>1</v>
      </c>
      <c r="P860" t="s">
        <v>8275</v>
      </c>
      <c r="Q860" t="s">
        <v>8325</v>
      </c>
      <c r="R860" s="10" t="s">
        <v>8327</v>
      </c>
      <c r="S860" s="29">
        <f>ROUND(FundResult[[#This Row],[pledged]]/FundResult[[#This Row],[goal]]*100,0)</f>
        <v>144</v>
      </c>
      <c r="T860" s="27">
        <f>IFERROR(FundResult[[#This Row],[pledged]]/FundResult[[#This Row],[backers_count]], 0)</f>
        <v>22.737763157894737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48">
        <v>4000</v>
      </c>
      <c r="E861" s="4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6">
        <f>FundResult[[#This Row],[launched_at]]/86400+DATE(1970,1,1)</f>
        <v>42128.820231481484</v>
      </c>
      <c r="L861" s="8">
        <f>YEAR(FundResult[[#This Row],[Date Created Conversion]])</f>
        <v>2015</v>
      </c>
      <c r="M861" t="b">
        <v>0</v>
      </c>
      <c r="N861">
        <v>98</v>
      </c>
      <c r="O861" t="b">
        <v>1</v>
      </c>
      <c r="P861" t="s">
        <v>8275</v>
      </c>
      <c r="Q861" t="s">
        <v>8325</v>
      </c>
      <c r="R861" s="10" t="s">
        <v>8327</v>
      </c>
      <c r="S861" s="29">
        <f>ROUND(FundResult[[#This Row],[pledged]]/FundResult[[#This Row],[goal]]*100,0)</f>
        <v>105</v>
      </c>
      <c r="T861" s="27">
        <f>IFERROR(FundResult[[#This Row],[pledged]]/FundResult[[#This Row],[backers_count]], 0)</f>
        <v>42.724489795918366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48">
        <v>14000</v>
      </c>
      <c r="E862" s="4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6">
        <f>FundResult[[#This Row],[launched_at]]/86400+DATE(1970,1,1)</f>
        <v>41570.482789351852</v>
      </c>
      <c r="L862" s="8">
        <f>YEAR(FundResult[[#This Row],[Date Created Conversion]])</f>
        <v>2013</v>
      </c>
      <c r="M862" t="b">
        <v>0</v>
      </c>
      <c r="N862">
        <v>48</v>
      </c>
      <c r="O862" t="b">
        <v>0</v>
      </c>
      <c r="P862" t="s">
        <v>8276</v>
      </c>
      <c r="Q862" t="s">
        <v>8325</v>
      </c>
      <c r="R862" s="10" t="s">
        <v>8328</v>
      </c>
      <c r="S862" s="29">
        <f>ROUND(FundResult[[#This Row],[pledged]]/FundResult[[#This Row],[goal]]*100,0)</f>
        <v>18</v>
      </c>
      <c r="T862" s="27">
        <f>IFERROR(FundResult[[#This Row],[pledged]]/FundResult[[#This Row],[backers_count]], 0)</f>
        <v>52.916666666666664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48">
        <v>4500</v>
      </c>
      <c r="E863" s="4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6">
        <f>FundResult[[#This Row],[launched_at]]/86400+DATE(1970,1,1)</f>
        <v>42599.965324074074</v>
      </c>
      <c r="L863" s="8">
        <f>YEAR(FundResult[[#This Row],[Date Created Conversion]])</f>
        <v>2016</v>
      </c>
      <c r="M863" t="b">
        <v>0</v>
      </c>
      <c r="N863">
        <v>2</v>
      </c>
      <c r="O863" t="b">
        <v>0</v>
      </c>
      <c r="P863" t="s">
        <v>8276</v>
      </c>
      <c r="Q863" t="s">
        <v>8325</v>
      </c>
      <c r="R863" s="10" t="s">
        <v>8328</v>
      </c>
      <c r="S863" s="29">
        <f>ROUND(FundResult[[#This Row],[pledged]]/FundResult[[#This Row],[goal]]*100,0)</f>
        <v>2</v>
      </c>
      <c r="T863" s="27">
        <f>IFERROR(FundResult[[#This Row],[pledged]]/FundResult[[#This Row],[backers_count]], 0)</f>
        <v>50.5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48">
        <v>50000</v>
      </c>
      <c r="E864" s="4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6">
        <f>FundResult[[#This Row],[launched_at]]/86400+DATE(1970,1,1)</f>
        <v>41559.5549537037</v>
      </c>
      <c r="L864" s="8">
        <f>YEAR(FundResult[[#This Row],[Date Created Conversion]])</f>
        <v>2013</v>
      </c>
      <c r="M864" t="b">
        <v>0</v>
      </c>
      <c r="N864">
        <v>4</v>
      </c>
      <c r="O864" t="b">
        <v>0</v>
      </c>
      <c r="P864" t="s">
        <v>8276</v>
      </c>
      <c r="Q864" t="s">
        <v>8325</v>
      </c>
      <c r="R864" s="10" t="s">
        <v>8328</v>
      </c>
      <c r="S864" s="29">
        <f>ROUND(FundResult[[#This Row],[pledged]]/FundResult[[#This Row],[goal]]*100,0)</f>
        <v>0</v>
      </c>
      <c r="T864" s="27">
        <f>IFERROR(FundResult[[#This Row],[pledged]]/FundResult[[#This Row],[backers_count]], 0)</f>
        <v>42.5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48">
        <v>2000</v>
      </c>
      <c r="E865" s="4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6">
        <f>FundResult[[#This Row],[launched_at]]/86400+DATE(1970,1,1)</f>
        <v>40921.117662037039</v>
      </c>
      <c r="L865" s="8">
        <f>YEAR(FundResult[[#This Row],[Date Created Conversion]])</f>
        <v>2012</v>
      </c>
      <c r="M865" t="b">
        <v>0</v>
      </c>
      <c r="N865">
        <v>5</v>
      </c>
      <c r="O865" t="b">
        <v>0</v>
      </c>
      <c r="P865" t="s">
        <v>8276</v>
      </c>
      <c r="Q865" t="s">
        <v>8325</v>
      </c>
      <c r="R865" s="10" t="s">
        <v>8328</v>
      </c>
      <c r="S865" s="29">
        <f>ROUND(FundResult[[#This Row],[pledged]]/FundResult[[#This Row],[goal]]*100,0)</f>
        <v>5</v>
      </c>
      <c r="T865" s="27">
        <f>IFERROR(FundResult[[#This Row],[pledged]]/FundResult[[#This Row],[backers_count]], 0)</f>
        <v>18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48">
        <v>6500</v>
      </c>
      <c r="E866" s="4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6">
        <f>FundResult[[#This Row],[launched_at]]/86400+DATE(1970,1,1)</f>
        <v>41541.106921296298</v>
      </c>
      <c r="L866" s="8">
        <f>YEAR(FundResult[[#This Row],[Date Created Conversion]])</f>
        <v>2013</v>
      </c>
      <c r="M866" t="b">
        <v>0</v>
      </c>
      <c r="N866">
        <v>79</v>
      </c>
      <c r="O866" t="b">
        <v>0</v>
      </c>
      <c r="P866" t="s">
        <v>8276</v>
      </c>
      <c r="Q866" t="s">
        <v>8325</v>
      </c>
      <c r="R866" s="10" t="s">
        <v>8328</v>
      </c>
      <c r="S866" s="29">
        <f>ROUND(FundResult[[#This Row],[pledged]]/FundResult[[#This Row],[goal]]*100,0)</f>
        <v>42</v>
      </c>
      <c r="T866" s="27">
        <f>IFERROR(FundResult[[#This Row],[pledged]]/FundResult[[#This Row],[backers_count]], 0)</f>
        <v>34.177215189873415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48">
        <v>2200</v>
      </c>
      <c r="E867" s="4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6">
        <f>FundResult[[#This Row],[launched_at]]/86400+DATE(1970,1,1)</f>
        <v>41230.773113425923</v>
      </c>
      <c r="L867" s="8">
        <f>YEAR(FundResult[[#This Row],[Date Created Conversion]])</f>
        <v>2012</v>
      </c>
      <c r="M867" t="b">
        <v>0</v>
      </c>
      <c r="N867">
        <v>2</v>
      </c>
      <c r="O867" t="b">
        <v>0</v>
      </c>
      <c r="P867" t="s">
        <v>8276</v>
      </c>
      <c r="Q867" t="s">
        <v>8325</v>
      </c>
      <c r="R867" s="10" t="s">
        <v>8328</v>
      </c>
      <c r="S867" s="29">
        <f>ROUND(FundResult[[#This Row],[pledged]]/FundResult[[#This Row],[goal]]*100,0)</f>
        <v>2</v>
      </c>
      <c r="T867" s="27">
        <f>IFERROR(FundResult[[#This Row],[pledged]]/FundResult[[#This Row],[backers_count]], 0)</f>
        <v>22.5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48">
        <v>3500</v>
      </c>
      <c r="E868" s="4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6">
        <f>FundResult[[#This Row],[launched_at]]/86400+DATE(1970,1,1)</f>
        <v>42025.637939814813</v>
      </c>
      <c r="L868" s="8">
        <f>YEAR(FundResult[[#This Row],[Date Created Conversion]])</f>
        <v>2015</v>
      </c>
      <c r="M868" t="b">
        <v>0</v>
      </c>
      <c r="N868">
        <v>11</v>
      </c>
      <c r="O868" t="b">
        <v>0</v>
      </c>
      <c r="P868" t="s">
        <v>8276</v>
      </c>
      <c r="Q868" t="s">
        <v>8325</v>
      </c>
      <c r="R868" s="10" t="s">
        <v>8328</v>
      </c>
      <c r="S868" s="29">
        <f>ROUND(FundResult[[#This Row],[pledged]]/FundResult[[#This Row],[goal]]*100,0)</f>
        <v>18</v>
      </c>
      <c r="T868" s="27">
        <f>IFERROR(FundResult[[#This Row],[pledged]]/FundResult[[#This Row],[backers_count]], 0)</f>
        <v>58.18181818181818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48">
        <v>5000</v>
      </c>
      <c r="E869" s="4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6">
        <f>FundResult[[#This Row],[launched_at]]/86400+DATE(1970,1,1)</f>
        <v>40088.105393518519</v>
      </c>
      <c r="L869" s="8">
        <f>YEAR(FundResult[[#This Row],[Date Created Conversion]])</f>
        <v>2009</v>
      </c>
      <c r="M869" t="b">
        <v>0</v>
      </c>
      <c r="N869">
        <v>11</v>
      </c>
      <c r="O869" t="b">
        <v>0</v>
      </c>
      <c r="P869" t="s">
        <v>8276</v>
      </c>
      <c r="Q869" t="s">
        <v>8325</v>
      </c>
      <c r="R869" s="10" t="s">
        <v>8328</v>
      </c>
      <c r="S869" s="29">
        <f>ROUND(FundResult[[#This Row],[pledged]]/FundResult[[#This Row],[goal]]*100,0)</f>
        <v>24</v>
      </c>
      <c r="T869" s="27">
        <f>IFERROR(FundResult[[#This Row],[pledged]]/FundResult[[#This Row],[backers_count]], 0)</f>
        <v>109.18181818181819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48">
        <v>45000</v>
      </c>
      <c r="E870" s="4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6">
        <f>FundResult[[#This Row],[launched_at]]/86400+DATE(1970,1,1)</f>
        <v>41616.027754629627</v>
      </c>
      <c r="L870" s="8">
        <f>YEAR(FundResult[[#This Row],[Date Created Conversion]])</f>
        <v>2013</v>
      </c>
      <c r="M870" t="b">
        <v>0</v>
      </c>
      <c r="N870">
        <v>1</v>
      </c>
      <c r="O870" t="b">
        <v>0</v>
      </c>
      <c r="P870" t="s">
        <v>8276</v>
      </c>
      <c r="Q870" t="s">
        <v>8325</v>
      </c>
      <c r="R870" s="10" t="s">
        <v>8328</v>
      </c>
      <c r="S870" s="29">
        <f>ROUND(FundResult[[#This Row],[pledged]]/FundResult[[#This Row],[goal]]*100,0)</f>
        <v>0</v>
      </c>
      <c r="T870" s="27">
        <f>IFERROR(FundResult[[#This Row],[pledged]]/FundResult[[#This Row],[backers_count]], 0)</f>
        <v>50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48">
        <v>8800</v>
      </c>
      <c r="E871" s="4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6">
        <f>FundResult[[#This Row],[launched_at]]/86400+DATE(1970,1,1)</f>
        <v>41342.845567129625</v>
      </c>
      <c r="L871" s="8">
        <f>YEAR(FundResult[[#This Row],[Date Created Conversion]])</f>
        <v>2013</v>
      </c>
      <c r="M871" t="b">
        <v>0</v>
      </c>
      <c r="N871">
        <v>3</v>
      </c>
      <c r="O871" t="b">
        <v>0</v>
      </c>
      <c r="P871" t="s">
        <v>8276</v>
      </c>
      <c r="Q871" t="s">
        <v>8325</v>
      </c>
      <c r="R871" s="10" t="s">
        <v>8328</v>
      </c>
      <c r="S871" s="29">
        <f>ROUND(FundResult[[#This Row],[pledged]]/FundResult[[#This Row],[goal]]*100,0)</f>
        <v>12</v>
      </c>
      <c r="T871" s="27">
        <f>IFERROR(FundResult[[#This Row],[pledged]]/FundResult[[#This Row],[backers_count]], 0)</f>
        <v>346.66666666666669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48">
        <v>20000</v>
      </c>
      <c r="E872" s="4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6">
        <f>FundResult[[#This Row],[launched_at]]/86400+DATE(1970,1,1)</f>
        <v>41488.022256944445</v>
      </c>
      <c r="L872" s="8">
        <f>YEAR(FundResult[[#This Row],[Date Created Conversion]])</f>
        <v>2013</v>
      </c>
      <c r="M872" t="b">
        <v>0</v>
      </c>
      <c r="N872">
        <v>5</v>
      </c>
      <c r="O872" t="b">
        <v>0</v>
      </c>
      <c r="P872" t="s">
        <v>8276</v>
      </c>
      <c r="Q872" t="s">
        <v>8325</v>
      </c>
      <c r="R872" s="10" t="s">
        <v>8328</v>
      </c>
      <c r="S872" s="29">
        <f>ROUND(FundResult[[#This Row],[pledged]]/FundResult[[#This Row],[goal]]*100,0)</f>
        <v>0</v>
      </c>
      <c r="T872" s="27">
        <f>IFERROR(FundResult[[#This Row],[pledged]]/FundResult[[#This Row],[backers_count]], 0)</f>
        <v>12.4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48">
        <v>6000</v>
      </c>
      <c r="E873" s="4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6">
        <f>FundResult[[#This Row],[launched_at]]/86400+DATE(1970,1,1)</f>
        <v>41577.561284722222</v>
      </c>
      <c r="L873" s="8">
        <f>YEAR(FundResult[[#This Row],[Date Created Conversion]])</f>
        <v>2013</v>
      </c>
      <c r="M873" t="b">
        <v>0</v>
      </c>
      <c r="N873">
        <v>12</v>
      </c>
      <c r="O873" t="b">
        <v>0</v>
      </c>
      <c r="P873" t="s">
        <v>8276</v>
      </c>
      <c r="Q873" t="s">
        <v>8325</v>
      </c>
      <c r="R873" s="10" t="s">
        <v>8328</v>
      </c>
      <c r="S873" s="29">
        <f>ROUND(FundResult[[#This Row],[pledged]]/FundResult[[#This Row],[goal]]*100,0)</f>
        <v>5</v>
      </c>
      <c r="T873" s="27">
        <f>IFERROR(FundResult[[#This Row],[pledged]]/FundResult[[#This Row],[backers_count]], 0)</f>
        <v>27.083333333333332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48">
        <v>8000</v>
      </c>
      <c r="E874" s="4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6">
        <f>FundResult[[#This Row],[launched_at]]/86400+DATE(1970,1,1)</f>
        <v>40567.825543981482</v>
      </c>
      <c r="L874" s="8">
        <f>YEAR(FundResult[[#This Row],[Date Created Conversion]])</f>
        <v>2011</v>
      </c>
      <c r="M874" t="b">
        <v>0</v>
      </c>
      <c r="N874">
        <v>2</v>
      </c>
      <c r="O874" t="b">
        <v>0</v>
      </c>
      <c r="P874" t="s">
        <v>8276</v>
      </c>
      <c r="Q874" t="s">
        <v>8325</v>
      </c>
      <c r="R874" s="10" t="s">
        <v>8328</v>
      </c>
      <c r="S874" s="29">
        <f>ROUND(FundResult[[#This Row],[pledged]]/FundResult[[#This Row],[goal]]*100,0)</f>
        <v>1</v>
      </c>
      <c r="T874" s="27">
        <f>IFERROR(FundResult[[#This Row],[pledged]]/FundResult[[#This Row],[backers_count]], 0)</f>
        <v>32.5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48">
        <v>3500</v>
      </c>
      <c r="E875" s="4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6">
        <f>FundResult[[#This Row],[launched_at]]/86400+DATE(1970,1,1)</f>
        <v>41184.167129629626</v>
      </c>
      <c r="L875" s="8">
        <f>YEAR(FundResult[[#This Row],[Date Created Conversion]])</f>
        <v>2012</v>
      </c>
      <c r="M875" t="b">
        <v>0</v>
      </c>
      <c r="N875">
        <v>5</v>
      </c>
      <c r="O875" t="b">
        <v>0</v>
      </c>
      <c r="P875" t="s">
        <v>8276</v>
      </c>
      <c r="Q875" t="s">
        <v>8325</v>
      </c>
      <c r="R875" s="10" t="s">
        <v>8328</v>
      </c>
      <c r="S875" s="29">
        <f>ROUND(FundResult[[#This Row],[pledged]]/FundResult[[#This Row],[goal]]*100,0)</f>
        <v>1</v>
      </c>
      <c r="T875" s="27">
        <f>IFERROR(FundResult[[#This Row],[pledged]]/FundResult[[#This Row],[backers_count]], 0)</f>
        <v>9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48">
        <v>3000</v>
      </c>
      <c r="E876" s="4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6">
        <f>FundResult[[#This Row],[launched_at]]/86400+DATE(1970,1,1)</f>
        <v>41368.583726851852</v>
      </c>
      <c r="L876" s="8">
        <f>YEAR(FundResult[[#This Row],[Date Created Conversion]])</f>
        <v>2013</v>
      </c>
      <c r="M876" t="b">
        <v>0</v>
      </c>
      <c r="N876">
        <v>21</v>
      </c>
      <c r="O876" t="b">
        <v>0</v>
      </c>
      <c r="P876" t="s">
        <v>8276</v>
      </c>
      <c r="Q876" t="s">
        <v>8325</v>
      </c>
      <c r="R876" s="10" t="s">
        <v>8328</v>
      </c>
      <c r="S876" s="29">
        <f>ROUND(FundResult[[#This Row],[pledged]]/FundResult[[#This Row],[goal]]*100,0)</f>
        <v>24</v>
      </c>
      <c r="T876" s="27">
        <f>IFERROR(FundResult[[#This Row],[pledged]]/FundResult[[#This Row],[backers_count]], 0)</f>
        <v>34.761904761904759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48">
        <v>5000</v>
      </c>
      <c r="E877" s="4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6">
        <f>FundResult[[#This Row],[launched_at]]/86400+DATE(1970,1,1)</f>
        <v>42248.723738425921</v>
      </c>
      <c r="L877" s="8">
        <f>YEAR(FundResult[[#This Row],[Date Created Conversion]])</f>
        <v>2015</v>
      </c>
      <c r="M877" t="b">
        <v>0</v>
      </c>
      <c r="N877">
        <v>0</v>
      </c>
      <c r="O877" t="b">
        <v>0</v>
      </c>
      <c r="P877" t="s">
        <v>8276</v>
      </c>
      <c r="Q877" t="s">
        <v>8325</v>
      </c>
      <c r="R877" s="10" t="s">
        <v>8328</v>
      </c>
      <c r="S877" s="29">
        <f>ROUND(FundResult[[#This Row],[pledged]]/FundResult[[#This Row],[goal]]*100,0)</f>
        <v>0</v>
      </c>
      <c r="T877" s="27">
        <f>IFERROR(FundResult[[#This Row],[pledged]]/FundResult[[#This Row],[backers_count]], 0)</f>
        <v>0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48">
        <v>3152</v>
      </c>
      <c r="E878" s="4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6">
        <f>FundResult[[#This Row],[launched_at]]/86400+DATE(1970,1,1)</f>
        <v>41276.496840277774</v>
      </c>
      <c r="L878" s="8">
        <f>YEAR(FundResult[[#This Row],[Date Created Conversion]])</f>
        <v>2013</v>
      </c>
      <c r="M878" t="b">
        <v>0</v>
      </c>
      <c r="N878">
        <v>45</v>
      </c>
      <c r="O878" t="b">
        <v>0</v>
      </c>
      <c r="P878" t="s">
        <v>8276</v>
      </c>
      <c r="Q878" t="s">
        <v>8325</v>
      </c>
      <c r="R878" s="10" t="s">
        <v>8328</v>
      </c>
      <c r="S878" s="29">
        <f>ROUND(FundResult[[#This Row],[pledged]]/FundResult[[#This Row],[goal]]*100,0)</f>
        <v>41</v>
      </c>
      <c r="T878" s="27">
        <f>IFERROR(FundResult[[#This Row],[pledged]]/FundResult[[#This Row],[backers_count]], 0)</f>
        <v>28.577777777777779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48">
        <v>2000</v>
      </c>
      <c r="E879" s="4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6">
        <f>FundResult[[#This Row],[launched_at]]/86400+DATE(1970,1,1)</f>
        <v>41597.788888888885</v>
      </c>
      <c r="L879" s="8">
        <f>YEAR(FundResult[[#This Row],[Date Created Conversion]])</f>
        <v>2013</v>
      </c>
      <c r="M879" t="b">
        <v>0</v>
      </c>
      <c r="N879">
        <v>29</v>
      </c>
      <c r="O879" t="b">
        <v>0</v>
      </c>
      <c r="P879" t="s">
        <v>8276</v>
      </c>
      <c r="Q879" t="s">
        <v>8325</v>
      </c>
      <c r="R879" s="10" t="s">
        <v>8328</v>
      </c>
      <c r="S879" s="29">
        <f>ROUND(FundResult[[#This Row],[pledged]]/FundResult[[#This Row],[goal]]*100,0)</f>
        <v>68</v>
      </c>
      <c r="T879" s="27">
        <f>IFERROR(FundResult[[#This Row],[pledged]]/FundResult[[#This Row],[backers_count]], 0)</f>
        <v>46.586206896551722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48">
        <v>5000</v>
      </c>
      <c r="E880" s="4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6">
        <f>FundResult[[#This Row],[launched_at]]/86400+DATE(1970,1,1)</f>
        <v>40505.232916666668</v>
      </c>
      <c r="L880" s="8">
        <f>YEAR(FundResult[[#This Row],[Date Created Conversion]])</f>
        <v>2010</v>
      </c>
      <c r="M880" t="b">
        <v>0</v>
      </c>
      <c r="N880">
        <v>2</v>
      </c>
      <c r="O880" t="b">
        <v>0</v>
      </c>
      <c r="P880" t="s">
        <v>8276</v>
      </c>
      <c r="Q880" t="s">
        <v>8325</v>
      </c>
      <c r="R880" s="10" t="s">
        <v>8328</v>
      </c>
      <c r="S880" s="29">
        <f>ROUND(FundResult[[#This Row],[pledged]]/FundResult[[#This Row],[goal]]*100,0)</f>
        <v>1</v>
      </c>
      <c r="T880" s="27">
        <f>IFERROR(FundResult[[#This Row],[pledged]]/FundResult[[#This Row],[backers_count]], 0)</f>
        <v>32.5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48">
        <v>2100</v>
      </c>
      <c r="E881" s="4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6">
        <f>FundResult[[#This Row],[launched_at]]/86400+DATE(1970,1,1)</f>
        <v>41037.829918981479</v>
      </c>
      <c r="L881" s="8">
        <f>YEAR(FundResult[[#This Row],[Date Created Conversion]])</f>
        <v>2012</v>
      </c>
      <c r="M881" t="b">
        <v>0</v>
      </c>
      <c r="N881">
        <v>30</v>
      </c>
      <c r="O881" t="b">
        <v>0</v>
      </c>
      <c r="P881" t="s">
        <v>8276</v>
      </c>
      <c r="Q881" t="s">
        <v>8325</v>
      </c>
      <c r="R881" s="10" t="s">
        <v>8328</v>
      </c>
      <c r="S881" s="29">
        <f>ROUND(FundResult[[#This Row],[pledged]]/FundResult[[#This Row],[goal]]*100,0)</f>
        <v>31</v>
      </c>
      <c r="T881" s="27">
        <f>IFERROR(FundResult[[#This Row],[pledged]]/FundResult[[#This Row],[backers_count]], 0)</f>
        <v>21.466666666666665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48">
        <v>3780</v>
      </c>
      <c r="E882" s="4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6">
        <f>FundResult[[#This Row],[launched_at]]/86400+DATE(1970,1,1)</f>
        <v>41179.32104166667</v>
      </c>
      <c r="L882" s="8">
        <f>YEAR(FundResult[[#This Row],[Date Created Conversion]])</f>
        <v>2012</v>
      </c>
      <c r="M882" t="b">
        <v>0</v>
      </c>
      <c r="N882">
        <v>8</v>
      </c>
      <c r="O882" t="b">
        <v>0</v>
      </c>
      <c r="P882" t="s">
        <v>8277</v>
      </c>
      <c r="Q882" t="s">
        <v>8325</v>
      </c>
      <c r="R882" s="10" t="s">
        <v>8329</v>
      </c>
      <c r="S882" s="29">
        <f>ROUND(FundResult[[#This Row],[pledged]]/FundResult[[#This Row],[goal]]*100,0)</f>
        <v>3</v>
      </c>
      <c r="T882" s="27">
        <f>IFERROR(FundResult[[#This Row],[pledged]]/FundResult[[#This Row],[backers_count]], 0)</f>
        <v>14.125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48">
        <v>3750</v>
      </c>
      <c r="E883" s="4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6">
        <f>FundResult[[#This Row],[launched_at]]/86400+DATE(1970,1,1)</f>
        <v>40877.25099537037</v>
      </c>
      <c r="L883" s="8">
        <f>YEAR(FundResult[[#This Row],[Date Created Conversion]])</f>
        <v>2011</v>
      </c>
      <c r="M883" t="b">
        <v>0</v>
      </c>
      <c r="N883">
        <v>1</v>
      </c>
      <c r="O883" t="b">
        <v>0</v>
      </c>
      <c r="P883" t="s">
        <v>8277</v>
      </c>
      <c r="Q883" t="s">
        <v>8325</v>
      </c>
      <c r="R883" s="10" t="s">
        <v>8329</v>
      </c>
      <c r="S883" s="29">
        <f>ROUND(FundResult[[#This Row],[pledged]]/FundResult[[#This Row],[goal]]*100,0)</f>
        <v>1</v>
      </c>
      <c r="T883" s="27">
        <f>IFERROR(FundResult[[#This Row],[pledged]]/FundResult[[#This Row],[backers_count]], 0)</f>
        <v>30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48">
        <v>1500</v>
      </c>
      <c r="E884" s="4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6">
        <f>FundResult[[#This Row],[launched_at]]/86400+DATE(1970,1,1)</f>
        <v>40759.860532407409</v>
      </c>
      <c r="L884" s="8">
        <f>YEAR(FundResult[[#This Row],[Date Created Conversion]])</f>
        <v>2011</v>
      </c>
      <c r="M884" t="b">
        <v>0</v>
      </c>
      <c r="N884">
        <v>14</v>
      </c>
      <c r="O884" t="b">
        <v>0</v>
      </c>
      <c r="P884" t="s">
        <v>8277</v>
      </c>
      <c r="Q884" t="s">
        <v>8325</v>
      </c>
      <c r="R884" s="10" t="s">
        <v>8329</v>
      </c>
      <c r="S884" s="29">
        <f>ROUND(FundResult[[#This Row],[pledged]]/FundResult[[#This Row],[goal]]*100,0)</f>
        <v>20</v>
      </c>
      <c r="T884" s="27">
        <f>IFERROR(FundResult[[#This Row],[pledged]]/FundResult[[#This Row],[backers_count]], 0)</f>
        <v>21.571428571428573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48">
        <v>5000</v>
      </c>
      <c r="E885" s="4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6">
        <f>FundResult[[#This Row],[launched_at]]/86400+DATE(1970,1,1)</f>
        <v>42371.935590277775</v>
      </c>
      <c r="L885" s="8">
        <f>YEAR(FundResult[[#This Row],[Date Created Conversion]])</f>
        <v>2016</v>
      </c>
      <c r="M885" t="b">
        <v>0</v>
      </c>
      <c r="N885">
        <v>24</v>
      </c>
      <c r="O885" t="b">
        <v>0</v>
      </c>
      <c r="P885" t="s">
        <v>8277</v>
      </c>
      <c r="Q885" t="s">
        <v>8325</v>
      </c>
      <c r="R885" s="10" t="s">
        <v>8329</v>
      </c>
      <c r="S885" s="29">
        <f>ROUND(FundResult[[#This Row],[pledged]]/FundResult[[#This Row],[goal]]*100,0)</f>
        <v>40</v>
      </c>
      <c r="T885" s="27">
        <f>IFERROR(FundResult[[#This Row],[pledged]]/FundResult[[#This Row],[backers_count]], 0)</f>
        <v>83.375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48">
        <v>2000</v>
      </c>
      <c r="E886" s="4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6">
        <f>FundResult[[#This Row],[launched_at]]/86400+DATE(1970,1,1)</f>
        <v>40981.802615740744</v>
      </c>
      <c r="L886" s="8">
        <f>YEAR(FundResult[[#This Row],[Date Created Conversion]])</f>
        <v>2012</v>
      </c>
      <c r="M886" t="b">
        <v>0</v>
      </c>
      <c r="N886">
        <v>2</v>
      </c>
      <c r="O886" t="b">
        <v>0</v>
      </c>
      <c r="P886" t="s">
        <v>8277</v>
      </c>
      <c r="Q886" t="s">
        <v>8325</v>
      </c>
      <c r="R886" s="10" t="s">
        <v>8329</v>
      </c>
      <c r="S886" s="29">
        <f>ROUND(FundResult[[#This Row],[pledged]]/FundResult[[#This Row],[goal]]*100,0)</f>
        <v>1</v>
      </c>
      <c r="T886" s="27">
        <f>IFERROR(FundResult[[#This Row],[pledged]]/FundResult[[#This Row],[backers_count]], 0)</f>
        <v>10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48">
        <v>1000</v>
      </c>
      <c r="E887" s="4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6">
        <f>FundResult[[#This Row],[launched_at]]/86400+DATE(1970,1,1)</f>
        <v>42713.941099537042</v>
      </c>
      <c r="L887" s="8">
        <f>YEAR(FundResult[[#This Row],[Date Created Conversion]])</f>
        <v>2016</v>
      </c>
      <c r="M887" t="b">
        <v>0</v>
      </c>
      <c r="N887">
        <v>21</v>
      </c>
      <c r="O887" t="b">
        <v>0</v>
      </c>
      <c r="P887" t="s">
        <v>8277</v>
      </c>
      <c r="Q887" t="s">
        <v>8325</v>
      </c>
      <c r="R887" s="10" t="s">
        <v>8329</v>
      </c>
      <c r="S887" s="29">
        <f>ROUND(FundResult[[#This Row],[pledged]]/FundResult[[#This Row],[goal]]*100,0)</f>
        <v>75</v>
      </c>
      <c r="T887" s="27">
        <f>IFERROR(FundResult[[#This Row],[pledged]]/FundResult[[#This Row],[backers_count]], 0)</f>
        <v>35.714285714285715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48">
        <v>500</v>
      </c>
      <c r="E888" s="4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6">
        <f>FundResult[[#This Row],[launched_at]]/86400+DATE(1970,1,1)</f>
        <v>42603.870520833334</v>
      </c>
      <c r="L888" s="8">
        <f>YEAR(FundResult[[#This Row],[Date Created Conversion]])</f>
        <v>2016</v>
      </c>
      <c r="M888" t="b">
        <v>0</v>
      </c>
      <c r="N888">
        <v>7</v>
      </c>
      <c r="O888" t="b">
        <v>0</v>
      </c>
      <c r="P888" t="s">
        <v>8277</v>
      </c>
      <c r="Q888" t="s">
        <v>8325</v>
      </c>
      <c r="R888" s="10" t="s">
        <v>8329</v>
      </c>
      <c r="S888" s="29">
        <f>ROUND(FundResult[[#This Row],[pledged]]/FundResult[[#This Row],[goal]]*100,0)</f>
        <v>41</v>
      </c>
      <c r="T888" s="27">
        <f>IFERROR(FundResult[[#This Row],[pledged]]/FundResult[[#This Row],[backers_count]], 0)</f>
        <v>29.285714285714285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48">
        <v>1000</v>
      </c>
      <c r="E889" s="4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6">
        <f>FundResult[[#This Row],[launched_at]]/86400+DATE(1970,1,1)</f>
        <v>41026.958969907406</v>
      </c>
      <c r="L889" s="8">
        <f>YEAR(FundResult[[#This Row],[Date Created Conversion]])</f>
        <v>2012</v>
      </c>
      <c r="M889" t="b">
        <v>0</v>
      </c>
      <c r="N889">
        <v>0</v>
      </c>
      <c r="O889" t="b">
        <v>0</v>
      </c>
      <c r="P889" t="s">
        <v>8277</v>
      </c>
      <c r="Q889" t="s">
        <v>8325</v>
      </c>
      <c r="R889" s="10" t="s">
        <v>8329</v>
      </c>
      <c r="S889" s="29">
        <f>ROUND(FundResult[[#This Row],[pledged]]/FundResult[[#This Row],[goal]]*100,0)</f>
        <v>0</v>
      </c>
      <c r="T889" s="27">
        <f>IFERROR(FundResult[[#This Row],[pledged]]/FundResult[[#This Row],[backers_count]], 0)</f>
        <v>0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48">
        <v>1000</v>
      </c>
      <c r="E890" s="4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6">
        <f>FundResult[[#This Row],[launched_at]]/86400+DATE(1970,1,1)</f>
        <v>40751.753298611111</v>
      </c>
      <c r="L890" s="8">
        <f>YEAR(FundResult[[#This Row],[Date Created Conversion]])</f>
        <v>2011</v>
      </c>
      <c r="M890" t="b">
        <v>0</v>
      </c>
      <c r="N890">
        <v>4</v>
      </c>
      <c r="O890" t="b">
        <v>0</v>
      </c>
      <c r="P890" t="s">
        <v>8277</v>
      </c>
      <c r="Q890" t="s">
        <v>8325</v>
      </c>
      <c r="R890" s="10" t="s">
        <v>8329</v>
      </c>
      <c r="S890" s="29">
        <f>ROUND(FundResult[[#This Row],[pledged]]/FundResult[[#This Row],[goal]]*100,0)</f>
        <v>7</v>
      </c>
      <c r="T890" s="27">
        <f>IFERROR(FundResult[[#This Row],[pledged]]/FundResult[[#This Row],[backers_count]], 0)</f>
        <v>18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48">
        <v>25000</v>
      </c>
      <c r="E891" s="4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6">
        <f>FundResult[[#This Row],[launched_at]]/86400+DATE(1970,1,1)</f>
        <v>41887.784062500003</v>
      </c>
      <c r="L891" s="8">
        <f>YEAR(FundResult[[#This Row],[Date Created Conversion]])</f>
        <v>2014</v>
      </c>
      <c r="M891" t="b">
        <v>0</v>
      </c>
      <c r="N891">
        <v>32</v>
      </c>
      <c r="O891" t="b">
        <v>0</v>
      </c>
      <c r="P891" t="s">
        <v>8277</v>
      </c>
      <c r="Q891" t="s">
        <v>8325</v>
      </c>
      <c r="R891" s="10" t="s">
        <v>8329</v>
      </c>
      <c r="S891" s="29">
        <f>ROUND(FundResult[[#This Row],[pledged]]/FundResult[[#This Row],[goal]]*100,0)</f>
        <v>9</v>
      </c>
      <c r="T891" s="27">
        <f>IFERROR(FundResult[[#This Row],[pledged]]/FundResult[[#This Row],[backers_count]], 0)</f>
        <v>73.760000000000005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48">
        <v>3000</v>
      </c>
      <c r="E892" s="4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6">
        <f>FundResult[[#This Row],[launched_at]]/86400+DATE(1970,1,1)</f>
        <v>41569.698831018519</v>
      </c>
      <c r="L892" s="8">
        <f>YEAR(FundResult[[#This Row],[Date Created Conversion]])</f>
        <v>2013</v>
      </c>
      <c r="M892" t="b">
        <v>0</v>
      </c>
      <c r="N892">
        <v>4</v>
      </c>
      <c r="O892" t="b">
        <v>0</v>
      </c>
      <c r="P892" t="s">
        <v>8277</v>
      </c>
      <c r="Q892" t="s">
        <v>8325</v>
      </c>
      <c r="R892" s="10" t="s">
        <v>8329</v>
      </c>
      <c r="S892" s="29">
        <f>ROUND(FundResult[[#This Row],[pledged]]/FundResult[[#This Row],[goal]]*100,0)</f>
        <v>4</v>
      </c>
      <c r="T892" s="27">
        <f>IFERROR(FundResult[[#This Row],[pledged]]/FundResult[[#This Row],[backers_count]], 0)</f>
        <v>31.25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48">
        <v>8000</v>
      </c>
      <c r="E893" s="4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6">
        <f>FundResult[[#This Row],[launched_at]]/86400+DATE(1970,1,1)</f>
        <v>41842.031597222223</v>
      </c>
      <c r="L893" s="8">
        <f>YEAR(FundResult[[#This Row],[Date Created Conversion]])</f>
        <v>2014</v>
      </c>
      <c r="M893" t="b">
        <v>0</v>
      </c>
      <c r="N893">
        <v>9</v>
      </c>
      <c r="O893" t="b">
        <v>0</v>
      </c>
      <c r="P893" t="s">
        <v>8277</v>
      </c>
      <c r="Q893" t="s">
        <v>8325</v>
      </c>
      <c r="R893" s="10" t="s">
        <v>8329</v>
      </c>
      <c r="S893" s="29">
        <f>ROUND(FundResult[[#This Row],[pledged]]/FundResult[[#This Row],[goal]]*100,0)</f>
        <v>3</v>
      </c>
      <c r="T893" s="27">
        <f>IFERROR(FundResult[[#This Row],[pledged]]/FundResult[[#This Row],[backers_count]], 0)</f>
        <v>28.888888888888889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48">
        <v>6000</v>
      </c>
      <c r="E894" s="4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6">
        <f>FundResult[[#This Row],[launched_at]]/86400+DATE(1970,1,1)</f>
        <v>40304.20003472222</v>
      </c>
      <c r="L894" s="8">
        <f>YEAR(FundResult[[#This Row],[Date Created Conversion]])</f>
        <v>2010</v>
      </c>
      <c r="M894" t="b">
        <v>0</v>
      </c>
      <c r="N894">
        <v>17</v>
      </c>
      <c r="O894" t="b">
        <v>0</v>
      </c>
      <c r="P894" t="s">
        <v>8277</v>
      </c>
      <c r="Q894" t="s">
        <v>8325</v>
      </c>
      <c r="R894" s="10" t="s">
        <v>8329</v>
      </c>
      <c r="S894" s="29">
        <f>ROUND(FundResult[[#This Row],[pledged]]/FundResult[[#This Row],[goal]]*100,0)</f>
        <v>41</v>
      </c>
      <c r="T894" s="27">
        <f>IFERROR(FundResult[[#This Row],[pledged]]/FundResult[[#This Row],[backers_count]], 0)</f>
        <v>143.8235294117647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48">
        <v>2000</v>
      </c>
      <c r="E895" s="4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6">
        <f>FundResult[[#This Row],[launched_at]]/86400+DATE(1970,1,1)</f>
        <v>42065.897719907407</v>
      </c>
      <c r="L895" s="8">
        <f>YEAR(FundResult[[#This Row],[Date Created Conversion]])</f>
        <v>2015</v>
      </c>
      <c r="M895" t="b">
        <v>0</v>
      </c>
      <c r="N895">
        <v>5</v>
      </c>
      <c r="O895" t="b">
        <v>0</v>
      </c>
      <c r="P895" t="s">
        <v>8277</v>
      </c>
      <c r="Q895" t="s">
        <v>8325</v>
      </c>
      <c r="R895" s="10" t="s">
        <v>8329</v>
      </c>
      <c r="S895" s="29">
        <f>ROUND(FundResult[[#This Row],[pledged]]/FundResult[[#This Row],[goal]]*100,0)</f>
        <v>10</v>
      </c>
      <c r="T895" s="27">
        <f>IFERROR(FundResult[[#This Row],[pledged]]/FundResult[[#This Row],[backers_count]], 0)</f>
        <v>40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48">
        <v>20000</v>
      </c>
      <c r="E896" s="4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6">
        <f>FundResult[[#This Row],[launched_at]]/86400+DATE(1970,1,1)</f>
        <v>42496.98159722222</v>
      </c>
      <c r="L896" s="8">
        <f>YEAR(FundResult[[#This Row],[Date Created Conversion]])</f>
        <v>2016</v>
      </c>
      <c r="M896" t="b">
        <v>0</v>
      </c>
      <c r="N896">
        <v>53</v>
      </c>
      <c r="O896" t="b">
        <v>0</v>
      </c>
      <c r="P896" t="s">
        <v>8277</v>
      </c>
      <c r="Q896" t="s">
        <v>8325</v>
      </c>
      <c r="R896" s="10" t="s">
        <v>8329</v>
      </c>
      <c r="S896" s="29">
        <f>ROUND(FundResult[[#This Row],[pledged]]/FundResult[[#This Row],[goal]]*100,0)</f>
        <v>39</v>
      </c>
      <c r="T896" s="27">
        <f>IFERROR(FundResult[[#This Row],[pledged]]/FundResult[[#This Row],[backers_count]], 0)</f>
        <v>147.81132075471697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48">
        <v>8000</v>
      </c>
      <c r="E897" s="4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6">
        <f>FundResult[[#This Row],[launched_at]]/86400+DATE(1970,1,1)</f>
        <v>40431.127650462964</v>
      </c>
      <c r="L897" s="8">
        <f>YEAR(FundResult[[#This Row],[Date Created Conversion]])</f>
        <v>2010</v>
      </c>
      <c r="M897" t="b">
        <v>0</v>
      </c>
      <c r="N897">
        <v>7</v>
      </c>
      <c r="O897" t="b">
        <v>0</v>
      </c>
      <c r="P897" t="s">
        <v>8277</v>
      </c>
      <c r="Q897" t="s">
        <v>8325</v>
      </c>
      <c r="R897" s="10" t="s">
        <v>8329</v>
      </c>
      <c r="S897" s="29">
        <f>ROUND(FundResult[[#This Row],[pledged]]/FundResult[[#This Row],[goal]]*100,0)</f>
        <v>2</v>
      </c>
      <c r="T897" s="27">
        <f>IFERROR(FundResult[[#This Row],[pledged]]/FundResult[[#This Row],[backers_count]], 0)</f>
        <v>27.857142857142858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48">
        <v>8000</v>
      </c>
      <c r="E898" s="4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6">
        <f>FundResult[[#This Row],[launched_at]]/86400+DATE(1970,1,1)</f>
        <v>42218.872986111106</v>
      </c>
      <c r="L898" s="8">
        <f>YEAR(FundResult[[#This Row],[Date Created Conversion]])</f>
        <v>2015</v>
      </c>
      <c r="M898" t="b">
        <v>0</v>
      </c>
      <c r="N898">
        <v>72</v>
      </c>
      <c r="O898" t="b">
        <v>0</v>
      </c>
      <c r="P898" t="s">
        <v>8277</v>
      </c>
      <c r="Q898" t="s">
        <v>8325</v>
      </c>
      <c r="R898" s="10" t="s">
        <v>8329</v>
      </c>
      <c r="S898" s="29">
        <f>ROUND(FundResult[[#This Row],[pledged]]/FundResult[[#This Row],[goal]]*100,0)</f>
        <v>40</v>
      </c>
      <c r="T898" s="27">
        <f>IFERROR(FundResult[[#This Row],[pledged]]/FundResult[[#This Row],[backers_count]], 0)</f>
        <v>44.444444444444443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48">
        <v>3000</v>
      </c>
      <c r="E899" s="4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6">
        <f>FundResult[[#This Row],[launched_at]]/86400+DATE(1970,1,1)</f>
        <v>41211.688750000001</v>
      </c>
      <c r="L899" s="8">
        <f>YEAR(FundResult[[#This Row],[Date Created Conversion]])</f>
        <v>2012</v>
      </c>
      <c r="M899" t="b">
        <v>0</v>
      </c>
      <c r="N899">
        <v>0</v>
      </c>
      <c r="O899" t="b">
        <v>0</v>
      </c>
      <c r="P899" t="s">
        <v>8277</v>
      </c>
      <c r="Q899" t="s">
        <v>8325</v>
      </c>
      <c r="R899" s="10" t="s">
        <v>8329</v>
      </c>
      <c r="S899" s="29">
        <f>ROUND(FundResult[[#This Row],[pledged]]/FundResult[[#This Row],[goal]]*100,0)</f>
        <v>0</v>
      </c>
      <c r="T899" s="27">
        <f>IFERROR(FundResult[[#This Row],[pledged]]/FundResult[[#This Row],[backers_count]], 0)</f>
        <v>0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48">
        <v>2500</v>
      </c>
      <c r="E900" s="4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6">
        <f>FundResult[[#This Row],[launched_at]]/86400+DATE(1970,1,1)</f>
        <v>40878.758217592593</v>
      </c>
      <c r="L900" s="8">
        <f>YEAR(FundResult[[#This Row],[Date Created Conversion]])</f>
        <v>2011</v>
      </c>
      <c r="M900" t="b">
        <v>0</v>
      </c>
      <c r="N900">
        <v>2</v>
      </c>
      <c r="O900" t="b">
        <v>0</v>
      </c>
      <c r="P900" t="s">
        <v>8277</v>
      </c>
      <c r="Q900" t="s">
        <v>8325</v>
      </c>
      <c r="R900" s="10" t="s">
        <v>8329</v>
      </c>
      <c r="S900" s="29">
        <f>ROUND(FundResult[[#This Row],[pledged]]/FundResult[[#This Row],[goal]]*100,0)</f>
        <v>3</v>
      </c>
      <c r="T900" s="27">
        <f>IFERROR(FundResult[[#This Row],[pledged]]/FundResult[[#This Row],[backers_count]], 0)</f>
        <v>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48">
        <v>750</v>
      </c>
      <c r="E901" s="4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6">
        <f>FundResult[[#This Row],[launched_at]]/86400+DATE(1970,1,1)</f>
        <v>40646.099097222221</v>
      </c>
      <c r="L901" s="8">
        <f>YEAR(FundResult[[#This Row],[Date Created Conversion]])</f>
        <v>2011</v>
      </c>
      <c r="M901" t="b">
        <v>0</v>
      </c>
      <c r="N901">
        <v>8</v>
      </c>
      <c r="O901" t="b">
        <v>0</v>
      </c>
      <c r="P901" t="s">
        <v>8277</v>
      </c>
      <c r="Q901" t="s">
        <v>8325</v>
      </c>
      <c r="R901" s="10" t="s">
        <v>8329</v>
      </c>
      <c r="S901" s="29">
        <f>ROUND(FundResult[[#This Row],[pledged]]/FundResult[[#This Row],[goal]]*100,0)</f>
        <v>37</v>
      </c>
      <c r="T901" s="27">
        <f>IFERROR(FundResult[[#This Row],[pledged]]/FundResult[[#This Row],[backers_count]], 0)</f>
        <v>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48">
        <v>5000</v>
      </c>
      <c r="E902" s="4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6">
        <f>FundResult[[#This Row],[launched_at]]/86400+DATE(1970,1,1)</f>
        <v>42429.84956018519</v>
      </c>
      <c r="L902" s="8">
        <f>YEAR(FundResult[[#This Row],[Date Created Conversion]])</f>
        <v>2016</v>
      </c>
      <c r="M902" t="b">
        <v>0</v>
      </c>
      <c r="N902">
        <v>2</v>
      </c>
      <c r="O902" t="b">
        <v>0</v>
      </c>
      <c r="P902" t="s">
        <v>8276</v>
      </c>
      <c r="Q902" t="s">
        <v>8325</v>
      </c>
      <c r="R902" s="10" t="s">
        <v>8328</v>
      </c>
      <c r="S902" s="29">
        <f>ROUND(FundResult[[#This Row],[pledged]]/FundResult[[#This Row],[goal]]*100,0)</f>
        <v>0</v>
      </c>
      <c r="T902" s="27">
        <f>IFERROR(FundResult[[#This Row],[pledged]]/FundResult[[#This Row],[backers_count]], 0)</f>
        <v>10.5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48">
        <v>6500</v>
      </c>
      <c r="E903" s="4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6">
        <f>FundResult[[#This Row],[launched_at]]/86400+DATE(1970,1,1)</f>
        <v>40291.81150462963</v>
      </c>
      <c r="L903" s="8">
        <f>YEAR(FundResult[[#This Row],[Date Created Conversion]])</f>
        <v>2010</v>
      </c>
      <c r="M903" t="b">
        <v>0</v>
      </c>
      <c r="N903">
        <v>0</v>
      </c>
      <c r="O903" t="b">
        <v>0</v>
      </c>
      <c r="P903" t="s">
        <v>8276</v>
      </c>
      <c r="Q903" t="s">
        <v>8325</v>
      </c>
      <c r="R903" s="10" t="s">
        <v>8328</v>
      </c>
      <c r="S903" s="29">
        <f>ROUND(FundResult[[#This Row],[pledged]]/FundResult[[#This Row],[goal]]*100,0)</f>
        <v>0</v>
      </c>
      <c r="T903" s="27">
        <f>IFERROR(FundResult[[#This Row],[pledged]]/FundResult[[#This Row],[backers_count]], 0)</f>
        <v>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48">
        <v>30000</v>
      </c>
      <c r="E904" s="4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6">
        <f>FundResult[[#This Row],[launched_at]]/86400+DATE(1970,1,1)</f>
        <v>41829.965532407405</v>
      </c>
      <c r="L904" s="8">
        <f>YEAR(FundResult[[#This Row],[Date Created Conversion]])</f>
        <v>2014</v>
      </c>
      <c r="M904" t="b">
        <v>0</v>
      </c>
      <c r="N904">
        <v>3</v>
      </c>
      <c r="O904" t="b">
        <v>0</v>
      </c>
      <c r="P904" t="s">
        <v>8276</v>
      </c>
      <c r="Q904" t="s">
        <v>8325</v>
      </c>
      <c r="R904" s="10" t="s">
        <v>8328</v>
      </c>
      <c r="S904" s="29">
        <f>ROUND(FundResult[[#This Row],[pledged]]/FundResult[[#This Row],[goal]]*100,0)</f>
        <v>0</v>
      </c>
      <c r="T904" s="27">
        <f>IFERROR(FundResult[[#This Row],[pledged]]/FundResult[[#This Row],[backers_count]], 0)</f>
        <v>30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48">
        <v>5000</v>
      </c>
      <c r="E905" s="4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6">
        <f>FundResult[[#This Row],[launched_at]]/86400+DATE(1970,1,1)</f>
        <v>41149.796064814815</v>
      </c>
      <c r="L905" s="8">
        <f>YEAR(FundResult[[#This Row],[Date Created Conversion]])</f>
        <v>2012</v>
      </c>
      <c r="M905" t="b">
        <v>0</v>
      </c>
      <c r="N905">
        <v>4</v>
      </c>
      <c r="O905" t="b">
        <v>0</v>
      </c>
      <c r="P905" t="s">
        <v>8276</v>
      </c>
      <c r="Q905" t="s">
        <v>8325</v>
      </c>
      <c r="R905" s="10" t="s">
        <v>8328</v>
      </c>
      <c r="S905" s="29">
        <f>ROUND(FundResult[[#This Row],[pledged]]/FundResult[[#This Row],[goal]]*100,0)</f>
        <v>3</v>
      </c>
      <c r="T905" s="27">
        <f>IFERROR(FundResult[[#This Row],[pledged]]/FundResult[[#This Row],[backers_count]], 0)</f>
        <v>40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48">
        <v>50000</v>
      </c>
      <c r="E906" s="4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6">
        <f>FundResult[[#This Row],[launched_at]]/86400+DATE(1970,1,1)</f>
        <v>42342.080289351856</v>
      </c>
      <c r="L906" s="8">
        <f>YEAR(FundResult[[#This Row],[Date Created Conversion]])</f>
        <v>2015</v>
      </c>
      <c r="M906" t="b">
        <v>0</v>
      </c>
      <c r="N906">
        <v>3</v>
      </c>
      <c r="O906" t="b">
        <v>0</v>
      </c>
      <c r="P906" t="s">
        <v>8276</v>
      </c>
      <c r="Q906" t="s">
        <v>8325</v>
      </c>
      <c r="R906" s="10" t="s">
        <v>8328</v>
      </c>
      <c r="S906" s="29">
        <f>ROUND(FundResult[[#This Row],[pledged]]/FundResult[[#This Row],[goal]]*100,0)</f>
        <v>0</v>
      </c>
      <c r="T906" s="27">
        <f>IFERROR(FundResult[[#This Row],[pledged]]/FundResult[[#This Row],[backers_count]], 0)</f>
        <v>50.333333333333336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48">
        <v>6500</v>
      </c>
      <c r="E907" s="4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6">
        <f>FundResult[[#This Row],[launched_at]]/86400+DATE(1970,1,1)</f>
        <v>40507.239884259259</v>
      </c>
      <c r="L907" s="8">
        <f>YEAR(FundResult[[#This Row],[Date Created Conversion]])</f>
        <v>2010</v>
      </c>
      <c r="M907" t="b">
        <v>0</v>
      </c>
      <c r="N907">
        <v>6</v>
      </c>
      <c r="O907" t="b">
        <v>0</v>
      </c>
      <c r="P907" t="s">
        <v>8276</v>
      </c>
      <c r="Q907" t="s">
        <v>8325</v>
      </c>
      <c r="R907" s="10" t="s">
        <v>8328</v>
      </c>
      <c r="S907" s="29">
        <f>ROUND(FundResult[[#This Row],[pledged]]/FundResult[[#This Row],[goal]]*100,0)</f>
        <v>3</v>
      </c>
      <c r="T907" s="27">
        <f>IFERROR(FundResult[[#This Row],[pledged]]/FundResult[[#This Row],[backers_count]], 0)</f>
        <v>32.666666666666664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48">
        <v>15000</v>
      </c>
      <c r="E908" s="4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6">
        <f>FundResult[[#This Row],[launched_at]]/86400+DATE(1970,1,1)</f>
        <v>41681.189699074072</v>
      </c>
      <c r="L908" s="8">
        <f>YEAR(FundResult[[#This Row],[Date Created Conversion]])</f>
        <v>2014</v>
      </c>
      <c r="M908" t="b">
        <v>0</v>
      </c>
      <c r="N908">
        <v>0</v>
      </c>
      <c r="O908" t="b">
        <v>0</v>
      </c>
      <c r="P908" t="s">
        <v>8276</v>
      </c>
      <c r="Q908" t="s">
        <v>8325</v>
      </c>
      <c r="R908" s="10" t="s">
        <v>8328</v>
      </c>
      <c r="S908" s="29">
        <f>ROUND(FundResult[[#This Row],[pledged]]/FundResult[[#This Row],[goal]]*100,0)</f>
        <v>0</v>
      </c>
      <c r="T908" s="27">
        <f>IFERROR(FundResult[[#This Row],[pledged]]/FundResult[[#This Row],[backers_count]], 0)</f>
        <v>0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48">
        <v>2900</v>
      </c>
      <c r="E909" s="4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6">
        <f>FundResult[[#This Row],[launched_at]]/86400+DATE(1970,1,1)</f>
        <v>40767.192395833335</v>
      </c>
      <c r="L909" s="8">
        <f>YEAR(FundResult[[#This Row],[Date Created Conversion]])</f>
        <v>2011</v>
      </c>
      <c r="M909" t="b">
        <v>0</v>
      </c>
      <c r="N909">
        <v>0</v>
      </c>
      <c r="O909" t="b">
        <v>0</v>
      </c>
      <c r="P909" t="s">
        <v>8276</v>
      </c>
      <c r="Q909" t="s">
        <v>8325</v>
      </c>
      <c r="R909" s="10" t="s">
        <v>8328</v>
      </c>
      <c r="S909" s="29">
        <f>ROUND(FundResult[[#This Row],[pledged]]/FundResult[[#This Row],[goal]]*100,0)</f>
        <v>0</v>
      </c>
      <c r="T909" s="27">
        <f>IFERROR(FundResult[[#This Row],[pledged]]/FundResult[[#This Row],[backers_count]], 0)</f>
        <v>0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48">
        <v>2500</v>
      </c>
      <c r="E910" s="4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6">
        <f>FundResult[[#This Row],[launched_at]]/86400+DATE(1970,1,1)</f>
        <v>40340.801562499997</v>
      </c>
      <c r="L910" s="8">
        <f>YEAR(FundResult[[#This Row],[Date Created Conversion]])</f>
        <v>2010</v>
      </c>
      <c r="M910" t="b">
        <v>0</v>
      </c>
      <c r="N910">
        <v>0</v>
      </c>
      <c r="O910" t="b">
        <v>0</v>
      </c>
      <c r="P910" t="s">
        <v>8276</v>
      </c>
      <c r="Q910" t="s">
        <v>8325</v>
      </c>
      <c r="R910" s="10" t="s">
        <v>8328</v>
      </c>
      <c r="S910" s="29">
        <f>ROUND(FundResult[[#This Row],[pledged]]/FundResult[[#This Row],[goal]]*100,0)</f>
        <v>0</v>
      </c>
      <c r="T910" s="27">
        <f>IFERROR(FundResult[[#This Row],[pledged]]/FundResult[[#This Row],[backers_count]], 0)</f>
        <v>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48">
        <v>16000</v>
      </c>
      <c r="E911" s="4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6">
        <f>FundResult[[#This Row],[launched_at]]/86400+DATE(1970,1,1)</f>
        <v>41081.69027777778</v>
      </c>
      <c r="L911" s="8">
        <f>YEAR(FundResult[[#This Row],[Date Created Conversion]])</f>
        <v>2012</v>
      </c>
      <c r="M911" t="b">
        <v>0</v>
      </c>
      <c r="N911">
        <v>8</v>
      </c>
      <c r="O911" t="b">
        <v>0</v>
      </c>
      <c r="P911" t="s">
        <v>8276</v>
      </c>
      <c r="Q911" t="s">
        <v>8325</v>
      </c>
      <c r="R911" s="10" t="s">
        <v>8328</v>
      </c>
      <c r="S911" s="29">
        <f>ROUND(FundResult[[#This Row],[pledged]]/FundResult[[#This Row],[goal]]*100,0)</f>
        <v>3</v>
      </c>
      <c r="T911" s="27">
        <f>IFERROR(FundResult[[#This Row],[pledged]]/FundResult[[#This Row],[backers_count]], 0)</f>
        <v>65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48">
        <v>550</v>
      </c>
      <c r="E912" s="4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6">
        <f>FundResult[[#This Row],[launched_at]]/86400+DATE(1970,1,1)</f>
        <v>42737.545358796298</v>
      </c>
      <c r="L912" s="8">
        <f>YEAR(FundResult[[#This Row],[Date Created Conversion]])</f>
        <v>2017</v>
      </c>
      <c r="M912" t="b">
        <v>0</v>
      </c>
      <c r="N912">
        <v>5</v>
      </c>
      <c r="O912" t="b">
        <v>0</v>
      </c>
      <c r="P912" t="s">
        <v>8276</v>
      </c>
      <c r="Q912" t="s">
        <v>8325</v>
      </c>
      <c r="R912" s="10" t="s">
        <v>8328</v>
      </c>
      <c r="S912" s="29">
        <f>ROUND(FundResult[[#This Row],[pledged]]/FundResult[[#This Row],[goal]]*100,0)</f>
        <v>22</v>
      </c>
      <c r="T912" s="27">
        <f>IFERROR(FundResult[[#This Row],[pledged]]/FundResult[[#This Row],[backers_count]], 0)</f>
        <v>24.6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48">
        <v>100000</v>
      </c>
      <c r="E913" s="4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6">
        <f>FundResult[[#This Row],[launched_at]]/86400+DATE(1970,1,1)</f>
        <v>41642.005150462966</v>
      </c>
      <c r="L913" s="8">
        <f>YEAR(FundResult[[#This Row],[Date Created Conversion]])</f>
        <v>2014</v>
      </c>
      <c r="M913" t="b">
        <v>0</v>
      </c>
      <c r="N913">
        <v>0</v>
      </c>
      <c r="O913" t="b">
        <v>0</v>
      </c>
      <c r="P913" t="s">
        <v>8276</v>
      </c>
      <c r="Q913" t="s">
        <v>8325</v>
      </c>
      <c r="R913" s="10" t="s">
        <v>8328</v>
      </c>
      <c r="S913" s="29">
        <f>ROUND(FundResult[[#This Row],[pledged]]/FundResult[[#This Row],[goal]]*100,0)</f>
        <v>0</v>
      </c>
      <c r="T913" s="27">
        <f>IFERROR(FundResult[[#This Row],[pledged]]/FundResult[[#This Row],[backers_count]], 0)</f>
        <v>0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48">
        <v>3500</v>
      </c>
      <c r="E914" s="4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6">
        <f>FundResult[[#This Row],[launched_at]]/86400+DATE(1970,1,1)</f>
        <v>41194.109340277777</v>
      </c>
      <c r="L914" s="8">
        <f>YEAR(FundResult[[#This Row],[Date Created Conversion]])</f>
        <v>2012</v>
      </c>
      <c r="M914" t="b">
        <v>0</v>
      </c>
      <c r="N914">
        <v>2</v>
      </c>
      <c r="O914" t="b">
        <v>0</v>
      </c>
      <c r="P914" t="s">
        <v>8276</v>
      </c>
      <c r="Q914" t="s">
        <v>8325</v>
      </c>
      <c r="R914" s="10" t="s">
        <v>8328</v>
      </c>
      <c r="S914" s="29">
        <f>ROUND(FundResult[[#This Row],[pledged]]/FundResult[[#This Row],[goal]]*100,0)</f>
        <v>1</v>
      </c>
      <c r="T914" s="27">
        <f>IFERROR(FundResult[[#This Row],[pledged]]/FundResult[[#This Row],[backers_count]], 0)</f>
        <v>15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48">
        <v>30000</v>
      </c>
      <c r="E915" s="4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6">
        <f>FundResult[[#This Row],[launched_at]]/86400+DATE(1970,1,1)</f>
        <v>41004.139108796298</v>
      </c>
      <c r="L915" s="8">
        <f>YEAR(FundResult[[#This Row],[Date Created Conversion]])</f>
        <v>2012</v>
      </c>
      <c r="M915" t="b">
        <v>0</v>
      </c>
      <c r="N915">
        <v>24</v>
      </c>
      <c r="O915" t="b">
        <v>0</v>
      </c>
      <c r="P915" t="s">
        <v>8276</v>
      </c>
      <c r="Q915" t="s">
        <v>8325</v>
      </c>
      <c r="R915" s="10" t="s">
        <v>8328</v>
      </c>
      <c r="S915" s="29">
        <f>ROUND(FundResult[[#This Row],[pledged]]/FundResult[[#This Row],[goal]]*100,0)</f>
        <v>7</v>
      </c>
      <c r="T915" s="27">
        <f>IFERROR(FundResult[[#This Row],[pledged]]/FundResult[[#This Row],[backers_count]], 0)</f>
        <v>82.583333333333329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48">
        <v>1500</v>
      </c>
      <c r="E916" s="4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6">
        <f>FundResult[[#This Row],[launched_at]]/86400+DATE(1970,1,1)</f>
        <v>41116.763275462959</v>
      </c>
      <c r="L916" s="8">
        <f>YEAR(FundResult[[#This Row],[Date Created Conversion]])</f>
        <v>2012</v>
      </c>
      <c r="M916" t="b">
        <v>0</v>
      </c>
      <c r="N916">
        <v>0</v>
      </c>
      <c r="O916" t="b">
        <v>0</v>
      </c>
      <c r="P916" t="s">
        <v>8276</v>
      </c>
      <c r="Q916" t="s">
        <v>8325</v>
      </c>
      <c r="R916" s="10" t="s">
        <v>8328</v>
      </c>
      <c r="S916" s="29">
        <f>ROUND(FundResult[[#This Row],[pledged]]/FundResult[[#This Row],[goal]]*100,0)</f>
        <v>0</v>
      </c>
      <c r="T916" s="27">
        <f>IFERROR(FundResult[[#This Row],[pledged]]/FundResult[[#This Row],[backers_count]], 0)</f>
        <v>0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48">
        <v>6500</v>
      </c>
      <c r="E917" s="4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6">
        <f>FundResult[[#This Row],[launched_at]]/86400+DATE(1970,1,1)</f>
        <v>40937.679560185185</v>
      </c>
      <c r="L917" s="8">
        <f>YEAR(FundResult[[#This Row],[Date Created Conversion]])</f>
        <v>2012</v>
      </c>
      <c r="M917" t="b">
        <v>0</v>
      </c>
      <c r="N917">
        <v>9</v>
      </c>
      <c r="O917" t="b">
        <v>0</v>
      </c>
      <c r="P917" t="s">
        <v>8276</v>
      </c>
      <c r="Q917" t="s">
        <v>8325</v>
      </c>
      <c r="R917" s="10" t="s">
        <v>8328</v>
      </c>
      <c r="S917" s="29">
        <f>ROUND(FundResult[[#This Row],[pledged]]/FundResult[[#This Row],[goal]]*100,0)</f>
        <v>6</v>
      </c>
      <c r="T917" s="27">
        <f>IFERROR(FundResult[[#This Row],[pledged]]/FundResult[[#This Row],[backers_count]], 0)</f>
        <v>41.666666666666664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48">
        <v>3300</v>
      </c>
      <c r="E918" s="4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6">
        <f>FundResult[[#This Row],[launched_at]]/86400+DATE(1970,1,1)</f>
        <v>40434.853402777779</v>
      </c>
      <c r="L918" s="8">
        <f>YEAR(FundResult[[#This Row],[Date Created Conversion]])</f>
        <v>2010</v>
      </c>
      <c r="M918" t="b">
        <v>0</v>
      </c>
      <c r="N918">
        <v>0</v>
      </c>
      <c r="O918" t="b">
        <v>0</v>
      </c>
      <c r="P918" t="s">
        <v>8276</v>
      </c>
      <c r="Q918" t="s">
        <v>8325</v>
      </c>
      <c r="R918" s="10" t="s">
        <v>8328</v>
      </c>
      <c r="S918" s="29">
        <f>ROUND(FundResult[[#This Row],[pledged]]/FundResult[[#This Row],[goal]]*100,0)</f>
        <v>0</v>
      </c>
      <c r="T918" s="27">
        <f>IFERROR(FundResult[[#This Row],[pledged]]/FundResult[[#This Row],[backers_count]], 0)</f>
        <v>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48">
        <v>5000</v>
      </c>
      <c r="E919" s="4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6">
        <f>FundResult[[#This Row],[launched_at]]/86400+DATE(1970,1,1)</f>
        <v>41802.94363425926</v>
      </c>
      <c r="L919" s="8">
        <f>YEAR(FundResult[[#This Row],[Date Created Conversion]])</f>
        <v>2014</v>
      </c>
      <c r="M919" t="b">
        <v>0</v>
      </c>
      <c r="N919">
        <v>1</v>
      </c>
      <c r="O919" t="b">
        <v>0</v>
      </c>
      <c r="P919" t="s">
        <v>8276</v>
      </c>
      <c r="Q919" t="s">
        <v>8325</v>
      </c>
      <c r="R919" s="10" t="s">
        <v>8328</v>
      </c>
      <c r="S919" s="29">
        <f>ROUND(FundResult[[#This Row],[pledged]]/FundResult[[#This Row],[goal]]*100,0)</f>
        <v>1</v>
      </c>
      <c r="T919" s="27">
        <f>IFERROR(FundResult[[#This Row],[pledged]]/FundResult[[#This Row],[backers_count]], 0)</f>
        <v>30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48">
        <v>3900</v>
      </c>
      <c r="E920" s="4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6">
        <f>FundResult[[#This Row],[launched_at]]/86400+DATE(1970,1,1)</f>
        <v>41944.916215277779</v>
      </c>
      <c r="L920" s="8">
        <f>YEAR(FundResult[[#This Row],[Date Created Conversion]])</f>
        <v>2014</v>
      </c>
      <c r="M920" t="b">
        <v>0</v>
      </c>
      <c r="N920">
        <v>10</v>
      </c>
      <c r="O920" t="b">
        <v>0</v>
      </c>
      <c r="P920" t="s">
        <v>8276</v>
      </c>
      <c r="Q920" t="s">
        <v>8325</v>
      </c>
      <c r="R920" s="10" t="s">
        <v>8328</v>
      </c>
      <c r="S920" s="29">
        <f>ROUND(FundResult[[#This Row],[pledged]]/FundResult[[#This Row],[goal]]*100,0)</f>
        <v>5</v>
      </c>
      <c r="T920" s="27">
        <f>IFERROR(FundResult[[#This Row],[pledged]]/FundResult[[#This Row],[backers_count]], 0)</f>
        <v>19.600000000000001</v>
      </c>
    </row>
    <row r="921" spans="1:20" x14ac:dyDescent="0.25">
      <c r="A921">
        <v>919</v>
      </c>
      <c r="B921" s="3" t="s">
        <v>920</v>
      </c>
      <c r="C921" s="3" t="s">
        <v>5029</v>
      </c>
      <c r="D921" s="48">
        <v>20000</v>
      </c>
      <c r="E921" s="4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6">
        <f>FundResult[[#This Row],[launched_at]]/86400+DATE(1970,1,1)</f>
        <v>41227.641724537039</v>
      </c>
      <c r="L921" s="8">
        <f>YEAR(FundResult[[#This Row],[Date Created Conversion]])</f>
        <v>2012</v>
      </c>
      <c r="M921" t="b">
        <v>0</v>
      </c>
      <c r="N921">
        <v>1</v>
      </c>
      <c r="O921" t="b">
        <v>0</v>
      </c>
      <c r="P921" t="s">
        <v>8276</v>
      </c>
      <c r="Q921" t="s">
        <v>8325</v>
      </c>
      <c r="R921" s="10" t="s">
        <v>8328</v>
      </c>
      <c r="S921" s="29">
        <f>ROUND(FundResult[[#This Row],[pledged]]/FundResult[[#This Row],[goal]]*100,0)</f>
        <v>1</v>
      </c>
      <c r="T921" s="27">
        <f>IFERROR(FundResult[[#This Row],[pledged]]/FundResult[[#This Row],[backers_count]], 0)</f>
        <v>100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48">
        <v>5500</v>
      </c>
      <c r="E922" s="4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6">
        <f>FundResult[[#This Row],[launched_at]]/86400+DATE(1970,1,1)</f>
        <v>41562.671550925923</v>
      </c>
      <c r="L922" s="8">
        <f>YEAR(FundResult[[#This Row],[Date Created Conversion]])</f>
        <v>2013</v>
      </c>
      <c r="M922" t="b">
        <v>0</v>
      </c>
      <c r="N922">
        <v>0</v>
      </c>
      <c r="O922" t="b">
        <v>0</v>
      </c>
      <c r="P922" t="s">
        <v>8276</v>
      </c>
      <c r="Q922" t="s">
        <v>8325</v>
      </c>
      <c r="R922" s="10" t="s">
        <v>8328</v>
      </c>
      <c r="S922" s="29">
        <f>ROUND(FundResult[[#This Row],[pledged]]/FundResult[[#This Row],[goal]]*100,0)</f>
        <v>0</v>
      </c>
      <c r="T922" s="27">
        <f>IFERROR(FundResult[[#This Row],[pledged]]/FundResult[[#This Row],[backers_count]], 0)</f>
        <v>0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48">
        <v>15000</v>
      </c>
      <c r="E923" s="4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6">
        <f>FundResult[[#This Row],[launched_at]]/86400+DATE(1970,1,1)</f>
        <v>40847.171018518522</v>
      </c>
      <c r="L923" s="8">
        <f>YEAR(FundResult[[#This Row],[Date Created Conversion]])</f>
        <v>2011</v>
      </c>
      <c r="M923" t="b">
        <v>0</v>
      </c>
      <c r="N923">
        <v>20</v>
      </c>
      <c r="O923" t="b">
        <v>0</v>
      </c>
      <c r="P923" t="s">
        <v>8276</v>
      </c>
      <c r="Q923" t="s">
        <v>8325</v>
      </c>
      <c r="R923" s="10" t="s">
        <v>8328</v>
      </c>
      <c r="S923" s="29">
        <f>ROUND(FundResult[[#This Row],[pledged]]/FundResult[[#This Row],[goal]]*100,0)</f>
        <v>31</v>
      </c>
      <c r="T923" s="27">
        <f>IFERROR(FundResult[[#This Row],[pledged]]/FundResult[[#This Row],[backers_count]], 0)</f>
        <v>231.75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48">
        <v>27000</v>
      </c>
      <c r="E924" s="4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6">
        <f>FundResult[[#This Row],[launched_at]]/86400+DATE(1970,1,1)</f>
        <v>41878.530011574076</v>
      </c>
      <c r="L924" s="8">
        <f>YEAR(FundResult[[#This Row],[Date Created Conversion]])</f>
        <v>2014</v>
      </c>
      <c r="M924" t="b">
        <v>0</v>
      </c>
      <c r="N924">
        <v>30</v>
      </c>
      <c r="O924" t="b">
        <v>0</v>
      </c>
      <c r="P924" t="s">
        <v>8276</v>
      </c>
      <c r="Q924" t="s">
        <v>8325</v>
      </c>
      <c r="R924" s="10" t="s">
        <v>8328</v>
      </c>
      <c r="S924" s="29">
        <f>ROUND(FundResult[[#This Row],[pledged]]/FundResult[[#This Row],[goal]]*100,0)</f>
        <v>21</v>
      </c>
      <c r="T924" s="27">
        <f>IFERROR(FundResult[[#This Row],[pledged]]/FundResult[[#This Row],[backers_count]], 0)</f>
        <v>189.33333333333334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48">
        <v>15000</v>
      </c>
      <c r="E925" s="4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6">
        <f>FundResult[[#This Row],[launched_at]]/86400+DATE(1970,1,1)</f>
        <v>41934.959756944445</v>
      </c>
      <c r="L925" s="8">
        <f>YEAR(FundResult[[#This Row],[Date Created Conversion]])</f>
        <v>2014</v>
      </c>
      <c r="M925" t="b">
        <v>0</v>
      </c>
      <c r="N925">
        <v>6</v>
      </c>
      <c r="O925" t="b">
        <v>0</v>
      </c>
      <c r="P925" t="s">
        <v>8276</v>
      </c>
      <c r="Q925" t="s">
        <v>8325</v>
      </c>
      <c r="R925" s="10" t="s">
        <v>8328</v>
      </c>
      <c r="S925" s="29">
        <f>ROUND(FundResult[[#This Row],[pledged]]/FundResult[[#This Row],[goal]]*100,0)</f>
        <v>2</v>
      </c>
      <c r="T925" s="27">
        <f>IFERROR(FundResult[[#This Row],[pledged]]/FundResult[[#This Row],[backers_count]], 0)</f>
        <v>55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48">
        <v>3000</v>
      </c>
      <c r="E926" s="4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6">
        <f>FundResult[[#This Row],[launched_at]]/86400+DATE(1970,1,1)</f>
        <v>41288.942928240736</v>
      </c>
      <c r="L926" s="8">
        <f>YEAR(FundResult[[#This Row],[Date Created Conversion]])</f>
        <v>2013</v>
      </c>
      <c r="M926" t="b">
        <v>0</v>
      </c>
      <c r="N926">
        <v>15</v>
      </c>
      <c r="O926" t="b">
        <v>0</v>
      </c>
      <c r="P926" t="s">
        <v>8276</v>
      </c>
      <c r="Q926" t="s">
        <v>8325</v>
      </c>
      <c r="R926" s="10" t="s">
        <v>8328</v>
      </c>
      <c r="S926" s="29">
        <f>ROUND(FundResult[[#This Row],[pledged]]/FundResult[[#This Row],[goal]]*100,0)</f>
        <v>11</v>
      </c>
      <c r="T926" s="27">
        <f>IFERROR(FundResult[[#This Row],[pledged]]/FundResult[[#This Row],[backers_count]], 0)</f>
        <v>21.8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48">
        <v>6000</v>
      </c>
      <c r="E927" s="4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6">
        <f>FundResult[[#This Row],[launched_at]]/86400+DATE(1970,1,1)</f>
        <v>41575.880914351852</v>
      </c>
      <c r="L927" s="8">
        <f>YEAR(FundResult[[#This Row],[Date Created Conversion]])</f>
        <v>2013</v>
      </c>
      <c r="M927" t="b">
        <v>0</v>
      </c>
      <c r="N927">
        <v>5</v>
      </c>
      <c r="O927" t="b">
        <v>0</v>
      </c>
      <c r="P927" t="s">
        <v>8276</v>
      </c>
      <c r="Q927" t="s">
        <v>8325</v>
      </c>
      <c r="R927" s="10" t="s">
        <v>8328</v>
      </c>
      <c r="S927" s="29">
        <f>ROUND(FundResult[[#This Row],[pledged]]/FundResult[[#This Row],[goal]]*100,0)</f>
        <v>3</v>
      </c>
      <c r="T927" s="27">
        <f>IFERROR(FundResult[[#This Row],[pledged]]/FundResult[[#This Row],[backers_count]], 0)</f>
        <v>32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48">
        <v>7000</v>
      </c>
      <c r="E928" s="4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6">
        <f>FundResult[[#This Row],[launched_at]]/86400+DATE(1970,1,1)</f>
        <v>40338.02002314815</v>
      </c>
      <c r="L928" s="8">
        <f>YEAR(FundResult[[#This Row],[Date Created Conversion]])</f>
        <v>2010</v>
      </c>
      <c r="M928" t="b">
        <v>0</v>
      </c>
      <c r="N928">
        <v>0</v>
      </c>
      <c r="O928" t="b">
        <v>0</v>
      </c>
      <c r="P928" t="s">
        <v>8276</v>
      </c>
      <c r="Q928" t="s">
        <v>8325</v>
      </c>
      <c r="R928" s="10" t="s">
        <v>8328</v>
      </c>
      <c r="S928" s="29">
        <f>ROUND(FundResult[[#This Row],[pledged]]/FundResult[[#This Row],[goal]]*100,0)</f>
        <v>0</v>
      </c>
      <c r="T928" s="27">
        <f>IFERROR(FundResult[[#This Row],[pledged]]/FundResult[[#This Row],[backers_count]], 0)</f>
        <v>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48">
        <v>20000</v>
      </c>
      <c r="E929" s="4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6">
        <f>FundResult[[#This Row],[launched_at]]/86400+DATE(1970,1,1)</f>
        <v>41013.822858796295</v>
      </c>
      <c r="L929" s="8">
        <f>YEAR(FundResult[[#This Row],[Date Created Conversion]])</f>
        <v>2012</v>
      </c>
      <c r="M929" t="b">
        <v>0</v>
      </c>
      <c r="N929">
        <v>0</v>
      </c>
      <c r="O929" t="b">
        <v>0</v>
      </c>
      <c r="P929" t="s">
        <v>8276</v>
      </c>
      <c r="Q929" t="s">
        <v>8325</v>
      </c>
      <c r="R929" s="10" t="s">
        <v>8328</v>
      </c>
      <c r="S929" s="29">
        <f>ROUND(FundResult[[#This Row],[pledged]]/FundResult[[#This Row],[goal]]*100,0)</f>
        <v>0</v>
      </c>
      <c r="T929" s="27">
        <f>IFERROR(FundResult[[#This Row],[pledged]]/FundResult[[#This Row],[backers_count]], 0)</f>
        <v>0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48">
        <v>14500</v>
      </c>
      <c r="E930" s="4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6">
        <f>FundResult[[#This Row],[launched_at]]/86400+DATE(1970,1,1)</f>
        <v>41180.86241898148</v>
      </c>
      <c r="L930" s="8">
        <f>YEAR(FundResult[[#This Row],[Date Created Conversion]])</f>
        <v>2012</v>
      </c>
      <c r="M930" t="b">
        <v>0</v>
      </c>
      <c r="N930">
        <v>28</v>
      </c>
      <c r="O930" t="b">
        <v>0</v>
      </c>
      <c r="P930" t="s">
        <v>8276</v>
      </c>
      <c r="Q930" t="s">
        <v>8325</v>
      </c>
      <c r="R930" s="10" t="s">
        <v>8328</v>
      </c>
      <c r="S930" s="29">
        <f>ROUND(FundResult[[#This Row],[pledged]]/FundResult[[#This Row],[goal]]*100,0)</f>
        <v>11</v>
      </c>
      <c r="T930" s="27">
        <f>IFERROR(FundResult[[#This Row],[pledged]]/FundResult[[#This Row],[backers_count]], 0)</f>
        <v>56.25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48">
        <v>500</v>
      </c>
      <c r="E931" s="4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6">
        <f>FundResult[[#This Row],[launched_at]]/86400+DATE(1970,1,1)</f>
        <v>40978.238067129627</v>
      </c>
      <c r="L931" s="8">
        <f>YEAR(FundResult[[#This Row],[Date Created Conversion]])</f>
        <v>2012</v>
      </c>
      <c r="M931" t="b">
        <v>0</v>
      </c>
      <c r="N931">
        <v>0</v>
      </c>
      <c r="O931" t="b">
        <v>0</v>
      </c>
      <c r="P931" t="s">
        <v>8276</v>
      </c>
      <c r="Q931" t="s">
        <v>8325</v>
      </c>
      <c r="R931" s="10" t="s">
        <v>8328</v>
      </c>
      <c r="S931" s="29">
        <f>ROUND(FundResult[[#This Row],[pledged]]/FundResult[[#This Row],[goal]]*100,0)</f>
        <v>0</v>
      </c>
      <c r="T931" s="27">
        <f>IFERROR(FundResult[[#This Row],[pledged]]/FundResult[[#This Row],[backers_count]], 0)</f>
        <v>0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48">
        <v>900</v>
      </c>
      <c r="E932" s="4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6">
        <f>FundResult[[#This Row],[launched_at]]/86400+DATE(1970,1,1)</f>
        <v>40312.915578703702</v>
      </c>
      <c r="L932" s="8">
        <f>YEAR(FundResult[[#This Row],[Date Created Conversion]])</f>
        <v>2010</v>
      </c>
      <c r="M932" t="b">
        <v>0</v>
      </c>
      <c r="N932">
        <v>5</v>
      </c>
      <c r="O932" t="b">
        <v>0</v>
      </c>
      <c r="P932" t="s">
        <v>8276</v>
      </c>
      <c r="Q932" t="s">
        <v>8325</v>
      </c>
      <c r="R932" s="10" t="s">
        <v>8328</v>
      </c>
      <c r="S932" s="29">
        <f>ROUND(FundResult[[#This Row],[pledged]]/FundResult[[#This Row],[goal]]*100,0)</f>
        <v>38</v>
      </c>
      <c r="T932" s="27">
        <f>IFERROR(FundResult[[#This Row],[pledged]]/FundResult[[#This Row],[backers_count]], 0)</f>
        <v>69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48">
        <v>2000</v>
      </c>
      <c r="E933" s="4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6">
        <f>FundResult[[#This Row],[launched_at]]/86400+DATE(1970,1,1)</f>
        <v>41680.359976851854</v>
      </c>
      <c r="L933" s="8">
        <f>YEAR(FundResult[[#This Row],[Date Created Conversion]])</f>
        <v>2014</v>
      </c>
      <c r="M933" t="b">
        <v>0</v>
      </c>
      <c r="N933">
        <v>7</v>
      </c>
      <c r="O933" t="b">
        <v>0</v>
      </c>
      <c r="P933" t="s">
        <v>8276</v>
      </c>
      <c r="Q933" t="s">
        <v>8325</v>
      </c>
      <c r="R933" s="10" t="s">
        <v>8328</v>
      </c>
      <c r="S933" s="29">
        <f>ROUND(FundResult[[#This Row],[pledged]]/FundResult[[#This Row],[goal]]*100,0)</f>
        <v>7</v>
      </c>
      <c r="T933" s="27">
        <f>IFERROR(FundResult[[#This Row],[pledged]]/FundResult[[#This Row],[backers_count]], 0)</f>
        <v>18.714285714285715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48">
        <v>9500</v>
      </c>
      <c r="E934" s="4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6">
        <f>FundResult[[#This Row],[launched_at]]/86400+DATE(1970,1,1)</f>
        <v>41310.969270833331</v>
      </c>
      <c r="L934" s="8">
        <f>YEAR(FundResult[[#This Row],[Date Created Conversion]])</f>
        <v>2013</v>
      </c>
      <c r="M934" t="b">
        <v>0</v>
      </c>
      <c r="N934">
        <v>30</v>
      </c>
      <c r="O934" t="b">
        <v>0</v>
      </c>
      <c r="P934" t="s">
        <v>8276</v>
      </c>
      <c r="Q934" t="s">
        <v>8325</v>
      </c>
      <c r="R934" s="10" t="s">
        <v>8328</v>
      </c>
      <c r="S934" s="29">
        <f>ROUND(FundResult[[#This Row],[pledged]]/FundResult[[#This Row],[goal]]*100,0)</f>
        <v>15</v>
      </c>
      <c r="T934" s="27">
        <f>IFERROR(FundResult[[#This Row],[pledged]]/FundResult[[#This Row],[backers_count]], 0)</f>
        <v>46.033333333333331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48">
        <v>2000</v>
      </c>
      <c r="E935" s="4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6">
        <f>FundResult[[#This Row],[launched_at]]/86400+DATE(1970,1,1)</f>
        <v>41711.169085648144</v>
      </c>
      <c r="L935" s="8">
        <f>YEAR(FundResult[[#This Row],[Date Created Conversion]])</f>
        <v>2014</v>
      </c>
      <c r="M935" t="b">
        <v>0</v>
      </c>
      <c r="N935">
        <v>2</v>
      </c>
      <c r="O935" t="b">
        <v>0</v>
      </c>
      <c r="P935" t="s">
        <v>8276</v>
      </c>
      <c r="Q935" t="s">
        <v>8325</v>
      </c>
      <c r="R935" s="10" t="s">
        <v>8328</v>
      </c>
      <c r="S935" s="29">
        <f>ROUND(FundResult[[#This Row],[pledged]]/FundResult[[#This Row],[goal]]*100,0)</f>
        <v>6</v>
      </c>
      <c r="T935" s="27">
        <f>IFERROR(FundResult[[#This Row],[pledged]]/FundResult[[#This Row],[backers_count]], 0)</f>
        <v>60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48">
        <v>5000</v>
      </c>
      <c r="E936" s="4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6">
        <f>FundResult[[#This Row],[launched_at]]/86400+DATE(1970,1,1)</f>
        <v>41733.737083333333</v>
      </c>
      <c r="L936" s="8">
        <f>YEAR(FundResult[[#This Row],[Date Created Conversion]])</f>
        <v>2014</v>
      </c>
      <c r="M936" t="b">
        <v>0</v>
      </c>
      <c r="N936">
        <v>30</v>
      </c>
      <c r="O936" t="b">
        <v>0</v>
      </c>
      <c r="P936" t="s">
        <v>8276</v>
      </c>
      <c r="Q936" t="s">
        <v>8325</v>
      </c>
      <c r="R936" s="10" t="s">
        <v>8328</v>
      </c>
      <c r="S936" s="29">
        <f>ROUND(FundResult[[#This Row],[pledged]]/FundResult[[#This Row],[goal]]*100,0)</f>
        <v>30</v>
      </c>
      <c r="T936" s="27">
        <f>IFERROR(FundResult[[#This Row],[pledged]]/FundResult[[#This Row],[backers_count]], 0)</f>
        <v>50.666666666666664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48">
        <v>3500</v>
      </c>
      <c r="E937" s="4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6">
        <f>FundResult[[#This Row],[launched_at]]/86400+DATE(1970,1,1)</f>
        <v>42368.333668981482</v>
      </c>
      <c r="L937" s="8">
        <f>YEAR(FundResult[[#This Row],[Date Created Conversion]])</f>
        <v>2015</v>
      </c>
      <c r="M937" t="b">
        <v>0</v>
      </c>
      <c r="N937">
        <v>2</v>
      </c>
      <c r="O937" t="b">
        <v>0</v>
      </c>
      <c r="P937" t="s">
        <v>8276</v>
      </c>
      <c r="Q937" t="s">
        <v>8325</v>
      </c>
      <c r="R937" s="10" t="s">
        <v>8328</v>
      </c>
      <c r="S937" s="29">
        <f>ROUND(FundResult[[#This Row],[pledged]]/FundResult[[#This Row],[goal]]*100,0)</f>
        <v>1</v>
      </c>
      <c r="T937" s="27">
        <f>IFERROR(FundResult[[#This Row],[pledged]]/FundResult[[#This Row],[backers_count]], 0)</f>
        <v>25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48">
        <v>1400</v>
      </c>
      <c r="E938" s="4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6">
        <f>FundResult[[#This Row],[launched_at]]/86400+DATE(1970,1,1)</f>
        <v>40883.024178240739</v>
      </c>
      <c r="L938" s="8">
        <f>YEAR(FundResult[[#This Row],[Date Created Conversion]])</f>
        <v>2011</v>
      </c>
      <c r="M938" t="b">
        <v>0</v>
      </c>
      <c r="N938">
        <v>0</v>
      </c>
      <c r="O938" t="b">
        <v>0</v>
      </c>
      <c r="P938" t="s">
        <v>8276</v>
      </c>
      <c r="Q938" t="s">
        <v>8325</v>
      </c>
      <c r="R938" s="10" t="s">
        <v>8328</v>
      </c>
      <c r="S938" s="29">
        <f>ROUND(FundResult[[#This Row],[pledged]]/FundResult[[#This Row],[goal]]*100,0)</f>
        <v>0</v>
      </c>
      <c r="T938" s="27">
        <f>IFERROR(FundResult[[#This Row],[pledged]]/FundResult[[#This Row],[backers_count]], 0)</f>
        <v>0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48">
        <v>3500</v>
      </c>
      <c r="E939" s="4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6">
        <f>FundResult[[#This Row],[launched_at]]/86400+DATE(1970,1,1)</f>
        <v>41551.798113425924</v>
      </c>
      <c r="L939" s="8">
        <f>YEAR(FundResult[[#This Row],[Date Created Conversion]])</f>
        <v>2013</v>
      </c>
      <c r="M939" t="b">
        <v>0</v>
      </c>
      <c r="N939">
        <v>2</v>
      </c>
      <c r="O939" t="b">
        <v>0</v>
      </c>
      <c r="P939" t="s">
        <v>8276</v>
      </c>
      <c r="Q939" t="s">
        <v>8325</v>
      </c>
      <c r="R939" s="10" t="s">
        <v>8328</v>
      </c>
      <c r="S939" s="29">
        <f>ROUND(FundResult[[#This Row],[pledged]]/FundResult[[#This Row],[goal]]*100,0)</f>
        <v>1</v>
      </c>
      <c r="T939" s="27">
        <f>IFERROR(FundResult[[#This Row],[pledged]]/FundResult[[#This Row],[backers_count]], 0)</f>
        <v>20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48">
        <v>7000</v>
      </c>
      <c r="E940" s="4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6">
        <f>FundResult[[#This Row],[launched_at]]/86400+DATE(1970,1,1)</f>
        <v>41124.479722222226</v>
      </c>
      <c r="L940" s="8">
        <f>YEAR(FundResult[[#This Row],[Date Created Conversion]])</f>
        <v>2012</v>
      </c>
      <c r="M940" t="b">
        <v>0</v>
      </c>
      <c r="N940">
        <v>1</v>
      </c>
      <c r="O940" t="b">
        <v>0</v>
      </c>
      <c r="P940" t="s">
        <v>8276</v>
      </c>
      <c r="Q940" t="s">
        <v>8325</v>
      </c>
      <c r="R940" s="10" t="s">
        <v>8328</v>
      </c>
      <c r="S940" s="29">
        <f>ROUND(FundResult[[#This Row],[pledged]]/FundResult[[#This Row],[goal]]*100,0)</f>
        <v>0</v>
      </c>
      <c r="T940" s="27">
        <f>IFERROR(FundResult[[#This Row],[pledged]]/FundResult[[#This Row],[backers_count]], 0)</f>
        <v>25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48">
        <v>2750</v>
      </c>
      <c r="E941" s="4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6">
        <f>FundResult[[#This Row],[launched_at]]/86400+DATE(1970,1,1)</f>
        <v>41416.763171296298</v>
      </c>
      <c r="L941" s="8">
        <f>YEAR(FundResult[[#This Row],[Date Created Conversion]])</f>
        <v>2013</v>
      </c>
      <c r="M941" t="b">
        <v>0</v>
      </c>
      <c r="N941">
        <v>2</v>
      </c>
      <c r="O941" t="b">
        <v>0</v>
      </c>
      <c r="P941" t="s">
        <v>8276</v>
      </c>
      <c r="Q941" t="s">
        <v>8325</v>
      </c>
      <c r="R941" s="10" t="s">
        <v>8328</v>
      </c>
      <c r="S941" s="29">
        <f>ROUND(FundResult[[#This Row],[pledged]]/FundResult[[#This Row],[goal]]*100,0)</f>
        <v>1</v>
      </c>
      <c r="T941" s="27">
        <f>IFERROR(FundResult[[#This Row],[pledged]]/FundResult[[#This Row],[backers_count]], 0)</f>
        <v>20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48">
        <v>9000</v>
      </c>
      <c r="E942" s="4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6">
        <f>FundResult[[#This Row],[launched_at]]/86400+DATE(1970,1,1)</f>
        <v>42182.008402777778</v>
      </c>
      <c r="L942" s="8">
        <f>YEAR(FundResult[[#This Row],[Date Created Conversion]])</f>
        <v>2015</v>
      </c>
      <c r="M942" t="b">
        <v>0</v>
      </c>
      <c r="N942">
        <v>14</v>
      </c>
      <c r="O942" t="b">
        <v>0</v>
      </c>
      <c r="P942" t="s">
        <v>8271</v>
      </c>
      <c r="Q942" t="s">
        <v>8319</v>
      </c>
      <c r="R942" s="10" t="s">
        <v>8321</v>
      </c>
      <c r="S942" s="29">
        <f>ROUND(FundResult[[#This Row],[pledged]]/FundResult[[#This Row],[goal]]*100,0)</f>
        <v>17</v>
      </c>
      <c r="T942" s="27">
        <f>IFERROR(FundResult[[#This Row],[pledged]]/FundResult[[#This Row],[backers_count]], 0)</f>
        <v>110.28571428571429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48">
        <v>50000</v>
      </c>
      <c r="E943" s="4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6">
        <f>FundResult[[#This Row],[launched_at]]/86400+DATE(1970,1,1)</f>
        <v>42746.096585648149</v>
      </c>
      <c r="L943" s="8">
        <f>YEAR(FundResult[[#This Row],[Date Created Conversion]])</f>
        <v>2017</v>
      </c>
      <c r="M943" t="b">
        <v>0</v>
      </c>
      <c r="N943">
        <v>31</v>
      </c>
      <c r="O943" t="b">
        <v>0</v>
      </c>
      <c r="P943" t="s">
        <v>8271</v>
      </c>
      <c r="Q943" t="s">
        <v>8319</v>
      </c>
      <c r="R943" s="10" t="s">
        <v>8321</v>
      </c>
      <c r="S943" s="29">
        <f>ROUND(FundResult[[#This Row],[pledged]]/FundResult[[#This Row],[goal]]*100,0)</f>
        <v>2</v>
      </c>
      <c r="T943" s="27">
        <f>IFERROR(FundResult[[#This Row],[pledged]]/FundResult[[#This Row],[backers_count]], 0)</f>
        <v>37.451612903225808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48">
        <v>7500</v>
      </c>
      <c r="E944" s="4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6">
        <f>FundResult[[#This Row],[launched_at]]/86400+DATE(1970,1,1)</f>
        <v>42382.843287037038</v>
      </c>
      <c r="L944" s="8">
        <f>YEAR(FundResult[[#This Row],[Date Created Conversion]])</f>
        <v>2016</v>
      </c>
      <c r="M944" t="b">
        <v>0</v>
      </c>
      <c r="N944">
        <v>16</v>
      </c>
      <c r="O944" t="b">
        <v>0</v>
      </c>
      <c r="P944" t="s">
        <v>8271</v>
      </c>
      <c r="Q944" t="s">
        <v>8319</v>
      </c>
      <c r="R944" s="10" t="s">
        <v>8321</v>
      </c>
      <c r="S944" s="29">
        <f>ROUND(FundResult[[#This Row],[pledged]]/FundResult[[#This Row],[goal]]*100,0)</f>
        <v>9</v>
      </c>
      <c r="T944" s="27">
        <f>IFERROR(FundResult[[#This Row],[pledged]]/FundResult[[#This Row],[backers_count]], 0)</f>
        <v>41.75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48">
        <v>3000</v>
      </c>
      <c r="E945" s="4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6">
        <f>FundResult[[#This Row],[launched_at]]/86400+DATE(1970,1,1)</f>
        <v>42673.66788194445</v>
      </c>
      <c r="L945" s="8">
        <f>YEAR(FundResult[[#This Row],[Date Created Conversion]])</f>
        <v>2016</v>
      </c>
      <c r="M945" t="b">
        <v>0</v>
      </c>
      <c r="N945">
        <v>12</v>
      </c>
      <c r="O945" t="b">
        <v>0</v>
      </c>
      <c r="P945" t="s">
        <v>8271</v>
      </c>
      <c r="Q945" t="s">
        <v>8319</v>
      </c>
      <c r="R945" s="10" t="s">
        <v>8321</v>
      </c>
      <c r="S945" s="29">
        <f>ROUND(FundResult[[#This Row],[pledged]]/FundResult[[#This Row],[goal]]*100,0)</f>
        <v>10</v>
      </c>
      <c r="T945" s="27">
        <f>IFERROR(FundResult[[#This Row],[pledged]]/FundResult[[#This Row],[backers_count]], 0)</f>
        <v>24.083333333333332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48">
        <v>50000</v>
      </c>
      <c r="E946" s="4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6">
        <f>FundResult[[#This Row],[launched_at]]/86400+DATE(1970,1,1)</f>
        <v>42444.583912037036</v>
      </c>
      <c r="L946" s="8">
        <f>YEAR(FundResult[[#This Row],[Date Created Conversion]])</f>
        <v>2016</v>
      </c>
      <c r="M946" t="b">
        <v>0</v>
      </c>
      <c r="N946">
        <v>96</v>
      </c>
      <c r="O946" t="b">
        <v>0</v>
      </c>
      <c r="P946" t="s">
        <v>8271</v>
      </c>
      <c r="Q946" t="s">
        <v>8319</v>
      </c>
      <c r="R946" s="10" t="s">
        <v>8321</v>
      </c>
      <c r="S946" s="29">
        <f>ROUND(FundResult[[#This Row],[pledged]]/FundResult[[#This Row],[goal]]*100,0)</f>
        <v>13</v>
      </c>
      <c r="T946" s="27">
        <f>IFERROR(FundResult[[#This Row],[pledged]]/FundResult[[#This Row],[backers_count]], 0)</f>
        <v>69.40625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48">
        <v>100000</v>
      </c>
      <c r="E947" s="4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6">
        <f>FundResult[[#This Row],[launched_at]]/86400+DATE(1970,1,1)</f>
        <v>42732.872986111106</v>
      </c>
      <c r="L947" s="8">
        <f>YEAR(FundResult[[#This Row],[Date Created Conversion]])</f>
        <v>2016</v>
      </c>
      <c r="M947" t="b">
        <v>0</v>
      </c>
      <c r="N947">
        <v>16</v>
      </c>
      <c r="O947" t="b">
        <v>0</v>
      </c>
      <c r="P947" t="s">
        <v>8271</v>
      </c>
      <c r="Q947" t="s">
        <v>8319</v>
      </c>
      <c r="R947" s="10" t="s">
        <v>8321</v>
      </c>
      <c r="S947" s="29">
        <f>ROUND(FundResult[[#This Row],[pledged]]/FundResult[[#This Row],[goal]]*100,0)</f>
        <v>2</v>
      </c>
      <c r="T947" s="27">
        <f>IFERROR(FundResult[[#This Row],[pledged]]/FundResult[[#This Row],[backers_count]], 0)</f>
        <v>155.25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48">
        <v>15000</v>
      </c>
      <c r="E948" s="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6">
        <f>FundResult[[#This Row],[launched_at]]/86400+DATE(1970,1,1)</f>
        <v>42592.750555555554</v>
      </c>
      <c r="L948" s="8">
        <f>YEAR(FundResult[[#This Row],[Date Created Conversion]])</f>
        <v>2016</v>
      </c>
      <c r="M948" t="b">
        <v>0</v>
      </c>
      <c r="N948">
        <v>5</v>
      </c>
      <c r="O948" t="b">
        <v>0</v>
      </c>
      <c r="P948" t="s">
        <v>8271</v>
      </c>
      <c r="Q948" t="s">
        <v>8319</v>
      </c>
      <c r="R948" s="10" t="s">
        <v>8321</v>
      </c>
      <c r="S948" s="29">
        <f>ROUND(FundResult[[#This Row],[pledged]]/FundResult[[#This Row],[goal]]*100,0)</f>
        <v>2</v>
      </c>
      <c r="T948" s="27">
        <f>IFERROR(FundResult[[#This Row],[pledged]]/FundResult[[#This Row],[backers_count]], 0)</f>
        <v>57.2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48">
        <v>850</v>
      </c>
      <c r="E949" s="4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6">
        <f>FundResult[[#This Row],[launched_at]]/86400+DATE(1970,1,1)</f>
        <v>42491.781319444446</v>
      </c>
      <c r="L949" s="8">
        <f>YEAR(FundResult[[#This Row],[Date Created Conversion]])</f>
        <v>2016</v>
      </c>
      <c r="M949" t="b">
        <v>0</v>
      </c>
      <c r="N949">
        <v>0</v>
      </c>
      <c r="O949" t="b">
        <v>0</v>
      </c>
      <c r="P949" t="s">
        <v>8271</v>
      </c>
      <c r="Q949" t="s">
        <v>8319</v>
      </c>
      <c r="R949" s="10" t="s">
        <v>8321</v>
      </c>
      <c r="S949" s="29">
        <f>ROUND(FundResult[[#This Row],[pledged]]/FundResult[[#This Row],[goal]]*100,0)</f>
        <v>0</v>
      </c>
      <c r="T949" s="27">
        <f>IFERROR(FundResult[[#This Row],[pledged]]/FundResult[[#This Row],[backers_count]], 0)</f>
        <v>0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48">
        <v>4000</v>
      </c>
      <c r="E950" s="4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6">
        <f>FundResult[[#This Row],[launched_at]]/86400+DATE(1970,1,1)</f>
        <v>42411.828287037039</v>
      </c>
      <c r="L950" s="8">
        <f>YEAR(FundResult[[#This Row],[Date Created Conversion]])</f>
        <v>2016</v>
      </c>
      <c r="M950" t="b">
        <v>0</v>
      </c>
      <c r="N950">
        <v>8</v>
      </c>
      <c r="O950" t="b">
        <v>0</v>
      </c>
      <c r="P950" t="s">
        <v>8271</v>
      </c>
      <c r="Q950" t="s">
        <v>8319</v>
      </c>
      <c r="R950" s="10" t="s">
        <v>8321</v>
      </c>
      <c r="S950" s="29">
        <f>ROUND(FundResult[[#This Row],[pledged]]/FundResult[[#This Row],[goal]]*100,0)</f>
        <v>12</v>
      </c>
      <c r="T950" s="27">
        <f>IFERROR(FundResult[[#This Row],[pledged]]/FundResult[[#This Row],[backers_count]], 0)</f>
        <v>60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48">
        <v>20000</v>
      </c>
      <c r="E951" s="4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6">
        <f>FundResult[[#This Row],[launched_at]]/86400+DATE(1970,1,1)</f>
        <v>42361.043703703705</v>
      </c>
      <c r="L951" s="8">
        <f>YEAR(FundResult[[#This Row],[Date Created Conversion]])</f>
        <v>2015</v>
      </c>
      <c r="M951" t="b">
        <v>0</v>
      </c>
      <c r="N951">
        <v>7</v>
      </c>
      <c r="O951" t="b">
        <v>0</v>
      </c>
      <c r="P951" t="s">
        <v>8271</v>
      </c>
      <c r="Q951" t="s">
        <v>8319</v>
      </c>
      <c r="R951" s="10" t="s">
        <v>8321</v>
      </c>
      <c r="S951" s="29">
        <f>ROUND(FundResult[[#This Row],[pledged]]/FundResult[[#This Row],[goal]]*100,0)</f>
        <v>1</v>
      </c>
      <c r="T951" s="27">
        <f>IFERROR(FundResult[[#This Row],[pledged]]/FundResult[[#This Row],[backers_count]], 0)</f>
        <v>39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48">
        <v>5000</v>
      </c>
      <c r="E952" s="4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6">
        <f>FundResult[[#This Row],[launched_at]]/86400+DATE(1970,1,1)</f>
        <v>42356.750706018516</v>
      </c>
      <c r="L952" s="8">
        <f>YEAR(FundResult[[#This Row],[Date Created Conversion]])</f>
        <v>2015</v>
      </c>
      <c r="M952" t="b">
        <v>0</v>
      </c>
      <c r="N952">
        <v>24</v>
      </c>
      <c r="O952" t="b">
        <v>0</v>
      </c>
      <c r="P952" t="s">
        <v>8271</v>
      </c>
      <c r="Q952" t="s">
        <v>8319</v>
      </c>
      <c r="R952" s="10" t="s">
        <v>8321</v>
      </c>
      <c r="S952" s="29">
        <f>ROUND(FundResult[[#This Row],[pledged]]/FundResult[[#This Row],[goal]]*100,0)</f>
        <v>28</v>
      </c>
      <c r="T952" s="27">
        <f>IFERROR(FundResult[[#This Row],[pledged]]/FundResult[[#This Row],[backers_count]], 0)</f>
        <v>58.416666666666664</v>
      </c>
    </row>
    <row r="953" spans="1:20" x14ac:dyDescent="0.25">
      <c r="A953">
        <v>951</v>
      </c>
      <c r="B953" s="3" t="s">
        <v>952</v>
      </c>
      <c r="C953" s="3" t="s">
        <v>5061</v>
      </c>
      <c r="D953" s="48">
        <v>50000</v>
      </c>
      <c r="E953" s="4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6">
        <f>FundResult[[#This Row],[launched_at]]/86400+DATE(1970,1,1)</f>
        <v>42480.653611111113</v>
      </c>
      <c r="L953" s="8">
        <f>YEAR(FundResult[[#This Row],[Date Created Conversion]])</f>
        <v>2016</v>
      </c>
      <c r="M953" t="b">
        <v>0</v>
      </c>
      <c r="N953">
        <v>121</v>
      </c>
      <c r="O953" t="b">
        <v>0</v>
      </c>
      <c r="P953" t="s">
        <v>8271</v>
      </c>
      <c r="Q953" t="s">
        <v>8319</v>
      </c>
      <c r="R953" s="10" t="s">
        <v>8321</v>
      </c>
      <c r="S953" s="29">
        <f>ROUND(FundResult[[#This Row],[pledged]]/FundResult[[#This Row],[goal]]*100,0)</f>
        <v>38</v>
      </c>
      <c r="T953" s="27">
        <f>IFERROR(FundResult[[#This Row],[pledged]]/FundResult[[#This Row],[backers_count]], 0)</f>
        <v>158.63636363636363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48">
        <v>49000</v>
      </c>
      <c r="E954" s="4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6">
        <f>FundResult[[#This Row],[launched_at]]/86400+DATE(1970,1,1)</f>
        <v>42662.613564814819</v>
      </c>
      <c r="L954" s="8">
        <f>YEAR(FundResult[[#This Row],[Date Created Conversion]])</f>
        <v>2016</v>
      </c>
      <c r="M954" t="b">
        <v>0</v>
      </c>
      <c r="N954">
        <v>196</v>
      </c>
      <c r="O954" t="b">
        <v>0</v>
      </c>
      <c r="P954" t="s">
        <v>8271</v>
      </c>
      <c r="Q954" t="s">
        <v>8319</v>
      </c>
      <c r="R954" s="10" t="s">
        <v>8321</v>
      </c>
      <c r="S954" s="29">
        <f>ROUND(FundResult[[#This Row],[pledged]]/FundResult[[#This Row],[goal]]*100,0)</f>
        <v>40</v>
      </c>
      <c r="T954" s="27">
        <f>IFERROR(FundResult[[#This Row],[pledged]]/FundResult[[#This Row],[backers_count]], 0)</f>
        <v>99.857142857142861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48">
        <v>15000</v>
      </c>
      <c r="E955" s="4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6">
        <f>FundResult[[#This Row],[launched_at]]/86400+DATE(1970,1,1)</f>
        <v>41999.164340277777</v>
      </c>
      <c r="L955" s="8">
        <f>YEAR(FundResult[[#This Row],[Date Created Conversion]])</f>
        <v>2014</v>
      </c>
      <c r="M955" t="b">
        <v>0</v>
      </c>
      <c r="N955">
        <v>5</v>
      </c>
      <c r="O955" t="b">
        <v>0</v>
      </c>
      <c r="P955" t="s">
        <v>8271</v>
      </c>
      <c r="Q955" t="s">
        <v>8319</v>
      </c>
      <c r="R955" s="10" t="s">
        <v>8321</v>
      </c>
      <c r="S955" s="29">
        <f>ROUND(FundResult[[#This Row],[pledged]]/FundResult[[#This Row],[goal]]*100,0)</f>
        <v>1</v>
      </c>
      <c r="T955" s="27">
        <f>IFERROR(FundResult[[#This Row],[pledged]]/FundResult[[#This Row],[backers_count]], 0)</f>
        <v>25.2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48">
        <v>15000</v>
      </c>
      <c r="E956" s="4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6">
        <f>FundResult[[#This Row],[launched_at]]/86400+DATE(1970,1,1)</f>
        <v>42194.833784722221</v>
      </c>
      <c r="L956" s="8">
        <f>YEAR(FundResult[[#This Row],[Date Created Conversion]])</f>
        <v>2015</v>
      </c>
      <c r="M956" t="b">
        <v>0</v>
      </c>
      <c r="N956">
        <v>73</v>
      </c>
      <c r="O956" t="b">
        <v>0</v>
      </c>
      <c r="P956" t="s">
        <v>8271</v>
      </c>
      <c r="Q956" t="s">
        <v>8319</v>
      </c>
      <c r="R956" s="10" t="s">
        <v>8321</v>
      </c>
      <c r="S956" s="29">
        <f>ROUND(FundResult[[#This Row],[pledged]]/FundResult[[#This Row],[goal]]*100,0)</f>
        <v>43</v>
      </c>
      <c r="T956" s="27">
        <f>IFERROR(FundResult[[#This Row],[pledged]]/FundResult[[#This Row],[backers_count]], 0)</f>
        <v>89.191780821917803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48">
        <v>300000</v>
      </c>
      <c r="E957" s="4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6">
        <f>FundResult[[#This Row],[launched_at]]/86400+DATE(1970,1,1)</f>
        <v>42586.295138888891</v>
      </c>
      <c r="L957" s="8">
        <f>YEAR(FundResult[[#This Row],[Date Created Conversion]])</f>
        <v>2016</v>
      </c>
      <c r="M957" t="b">
        <v>0</v>
      </c>
      <c r="N957">
        <v>93</v>
      </c>
      <c r="O957" t="b">
        <v>0</v>
      </c>
      <c r="P957" t="s">
        <v>8271</v>
      </c>
      <c r="Q957" t="s">
        <v>8319</v>
      </c>
      <c r="R957" s="10" t="s">
        <v>8321</v>
      </c>
      <c r="S957" s="29">
        <f>ROUND(FundResult[[#This Row],[pledged]]/FundResult[[#This Row],[goal]]*100,0)</f>
        <v>6</v>
      </c>
      <c r="T957" s="27">
        <f>IFERROR(FundResult[[#This Row],[pledged]]/FundResult[[#This Row],[backers_count]], 0)</f>
        <v>182.6236559139785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48">
        <v>50000</v>
      </c>
      <c r="E958" s="4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6">
        <f>FundResult[[#This Row],[launched_at]]/86400+DATE(1970,1,1)</f>
        <v>42060.913877314815</v>
      </c>
      <c r="L958" s="8">
        <f>YEAR(FundResult[[#This Row],[Date Created Conversion]])</f>
        <v>2015</v>
      </c>
      <c r="M958" t="b">
        <v>0</v>
      </c>
      <c r="N958">
        <v>17</v>
      </c>
      <c r="O958" t="b">
        <v>0</v>
      </c>
      <c r="P958" t="s">
        <v>8271</v>
      </c>
      <c r="Q958" t="s">
        <v>8319</v>
      </c>
      <c r="R958" s="10" t="s">
        <v>8321</v>
      </c>
      <c r="S958" s="29">
        <f>ROUND(FundResult[[#This Row],[pledged]]/FundResult[[#This Row],[goal]]*100,0)</f>
        <v>2</v>
      </c>
      <c r="T958" s="27">
        <f>IFERROR(FundResult[[#This Row],[pledged]]/FundResult[[#This Row],[backers_count]], 0)</f>
        <v>50.647058823529413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48">
        <v>12000</v>
      </c>
      <c r="E959" s="4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6">
        <f>FundResult[[#This Row],[launched_at]]/86400+DATE(1970,1,1)</f>
        <v>42660.552465277782</v>
      </c>
      <c r="L959" s="8">
        <f>YEAR(FundResult[[#This Row],[Date Created Conversion]])</f>
        <v>2016</v>
      </c>
      <c r="M959" t="b">
        <v>0</v>
      </c>
      <c r="N959">
        <v>7</v>
      </c>
      <c r="O959" t="b">
        <v>0</v>
      </c>
      <c r="P959" t="s">
        <v>8271</v>
      </c>
      <c r="Q959" t="s">
        <v>8319</v>
      </c>
      <c r="R959" s="10" t="s">
        <v>8321</v>
      </c>
      <c r="S959" s="29">
        <f>ROUND(FundResult[[#This Row],[pledged]]/FundResult[[#This Row],[goal]]*100,0)</f>
        <v>2</v>
      </c>
      <c r="T959" s="27">
        <f>IFERROR(FundResult[[#This Row],[pledged]]/FundResult[[#This Row],[backers_count]], 0)</f>
        <v>33.285714285714285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48">
        <v>7777</v>
      </c>
      <c r="E960" s="4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6">
        <f>FundResult[[#This Row],[launched_at]]/86400+DATE(1970,1,1)</f>
        <v>42082.802812499998</v>
      </c>
      <c r="L960" s="8">
        <f>YEAR(FundResult[[#This Row],[Date Created Conversion]])</f>
        <v>2015</v>
      </c>
      <c r="M960" t="b">
        <v>0</v>
      </c>
      <c r="N960">
        <v>17</v>
      </c>
      <c r="O960" t="b">
        <v>0</v>
      </c>
      <c r="P960" t="s">
        <v>8271</v>
      </c>
      <c r="Q960" t="s">
        <v>8319</v>
      </c>
      <c r="R960" s="10" t="s">
        <v>8321</v>
      </c>
      <c r="S960" s="29">
        <f>ROUND(FundResult[[#This Row],[pledged]]/FundResult[[#This Row],[goal]]*100,0)</f>
        <v>11</v>
      </c>
      <c r="T960" s="27">
        <f>IFERROR(FundResult[[#This Row],[pledged]]/FundResult[[#This Row],[backers_count]], 0)</f>
        <v>51.823529411764703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48">
        <v>50000</v>
      </c>
      <c r="E961" s="4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6">
        <f>FundResult[[#This Row],[launched_at]]/86400+DATE(1970,1,1)</f>
        <v>41993.174363425926</v>
      </c>
      <c r="L961" s="8">
        <f>YEAR(FundResult[[#This Row],[Date Created Conversion]])</f>
        <v>2014</v>
      </c>
      <c r="M961" t="b">
        <v>0</v>
      </c>
      <c r="N961">
        <v>171</v>
      </c>
      <c r="O961" t="b">
        <v>0</v>
      </c>
      <c r="P961" t="s">
        <v>8271</v>
      </c>
      <c r="Q961" t="s">
        <v>8319</v>
      </c>
      <c r="R961" s="10" t="s">
        <v>8321</v>
      </c>
      <c r="S961" s="29">
        <f>ROUND(FundResult[[#This Row],[pledged]]/FundResult[[#This Row],[goal]]*100,0)</f>
        <v>39</v>
      </c>
      <c r="T961" s="27">
        <f>IFERROR(FundResult[[#This Row],[pledged]]/FundResult[[#This Row],[backers_count]], 0)</f>
        <v>113.62573099415205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48">
        <v>55650</v>
      </c>
      <c r="E962" s="4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6">
        <f>FundResult[[#This Row],[launched_at]]/86400+DATE(1970,1,1)</f>
        <v>42766.626793981486</v>
      </c>
      <c r="L962" s="8">
        <f>YEAR(FundResult[[#This Row],[Date Created Conversion]])</f>
        <v>2017</v>
      </c>
      <c r="M962" t="b">
        <v>0</v>
      </c>
      <c r="N962">
        <v>188</v>
      </c>
      <c r="O962" t="b">
        <v>0</v>
      </c>
      <c r="P962" t="s">
        <v>8271</v>
      </c>
      <c r="Q962" t="s">
        <v>8319</v>
      </c>
      <c r="R962" s="10" t="s">
        <v>8321</v>
      </c>
      <c r="S962" s="29">
        <f>ROUND(FundResult[[#This Row],[pledged]]/FundResult[[#This Row],[goal]]*100,0)</f>
        <v>46</v>
      </c>
      <c r="T962" s="27">
        <f>IFERROR(FundResult[[#This Row],[pledged]]/FundResult[[#This Row],[backers_count]], 0)</f>
        <v>136.46276595744681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48">
        <v>95000</v>
      </c>
      <c r="E963" s="4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6">
        <f>FundResult[[#This Row],[launched_at]]/86400+DATE(1970,1,1)</f>
        <v>42740.693692129629</v>
      </c>
      <c r="L963" s="8">
        <f>YEAR(FundResult[[#This Row],[Date Created Conversion]])</f>
        <v>2017</v>
      </c>
      <c r="M963" t="b">
        <v>0</v>
      </c>
      <c r="N963">
        <v>110</v>
      </c>
      <c r="O963" t="b">
        <v>0</v>
      </c>
      <c r="P963" t="s">
        <v>8271</v>
      </c>
      <c r="Q963" t="s">
        <v>8319</v>
      </c>
      <c r="R963" s="10" t="s">
        <v>8321</v>
      </c>
      <c r="S963" s="29">
        <f>ROUND(FundResult[[#This Row],[pledged]]/FundResult[[#This Row],[goal]]*100,0)</f>
        <v>42</v>
      </c>
      <c r="T963" s="27">
        <f>IFERROR(FundResult[[#This Row],[pledged]]/FundResult[[#This Row],[backers_count]], 0)</f>
        <v>364.35454545454547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48">
        <v>2500</v>
      </c>
      <c r="E964" s="4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6">
        <f>FundResult[[#This Row],[launched_at]]/86400+DATE(1970,1,1)</f>
        <v>42373.712418981479</v>
      </c>
      <c r="L964" s="8">
        <f>YEAR(FundResult[[#This Row],[Date Created Conversion]])</f>
        <v>2016</v>
      </c>
      <c r="M964" t="b">
        <v>0</v>
      </c>
      <c r="N964">
        <v>37</v>
      </c>
      <c r="O964" t="b">
        <v>0</v>
      </c>
      <c r="P964" t="s">
        <v>8271</v>
      </c>
      <c r="Q964" t="s">
        <v>8319</v>
      </c>
      <c r="R964" s="10" t="s">
        <v>8321</v>
      </c>
      <c r="S964" s="29">
        <f>ROUND(FundResult[[#This Row],[pledged]]/FundResult[[#This Row],[goal]]*100,0)</f>
        <v>28</v>
      </c>
      <c r="T964" s="27">
        <f>IFERROR(FundResult[[#This Row],[pledged]]/FundResult[[#This Row],[backers_count]], 0)</f>
        <v>19.243243243243242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48">
        <v>35000</v>
      </c>
      <c r="E965" s="4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6">
        <f>FundResult[[#This Row],[launched_at]]/86400+DATE(1970,1,1)</f>
        <v>42625.635636574079</v>
      </c>
      <c r="L965" s="8">
        <f>YEAR(FundResult[[#This Row],[Date Created Conversion]])</f>
        <v>2016</v>
      </c>
      <c r="M965" t="b">
        <v>0</v>
      </c>
      <c r="N965">
        <v>9</v>
      </c>
      <c r="O965" t="b">
        <v>0</v>
      </c>
      <c r="P965" t="s">
        <v>8271</v>
      </c>
      <c r="Q965" t="s">
        <v>8319</v>
      </c>
      <c r="R965" s="10" t="s">
        <v>8321</v>
      </c>
      <c r="S965" s="29">
        <f>ROUND(FundResult[[#This Row],[pledged]]/FundResult[[#This Row],[goal]]*100,0)</f>
        <v>1</v>
      </c>
      <c r="T965" s="27">
        <f>IFERROR(FundResult[[#This Row],[pledged]]/FundResult[[#This Row],[backers_count]], 0)</f>
        <v>41.888888888888886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48">
        <v>110000</v>
      </c>
      <c r="E966" s="4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6">
        <f>FundResult[[#This Row],[launched_at]]/86400+DATE(1970,1,1)</f>
        <v>42208.628692129627</v>
      </c>
      <c r="L966" s="8">
        <f>YEAR(FundResult[[#This Row],[Date Created Conversion]])</f>
        <v>2015</v>
      </c>
      <c r="M966" t="b">
        <v>0</v>
      </c>
      <c r="N966">
        <v>29</v>
      </c>
      <c r="O966" t="b">
        <v>0</v>
      </c>
      <c r="P966" t="s">
        <v>8271</v>
      </c>
      <c r="Q966" t="s">
        <v>8319</v>
      </c>
      <c r="R966" s="10" t="s">
        <v>8321</v>
      </c>
      <c r="S966" s="29">
        <f>ROUND(FundResult[[#This Row],[pledged]]/FundResult[[#This Row],[goal]]*100,0)</f>
        <v>1</v>
      </c>
      <c r="T966" s="27">
        <f>IFERROR(FundResult[[#This Row],[pledged]]/FundResult[[#This Row],[backers_count]], 0)</f>
        <v>30.310344827586206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48">
        <v>25000</v>
      </c>
      <c r="E967" s="4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6">
        <f>FundResult[[#This Row],[launched_at]]/86400+DATE(1970,1,1)</f>
        <v>42637.016736111109</v>
      </c>
      <c r="L967" s="8">
        <f>YEAR(FundResult[[#This Row],[Date Created Conversion]])</f>
        <v>2016</v>
      </c>
      <c r="M967" t="b">
        <v>0</v>
      </c>
      <c r="N967">
        <v>6</v>
      </c>
      <c r="O967" t="b">
        <v>0</v>
      </c>
      <c r="P967" t="s">
        <v>8271</v>
      </c>
      <c r="Q967" t="s">
        <v>8319</v>
      </c>
      <c r="R967" s="10" t="s">
        <v>8321</v>
      </c>
      <c r="S967" s="29">
        <f>ROUND(FundResult[[#This Row],[pledged]]/FundResult[[#This Row],[goal]]*100,0)</f>
        <v>1</v>
      </c>
      <c r="T967" s="27">
        <f>IFERROR(FundResult[[#This Row],[pledged]]/FundResult[[#This Row],[backers_count]], 0)</f>
        <v>49.666666666666664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48">
        <v>12000</v>
      </c>
      <c r="E968" s="4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6">
        <f>FundResult[[#This Row],[launched_at]]/86400+DATE(1970,1,1)</f>
        <v>42619.635787037041</v>
      </c>
      <c r="L968" s="8">
        <f>YEAR(FundResult[[#This Row],[Date Created Conversion]])</f>
        <v>2016</v>
      </c>
      <c r="M968" t="b">
        <v>0</v>
      </c>
      <c r="N968">
        <v>30</v>
      </c>
      <c r="O968" t="b">
        <v>0</v>
      </c>
      <c r="P968" t="s">
        <v>8271</v>
      </c>
      <c r="Q968" t="s">
        <v>8319</v>
      </c>
      <c r="R968" s="10" t="s">
        <v>8321</v>
      </c>
      <c r="S968" s="29">
        <f>ROUND(FundResult[[#This Row],[pledged]]/FundResult[[#This Row],[goal]]*100,0)</f>
        <v>15</v>
      </c>
      <c r="T968" s="27">
        <f>IFERROR(FundResult[[#This Row],[pledged]]/FundResult[[#This Row],[backers_count]], 0)</f>
        <v>59.2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48">
        <v>20000</v>
      </c>
      <c r="E969" s="4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6">
        <f>FundResult[[#This Row],[launched_at]]/86400+DATE(1970,1,1)</f>
        <v>42422.254328703704</v>
      </c>
      <c r="L969" s="8">
        <f>YEAR(FundResult[[#This Row],[Date Created Conversion]])</f>
        <v>2016</v>
      </c>
      <c r="M969" t="b">
        <v>0</v>
      </c>
      <c r="N969">
        <v>81</v>
      </c>
      <c r="O969" t="b">
        <v>0</v>
      </c>
      <c r="P969" t="s">
        <v>8271</v>
      </c>
      <c r="Q969" t="s">
        <v>8319</v>
      </c>
      <c r="R969" s="10" t="s">
        <v>8321</v>
      </c>
      <c r="S969" s="29">
        <f>ROUND(FundResult[[#This Row],[pledged]]/FundResult[[#This Row],[goal]]*100,0)</f>
        <v>18</v>
      </c>
      <c r="T969" s="27">
        <f>IFERROR(FundResult[[#This Row],[pledged]]/FundResult[[#This Row],[backers_count]], 0)</f>
        <v>43.97530864197531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48">
        <v>8000</v>
      </c>
      <c r="E970" s="4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6">
        <f>FundResult[[#This Row],[launched_at]]/86400+DATE(1970,1,1)</f>
        <v>41836.847615740742</v>
      </c>
      <c r="L970" s="8">
        <f>YEAR(FundResult[[#This Row],[Date Created Conversion]])</f>
        <v>2014</v>
      </c>
      <c r="M970" t="b">
        <v>0</v>
      </c>
      <c r="N970">
        <v>4</v>
      </c>
      <c r="O970" t="b">
        <v>0</v>
      </c>
      <c r="P970" t="s">
        <v>8271</v>
      </c>
      <c r="Q970" t="s">
        <v>8319</v>
      </c>
      <c r="R970" s="10" t="s">
        <v>8321</v>
      </c>
      <c r="S970" s="29">
        <f>ROUND(FundResult[[#This Row],[pledged]]/FundResult[[#This Row],[goal]]*100,0)</f>
        <v>1</v>
      </c>
      <c r="T970" s="27">
        <f>IFERROR(FundResult[[#This Row],[pledged]]/FundResult[[#This Row],[backers_count]], 0)</f>
        <v>26.5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48">
        <v>30000</v>
      </c>
      <c r="E971" s="4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6">
        <f>FundResult[[#This Row],[launched_at]]/86400+DATE(1970,1,1)</f>
        <v>42742.30332175926</v>
      </c>
      <c r="L971" s="8">
        <f>YEAR(FundResult[[#This Row],[Date Created Conversion]])</f>
        <v>2017</v>
      </c>
      <c r="M971" t="b">
        <v>0</v>
      </c>
      <c r="N971">
        <v>11</v>
      </c>
      <c r="O971" t="b">
        <v>0</v>
      </c>
      <c r="P971" t="s">
        <v>8271</v>
      </c>
      <c r="Q971" t="s">
        <v>8319</v>
      </c>
      <c r="R971" s="10" t="s">
        <v>8321</v>
      </c>
      <c r="S971" s="29">
        <f>ROUND(FundResult[[#This Row],[pledged]]/FundResult[[#This Row],[goal]]*100,0)</f>
        <v>47</v>
      </c>
      <c r="T971" s="27">
        <f>IFERROR(FundResult[[#This Row],[pledged]]/FundResult[[#This Row],[backers_count]], 0)</f>
        <v>1272.7272727272727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48">
        <v>5000</v>
      </c>
      <c r="E972" s="4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6">
        <f>FundResult[[#This Row],[launched_at]]/86400+DATE(1970,1,1)</f>
        <v>42721.220520833333</v>
      </c>
      <c r="L972" s="8">
        <f>YEAR(FundResult[[#This Row],[Date Created Conversion]])</f>
        <v>2016</v>
      </c>
      <c r="M972" t="b">
        <v>0</v>
      </c>
      <c r="N972">
        <v>14</v>
      </c>
      <c r="O972" t="b">
        <v>0</v>
      </c>
      <c r="P972" t="s">
        <v>8271</v>
      </c>
      <c r="Q972" t="s">
        <v>8319</v>
      </c>
      <c r="R972" s="10" t="s">
        <v>8321</v>
      </c>
      <c r="S972" s="29">
        <f>ROUND(FundResult[[#This Row],[pledged]]/FundResult[[#This Row],[goal]]*100,0)</f>
        <v>46</v>
      </c>
      <c r="T972" s="27">
        <f>IFERROR(FundResult[[#This Row],[pledged]]/FundResult[[#This Row],[backers_count]], 0)</f>
        <v>164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48">
        <v>100000</v>
      </c>
      <c r="E973" s="4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6">
        <f>FundResult[[#This Row],[launched_at]]/86400+DATE(1970,1,1)</f>
        <v>42111.709027777775</v>
      </c>
      <c r="L973" s="8">
        <f>YEAR(FundResult[[#This Row],[Date Created Conversion]])</f>
        <v>2015</v>
      </c>
      <c r="M973" t="b">
        <v>0</v>
      </c>
      <c r="N973">
        <v>5</v>
      </c>
      <c r="O973" t="b">
        <v>0</v>
      </c>
      <c r="P973" t="s">
        <v>8271</v>
      </c>
      <c r="Q973" t="s">
        <v>8319</v>
      </c>
      <c r="R973" s="10" t="s">
        <v>8321</v>
      </c>
      <c r="S973" s="29">
        <f>ROUND(FundResult[[#This Row],[pledged]]/FundResult[[#This Row],[goal]]*100,0)</f>
        <v>0</v>
      </c>
      <c r="T973" s="27">
        <f>IFERROR(FundResult[[#This Row],[pledged]]/FundResult[[#This Row],[backers_count]], 0)</f>
        <v>45.2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48">
        <v>20000</v>
      </c>
      <c r="E974" s="4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6">
        <f>FundResult[[#This Row],[launched_at]]/86400+DATE(1970,1,1)</f>
        <v>41856.865717592591</v>
      </c>
      <c r="L974" s="8">
        <f>YEAR(FundResult[[#This Row],[Date Created Conversion]])</f>
        <v>2014</v>
      </c>
      <c r="M974" t="b">
        <v>0</v>
      </c>
      <c r="N974">
        <v>45</v>
      </c>
      <c r="O974" t="b">
        <v>0</v>
      </c>
      <c r="P974" t="s">
        <v>8271</v>
      </c>
      <c r="Q974" t="s">
        <v>8319</v>
      </c>
      <c r="R974" s="10" t="s">
        <v>8321</v>
      </c>
      <c r="S974" s="29">
        <f>ROUND(FundResult[[#This Row],[pledged]]/FundResult[[#This Row],[goal]]*100,0)</f>
        <v>35</v>
      </c>
      <c r="T974" s="27">
        <f>IFERROR(FundResult[[#This Row],[pledged]]/FundResult[[#This Row],[backers_count]], 0)</f>
        <v>153.88888888888889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48">
        <v>20000</v>
      </c>
      <c r="E975" s="4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6">
        <f>FundResult[[#This Row],[launched_at]]/86400+DATE(1970,1,1)</f>
        <v>42257.014965277776</v>
      </c>
      <c r="L975" s="8">
        <f>YEAR(FundResult[[#This Row],[Date Created Conversion]])</f>
        <v>2015</v>
      </c>
      <c r="M975" t="b">
        <v>0</v>
      </c>
      <c r="N975">
        <v>8</v>
      </c>
      <c r="O975" t="b">
        <v>0</v>
      </c>
      <c r="P975" t="s">
        <v>8271</v>
      </c>
      <c r="Q975" t="s">
        <v>8319</v>
      </c>
      <c r="R975" s="10" t="s">
        <v>8321</v>
      </c>
      <c r="S975" s="29">
        <f>ROUND(FundResult[[#This Row],[pledged]]/FundResult[[#This Row],[goal]]*100,0)</f>
        <v>2</v>
      </c>
      <c r="T975" s="27">
        <f>IFERROR(FundResult[[#This Row],[pledged]]/FundResult[[#This Row],[backers_count]], 0)</f>
        <v>51.375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48">
        <v>50000</v>
      </c>
      <c r="E976" s="4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6">
        <f>FundResult[[#This Row],[launched_at]]/86400+DATE(1970,1,1)</f>
        <v>42424.749490740738</v>
      </c>
      <c r="L976" s="8">
        <f>YEAR(FundResult[[#This Row],[Date Created Conversion]])</f>
        <v>2016</v>
      </c>
      <c r="M976" t="b">
        <v>0</v>
      </c>
      <c r="N976">
        <v>3</v>
      </c>
      <c r="O976" t="b">
        <v>0</v>
      </c>
      <c r="P976" t="s">
        <v>8271</v>
      </c>
      <c r="Q976" t="s">
        <v>8319</v>
      </c>
      <c r="R976" s="10" t="s">
        <v>8321</v>
      </c>
      <c r="S976" s="29">
        <f>ROUND(FundResult[[#This Row],[pledged]]/FundResult[[#This Row],[goal]]*100,0)</f>
        <v>1</v>
      </c>
      <c r="T976" s="27">
        <f>IFERROR(FundResult[[#This Row],[pledged]]/FundResult[[#This Row],[backers_count]], 0)</f>
        <v>93.333333333333329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48">
        <v>100000</v>
      </c>
      <c r="E977" s="4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6">
        <f>FundResult[[#This Row],[launched_at]]/86400+DATE(1970,1,1)</f>
        <v>42489.696585648147</v>
      </c>
      <c r="L977" s="8">
        <f>YEAR(FundResult[[#This Row],[Date Created Conversion]])</f>
        <v>2016</v>
      </c>
      <c r="M977" t="b">
        <v>0</v>
      </c>
      <c r="N977">
        <v>24</v>
      </c>
      <c r="O977" t="b">
        <v>0</v>
      </c>
      <c r="P977" t="s">
        <v>8271</v>
      </c>
      <c r="Q977" t="s">
        <v>8319</v>
      </c>
      <c r="R977" s="10" t="s">
        <v>8321</v>
      </c>
      <c r="S977" s="29">
        <f>ROUND(FundResult[[#This Row],[pledged]]/FundResult[[#This Row],[goal]]*100,0)</f>
        <v>3</v>
      </c>
      <c r="T977" s="27">
        <f>IFERROR(FundResult[[#This Row],[pledged]]/FundResult[[#This Row],[backers_count]], 0)</f>
        <v>108.625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48">
        <v>150000</v>
      </c>
      <c r="E978" s="4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6">
        <f>FundResult[[#This Row],[launched_at]]/86400+DATE(1970,1,1)</f>
        <v>42185.058993055558</v>
      </c>
      <c r="L978" s="8">
        <f>YEAR(FundResult[[#This Row],[Date Created Conversion]])</f>
        <v>2015</v>
      </c>
      <c r="M978" t="b">
        <v>0</v>
      </c>
      <c r="N978">
        <v>18</v>
      </c>
      <c r="O978" t="b">
        <v>0</v>
      </c>
      <c r="P978" t="s">
        <v>8271</v>
      </c>
      <c r="Q978" t="s">
        <v>8319</v>
      </c>
      <c r="R978" s="10" t="s">
        <v>8321</v>
      </c>
      <c r="S978" s="29">
        <f>ROUND(FundResult[[#This Row],[pledged]]/FundResult[[#This Row],[goal]]*100,0)</f>
        <v>2</v>
      </c>
      <c r="T978" s="27">
        <f>IFERROR(FundResult[[#This Row],[pledged]]/FundResult[[#This Row],[backers_count]], 0)</f>
        <v>160.5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48">
        <v>2700</v>
      </c>
      <c r="E979" s="4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6">
        <f>FundResult[[#This Row],[launched_at]]/86400+DATE(1970,1,1)</f>
        <v>42391.942094907412</v>
      </c>
      <c r="L979" s="8">
        <f>YEAR(FundResult[[#This Row],[Date Created Conversion]])</f>
        <v>2016</v>
      </c>
      <c r="M979" t="b">
        <v>0</v>
      </c>
      <c r="N979">
        <v>12</v>
      </c>
      <c r="O979" t="b">
        <v>0</v>
      </c>
      <c r="P979" t="s">
        <v>8271</v>
      </c>
      <c r="Q979" t="s">
        <v>8319</v>
      </c>
      <c r="R979" s="10" t="s">
        <v>8321</v>
      </c>
      <c r="S979" s="29">
        <f>ROUND(FundResult[[#This Row],[pledged]]/FundResult[[#This Row],[goal]]*100,0)</f>
        <v>34</v>
      </c>
      <c r="T979" s="27">
        <f>IFERROR(FundResult[[#This Row],[pledged]]/FundResult[[#This Row],[backers_count]], 0)</f>
        <v>75.75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48">
        <v>172889</v>
      </c>
      <c r="E980" s="4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6">
        <f>FundResult[[#This Row],[launched_at]]/86400+DATE(1970,1,1)</f>
        <v>42395.309039351851</v>
      </c>
      <c r="L980" s="8">
        <f>YEAR(FundResult[[#This Row],[Date Created Conversion]])</f>
        <v>2016</v>
      </c>
      <c r="M980" t="b">
        <v>0</v>
      </c>
      <c r="N980">
        <v>123</v>
      </c>
      <c r="O980" t="b">
        <v>0</v>
      </c>
      <c r="P980" t="s">
        <v>8271</v>
      </c>
      <c r="Q980" t="s">
        <v>8319</v>
      </c>
      <c r="R980" s="10" t="s">
        <v>8321</v>
      </c>
      <c r="S980" s="29">
        <f>ROUND(FundResult[[#This Row],[pledged]]/FundResult[[#This Row],[goal]]*100,0)</f>
        <v>56</v>
      </c>
      <c r="T980" s="27">
        <f>IFERROR(FundResult[[#This Row],[pledged]]/FundResult[[#This Row],[backers_count]], 0)</f>
        <v>790.83739837398377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48">
        <v>35000</v>
      </c>
      <c r="E981" s="4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6">
        <f>FundResult[[#This Row],[launched_at]]/86400+DATE(1970,1,1)</f>
        <v>42506.416990740741</v>
      </c>
      <c r="L981" s="8">
        <f>YEAR(FundResult[[#This Row],[Date Created Conversion]])</f>
        <v>2016</v>
      </c>
      <c r="M981" t="b">
        <v>0</v>
      </c>
      <c r="N981">
        <v>96</v>
      </c>
      <c r="O981" t="b">
        <v>0</v>
      </c>
      <c r="P981" t="s">
        <v>8271</v>
      </c>
      <c r="Q981" t="s">
        <v>8319</v>
      </c>
      <c r="R981" s="10" t="s">
        <v>8321</v>
      </c>
      <c r="S981" s="29">
        <f>ROUND(FundResult[[#This Row],[pledged]]/FundResult[[#This Row],[goal]]*100,0)</f>
        <v>83</v>
      </c>
      <c r="T981" s="27">
        <f>IFERROR(FundResult[[#This Row],[pledged]]/FundResult[[#This Row],[backers_count]], 0)</f>
        <v>301.93916666666667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48">
        <v>10000</v>
      </c>
      <c r="E982" s="4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6">
        <f>FundResult[[#This Row],[launched_at]]/86400+DATE(1970,1,1)</f>
        <v>41928.904189814813</v>
      </c>
      <c r="L982" s="8">
        <f>YEAR(FundResult[[#This Row],[Date Created Conversion]])</f>
        <v>2014</v>
      </c>
      <c r="M982" t="b">
        <v>0</v>
      </c>
      <c r="N982">
        <v>31</v>
      </c>
      <c r="O982" t="b">
        <v>0</v>
      </c>
      <c r="P982" t="s">
        <v>8271</v>
      </c>
      <c r="Q982" t="s">
        <v>8319</v>
      </c>
      <c r="R982" s="10" t="s">
        <v>8321</v>
      </c>
      <c r="S982" s="29">
        <f>ROUND(FundResult[[#This Row],[pledged]]/FundResult[[#This Row],[goal]]*100,0)</f>
        <v>15</v>
      </c>
      <c r="T982" s="27">
        <f>IFERROR(FundResult[[#This Row],[pledged]]/FundResult[[#This Row],[backers_count]], 0)</f>
        <v>47.935483870967744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48">
        <v>88888</v>
      </c>
      <c r="E983" s="4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6">
        <f>FundResult[[#This Row],[launched_at]]/86400+DATE(1970,1,1)</f>
        <v>41830.947013888886</v>
      </c>
      <c r="L983" s="8">
        <f>YEAR(FundResult[[#This Row],[Date Created Conversion]])</f>
        <v>2014</v>
      </c>
      <c r="M983" t="b">
        <v>0</v>
      </c>
      <c r="N983">
        <v>4</v>
      </c>
      <c r="O983" t="b">
        <v>0</v>
      </c>
      <c r="P983" t="s">
        <v>8271</v>
      </c>
      <c r="Q983" t="s">
        <v>8319</v>
      </c>
      <c r="R983" s="10" t="s">
        <v>8321</v>
      </c>
      <c r="S983" s="29">
        <f>ROUND(FundResult[[#This Row],[pledged]]/FundResult[[#This Row],[goal]]*100,0)</f>
        <v>0</v>
      </c>
      <c r="T983" s="27">
        <f>IFERROR(FundResult[[#This Row],[pledged]]/FundResult[[#This Row],[backers_count]], 0)</f>
        <v>2.75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48">
        <v>17500</v>
      </c>
      <c r="E984" s="4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6">
        <f>FundResult[[#This Row],[launched_at]]/86400+DATE(1970,1,1)</f>
        <v>42615.753310185188</v>
      </c>
      <c r="L984" s="8">
        <f>YEAR(FundResult[[#This Row],[Date Created Conversion]])</f>
        <v>2016</v>
      </c>
      <c r="M984" t="b">
        <v>0</v>
      </c>
      <c r="N984">
        <v>3</v>
      </c>
      <c r="O984" t="b">
        <v>0</v>
      </c>
      <c r="P984" t="s">
        <v>8271</v>
      </c>
      <c r="Q984" t="s">
        <v>8319</v>
      </c>
      <c r="R984" s="10" t="s">
        <v>8321</v>
      </c>
      <c r="S984" s="29">
        <f>ROUND(FundResult[[#This Row],[pledged]]/FundResult[[#This Row],[goal]]*100,0)</f>
        <v>0</v>
      </c>
      <c r="T984" s="27">
        <f>IFERROR(FundResult[[#This Row],[pledged]]/FundResult[[#This Row],[backers_count]], 0)</f>
        <v>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48">
        <v>104219</v>
      </c>
      <c r="E985" s="4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6">
        <f>FundResult[[#This Row],[launched_at]]/86400+DATE(1970,1,1)</f>
        <v>42574.667650462958</v>
      </c>
      <c r="L985" s="8">
        <f>YEAR(FundResult[[#This Row],[Date Created Conversion]])</f>
        <v>2016</v>
      </c>
      <c r="M985" t="b">
        <v>0</v>
      </c>
      <c r="N985">
        <v>179</v>
      </c>
      <c r="O985" t="b">
        <v>0</v>
      </c>
      <c r="P985" t="s">
        <v>8271</v>
      </c>
      <c r="Q985" t="s">
        <v>8319</v>
      </c>
      <c r="R985" s="10" t="s">
        <v>8321</v>
      </c>
      <c r="S985" s="29">
        <f>ROUND(FundResult[[#This Row],[pledged]]/FundResult[[#This Row],[goal]]*100,0)</f>
        <v>30</v>
      </c>
      <c r="T985" s="27">
        <f>IFERROR(FundResult[[#This Row],[pledged]]/FundResult[[#This Row],[backers_count]], 0)</f>
        <v>171.79329608938548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48">
        <v>10000</v>
      </c>
      <c r="E986" s="4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6">
        <f>FundResult[[#This Row],[launched_at]]/86400+DATE(1970,1,1)</f>
        <v>42061.11583333333</v>
      </c>
      <c r="L986" s="8">
        <f>YEAR(FundResult[[#This Row],[Date Created Conversion]])</f>
        <v>2015</v>
      </c>
      <c r="M986" t="b">
        <v>0</v>
      </c>
      <c r="N986">
        <v>3</v>
      </c>
      <c r="O986" t="b">
        <v>0</v>
      </c>
      <c r="P986" t="s">
        <v>8271</v>
      </c>
      <c r="Q986" t="s">
        <v>8319</v>
      </c>
      <c r="R986" s="10" t="s">
        <v>8321</v>
      </c>
      <c r="S986" s="29">
        <f>ROUND(FundResult[[#This Row],[pledged]]/FundResult[[#This Row],[goal]]*100,0)</f>
        <v>1</v>
      </c>
      <c r="T986" s="27">
        <f>IFERROR(FundResult[[#This Row],[pledged]]/FundResult[[#This Row],[backers_count]], 0)</f>
        <v>35.333333333333336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48">
        <v>30000</v>
      </c>
      <c r="E987" s="4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6">
        <f>FundResult[[#This Row],[launched_at]]/86400+DATE(1970,1,1)</f>
        <v>42339.967708333337</v>
      </c>
      <c r="L987" s="8">
        <f>YEAR(FundResult[[#This Row],[Date Created Conversion]])</f>
        <v>2015</v>
      </c>
      <c r="M987" t="b">
        <v>0</v>
      </c>
      <c r="N987">
        <v>23</v>
      </c>
      <c r="O987" t="b">
        <v>0</v>
      </c>
      <c r="P987" t="s">
        <v>8271</v>
      </c>
      <c r="Q987" t="s">
        <v>8319</v>
      </c>
      <c r="R987" s="10" t="s">
        <v>8321</v>
      </c>
      <c r="S987" s="29">
        <f>ROUND(FundResult[[#This Row],[pledged]]/FundResult[[#This Row],[goal]]*100,0)</f>
        <v>6</v>
      </c>
      <c r="T987" s="27">
        <f>IFERROR(FundResult[[#This Row],[pledged]]/FundResult[[#This Row],[backers_count]], 0)</f>
        <v>82.086956521739125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48">
        <v>20000</v>
      </c>
      <c r="E988" s="4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6">
        <f>FundResult[[#This Row],[launched_at]]/86400+DATE(1970,1,1)</f>
        <v>42324.767361111109</v>
      </c>
      <c r="L988" s="8">
        <f>YEAR(FundResult[[#This Row],[Date Created Conversion]])</f>
        <v>2015</v>
      </c>
      <c r="M988" t="b">
        <v>0</v>
      </c>
      <c r="N988">
        <v>23</v>
      </c>
      <c r="O988" t="b">
        <v>0</v>
      </c>
      <c r="P988" t="s">
        <v>8271</v>
      </c>
      <c r="Q988" t="s">
        <v>8319</v>
      </c>
      <c r="R988" s="10" t="s">
        <v>8321</v>
      </c>
      <c r="S988" s="29">
        <f>ROUND(FundResult[[#This Row],[pledged]]/FundResult[[#This Row],[goal]]*100,0)</f>
        <v>13</v>
      </c>
      <c r="T988" s="27">
        <f>IFERROR(FundResult[[#This Row],[pledged]]/FundResult[[#This Row],[backers_count]], 0)</f>
        <v>110.8695652173913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48">
        <v>50000</v>
      </c>
      <c r="E989" s="4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6">
        <f>FundResult[[#This Row],[launched_at]]/86400+DATE(1970,1,1)</f>
        <v>41773.294560185182</v>
      </c>
      <c r="L989" s="8">
        <f>YEAR(FundResult[[#This Row],[Date Created Conversion]])</f>
        <v>2014</v>
      </c>
      <c r="M989" t="b">
        <v>0</v>
      </c>
      <c r="N989">
        <v>41</v>
      </c>
      <c r="O989" t="b">
        <v>0</v>
      </c>
      <c r="P989" t="s">
        <v>8271</v>
      </c>
      <c r="Q989" t="s">
        <v>8319</v>
      </c>
      <c r="R989" s="10" t="s">
        <v>8321</v>
      </c>
      <c r="S989" s="29">
        <f>ROUND(FundResult[[#This Row],[pledged]]/FundResult[[#This Row],[goal]]*100,0)</f>
        <v>13</v>
      </c>
      <c r="T989" s="27">
        <f>IFERROR(FundResult[[#This Row],[pledged]]/FundResult[[#This Row],[backers_count]], 0)</f>
        <v>161.21951219512195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48">
        <v>5000</v>
      </c>
      <c r="E990" s="4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6">
        <f>FundResult[[#This Row],[launched_at]]/86400+DATE(1970,1,1)</f>
        <v>42614.356770833328</v>
      </c>
      <c r="L990" s="8">
        <f>YEAR(FundResult[[#This Row],[Date Created Conversion]])</f>
        <v>2016</v>
      </c>
      <c r="M990" t="b">
        <v>0</v>
      </c>
      <c r="N990">
        <v>0</v>
      </c>
      <c r="O990" t="b">
        <v>0</v>
      </c>
      <c r="P990" t="s">
        <v>8271</v>
      </c>
      <c r="Q990" t="s">
        <v>8319</v>
      </c>
      <c r="R990" s="10" t="s">
        <v>8321</v>
      </c>
      <c r="S990" s="29">
        <f>ROUND(FundResult[[#This Row],[pledged]]/FundResult[[#This Row],[goal]]*100,0)</f>
        <v>0</v>
      </c>
      <c r="T990" s="27">
        <f>IFERROR(FundResult[[#This Row],[pledged]]/FundResult[[#This Row],[backers_count]], 0)</f>
        <v>0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48">
        <v>10000</v>
      </c>
      <c r="E991" s="4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6">
        <f>FundResult[[#This Row],[launched_at]]/86400+DATE(1970,1,1)</f>
        <v>42611.933969907404</v>
      </c>
      <c r="L991" s="8">
        <f>YEAR(FundResult[[#This Row],[Date Created Conversion]])</f>
        <v>2016</v>
      </c>
      <c r="M991" t="b">
        <v>0</v>
      </c>
      <c r="N991">
        <v>32</v>
      </c>
      <c r="O991" t="b">
        <v>0</v>
      </c>
      <c r="P991" t="s">
        <v>8271</v>
      </c>
      <c r="Q991" t="s">
        <v>8319</v>
      </c>
      <c r="R991" s="10" t="s">
        <v>8321</v>
      </c>
      <c r="S991" s="29">
        <f>ROUND(FundResult[[#This Row],[pledged]]/FundResult[[#This Row],[goal]]*100,0)</f>
        <v>17</v>
      </c>
      <c r="T991" s="27">
        <f>IFERROR(FundResult[[#This Row],[pledged]]/FundResult[[#This Row],[backers_count]], 0)</f>
        <v>52.40625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48">
        <v>25000</v>
      </c>
      <c r="E992" s="4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6">
        <f>FundResult[[#This Row],[launched_at]]/86400+DATE(1970,1,1)</f>
        <v>41855.784305555557</v>
      </c>
      <c r="L992" s="8">
        <f>YEAR(FundResult[[#This Row],[Date Created Conversion]])</f>
        <v>2014</v>
      </c>
      <c r="M992" t="b">
        <v>0</v>
      </c>
      <c r="N992">
        <v>2</v>
      </c>
      <c r="O992" t="b">
        <v>0</v>
      </c>
      <c r="P992" t="s">
        <v>8271</v>
      </c>
      <c r="Q992" t="s">
        <v>8319</v>
      </c>
      <c r="R992" s="10" t="s">
        <v>8321</v>
      </c>
      <c r="S992" s="29">
        <f>ROUND(FundResult[[#This Row],[pledged]]/FundResult[[#This Row],[goal]]*100,0)</f>
        <v>0</v>
      </c>
      <c r="T992" s="27">
        <f>IFERROR(FundResult[[#This Row],[pledged]]/FundResult[[#This Row],[backers_count]], 0)</f>
        <v>13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48">
        <v>5000</v>
      </c>
      <c r="E993" s="4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6">
        <f>FundResult[[#This Row],[launched_at]]/86400+DATE(1970,1,1)</f>
        <v>42538.75680555556</v>
      </c>
      <c r="L993" s="8">
        <f>YEAR(FundResult[[#This Row],[Date Created Conversion]])</f>
        <v>2016</v>
      </c>
      <c r="M993" t="b">
        <v>0</v>
      </c>
      <c r="N993">
        <v>7</v>
      </c>
      <c r="O993" t="b">
        <v>0</v>
      </c>
      <c r="P993" t="s">
        <v>8271</v>
      </c>
      <c r="Q993" t="s">
        <v>8319</v>
      </c>
      <c r="R993" s="10" t="s">
        <v>8321</v>
      </c>
      <c r="S993" s="29">
        <f>ROUND(FundResult[[#This Row],[pledged]]/FundResult[[#This Row],[goal]]*100,0)</f>
        <v>4</v>
      </c>
      <c r="T993" s="27">
        <f>IFERROR(FundResult[[#This Row],[pledged]]/FundResult[[#This Row],[backers_count]], 0)</f>
        <v>30.285714285714285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48">
        <v>100000</v>
      </c>
      <c r="E994" s="4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6">
        <f>FundResult[[#This Row],[launched_at]]/86400+DATE(1970,1,1)</f>
        <v>42437.924988425926</v>
      </c>
      <c r="L994" s="8">
        <f>YEAR(FundResult[[#This Row],[Date Created Conversion]])</f>
        <v>2016</v>
      </c>
      <c r="M994" t="b">
        <v>0</v>
      </c>
      <c r="N994">
        <v>4</v>
      </c>
      <c r="O994" t="b">
        <v>0</v>
      </c>
      <c r="P994" t="s">
        <v>8271</v>
      </c>
      <c r="Q994" t="s">
        <v>8319</v>
      </c>
      <c r="R994" s="10" t="s">
        <v>8321</v>
      </c>
      <c r="S994" s="29">
        <f>ROUND(FundResult[[#This Row],[pledged]]/FundResult[[#This Row],[goal]]*100,0)</f>
        <v>0</v>
      </c>
      <c r="T994" s="27">
        <f>IFERROR(FundResult[[#This Row],[pledged]]/FundResult[[#This Row],[backers_count]], 0)</f>
        <v>116.75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48">
        <v>70000</v>
      </c>
      <c r="E995" s="4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6">
        <f>FundResult[[#This Row],[launched_at]]/86400+DATE(1970,1,1)</f>
        <v>42652.964907407411</v>
      </c>
      <c r="L995" s="8">
        <f>YEAR(FundResult[[#This Row],[Date Created Conversion]])</f>
        <v>2016</v>
      </c>
      <c r="M995" t="b">
        <v>0</v>
      </c>
      <c r="N995">
        <v>196</v>
      </c>
      <c r="O995" t="b">
        <v>0</v>
      </c>
      <c r="P995" t="s">
        <v>8271</v>
      </c>
      <c r="Q995" t="s">
        <v>8319</v>
      </c>
      <c r="R995" s="10" t="s">
        <v>8321</v>
      </c>
      <c r="S995" s="29">
        <f>ROUND(FundResult[[#This Row],[pledged]]/FundResult[[#This Row],[goal]]*100,0)</f>
        <v>25</v>
      </c>
      <c r="T995" s="27">
        <f>IFERROR(FundResult[[#This Row],[pledged]]/FundResult[[#This Row],[backers_count]], 0)</f>
        <v>89.59693877551021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48">
        <v>200000</v>
      </c>
      <c r="E996" s="4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6">
        <f>FundResult[[#This Row],[launched_at]]/86400+DATE(1970,1,1)</f>
        <v>41921.263078703705</v>
      </c>
      <c r="L996" s="8">
        <f>YEAR(FundResult[[#This Row],[Date Created Conversion]])</f>
        <v>2014</v>
      </c>
      <c r="M996" t="b">
        <v>0</v>
      </c>
      <c r="N996">
        <v>11</v>
      </c>
      <c r="O996" t="b">
        <v>0</v>
      </c>
      <c r="P996" t="s">
        <v>8271</v>
      </c>
      <c r="Q996" t="s">
        <v>8319</v>
      </c>
      <c r="R996" s="10" t="s">
        <v>8321</v>
      </c>
      <c r="S996" s="29">
        <f>ROUND(FundResult[[#This Row],[pledged]]/FundResult[[#This Row],[goal]]*100,0)</f>
        <v>2</v>
      </c>
      <c r="T996" s="27">
        <f>IFERROR(FundResult[[#This Row],[pledged]]/FundResult[[#This Row],[backers_count]], 0)</f>
        <v>424.45454545454544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48">
        <v>10000</v>
      </c>
      <c r="E997" s="4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6">
        <f>FundResult[[#This Row],[launched_at]]/86400+DATE(1970,1,1)</f>
        <v>41947.940740740742</v>
      </c>
      <c r="L997" s="8">
        <f>YEAR(FundResult[[#This Row],[Date Created Conversion]])</f>
        <v>2014</v>
      </c>
      <c r="M997" t="b">
        <v>0</v>
      </c>
      <c r="N997">
        <v>9</v>
      </c>
      <c r="O997" t="b">
        <v>0</v>
      </c>
      <c r="P997" t="s">
        <v>8271</v>
      </c>
      <c r="Q997" t="s">
        <v>8319</v>
      </c>
      <c r="R997" s="10" t="s">
        <v>8321</v>
      </c>
      <c r="S997" s="29">
        <f>ROUND(FundResult[[#This Row],[pledged]]/FundResult[[#This Row],[goal]]*100,0)</f>
        <v>7</v>
      </c>
      <c r="T997" s="27">
        <f>IFERROR(FundResult[[#This Row],[pledged]]/FundResult[[#This Row],[backers_count]], 0)</f>
        <v>80.666666666666671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48">
        <v>4000</v>
      </c>
      <c r="E998" s="4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6">
        <f>FundResult[[#This Row],[launched_at]]/86400+DATE(1970,1,1)</f>
        <v>41817.866435185184</v>
      </c>
      <c r="L998" s="8">
        <f>YEAR(FundResult[[#This Row],[Date Created Conversion]])</f>
        <v>2014</v>
      </c>
      <c r="M998" t="b">
        <v>0</v>
      </c>
      <c r="N998">
        <v>5</v>
      </c>
      <c r="O998" t="b">
        <v>0</v>
      </c>
      <c r="P998" t="s">
        <v>8271</v>
      </c>
      <c r="Q998" t="s">
        <v>8319</v>
      </c>
      <c r="R998" s="10" t="s">
        <v>8321</v>
      </c>
      <c r="S998" s="29">
        <f>ROUND(FundResult[[#This Row],[pledged]]/FundResult[[#This Row],[goal]]*100,0)</f>
        <v>2</v>
      </c>
      <c r="T998" s="27">
        <f>IFERROR(FundResult[[#This Row],[pledged]]/FundResult[[#This Row],[backers_count]], 0)</f>
        <v>13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48">
        <v>5000</v>
      </c>
      <c r="E999" s="4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6">
        <f>FundResult[[#This Row],[launched_at]]/86400+DATE(1970,1,1)</f>
        <v>41941.10297453704</v>
      </c>
      <c r="L999" s="8">
        <f>YEAR(FundResult[[#This Row],[Date Created Conversion]])</f>
        <v>2014</v>
      </c>
      <c r="M999" t="b">
        <v>0</v>
      </c>
      <c r="N999">
        <v>8</v>
      </c>
      <c r="O999" t="b">
        <v>0</v>
      </c>
      <c r="P999" t="s">
        <v>8271</v>
      </c>
      <c r="Q999" t="s">
        <v>8319</v>
      </c>
      <c r="R999" s="10" t="s">
        <v>8321</v>
      </c>
      <c r="S999" s="29">
        <f>ROUND(FundResult[[#This Row],[pledged]]/FundResult[[#This Row],[goal]]*100,0)</f>
        <v>1</v>
      </c>
      <c r="T999" s="27">
        <f>IFERROR(FundResult[[#This Row],[pledged]]/FundResult[[#This Row],[backers_count]], 0)</f>
        <v>8.125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48">
        <v>60000</v>
      </c>
      <c r="E1000" s="4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6">
        <f>FundResult[[#This Row],[launched_at]]/86400+DATE(1970,1,1)</f>
        <v>42282.168993055559</v>
      </c>
      <c r="L1000" s="8">
        <f>YEAR(FundResult[[#This Row],[Date Created Conversion]])</f>
        <v>2015</v>
      </c>
      <c r="M1000" t="b">
        <v>0</v>
      </c>
      <c r="N1000">
        <v>229</v>
      </c>
      <c r="O1000" t="b">
        <v>0</v>
      </c>
      <c r="P1000" t="s">
        <v>8271</v>
      </c>
      <c r="Q1000" t="s">
        <v>8319</v>
      </c>
      <c r="R1000" s="10" t="s">
        <v>8321</v>
      </c>
      <c r="S1000" s="29">
        <f>ROUND(FundResult[[#This Row],[pledged]]/FundResult[[#This Row],[goal]]*100,0)</f>
        <v>59</v>
      </c>
      <c r="T1000" s="27">
        <f>IFERROR(FundResult[[#This Row],[pledged]]/FundResult[[#This Row],[backers_count]], 0)</f>
        <v>153.42794759825327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48">
        <v>150000</v>
      </c>
      <c r="E1001" s="4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6">
        <f>FundResult[[#This Row],[launched_at]]/86400+DATE(1970,1,1)</f>
        <v>41926.29965277778</v>
      </c>
      <c r="L1001" s="8">
        <f>YEAR(FundResult[[#This Row],[Date Created Conversion]])</f>
        <v>2014</v>
      </c>
      <c r="M1001" t="b">
        <v>0</v>
      </c>
      <c r="N1001">
        <v>40</v>
      </c>
      <c r="O1001" t="b">
        <v>0</v>
      </c>
      <c r="P1001" t="s">
        <v>8271</v>
      </c>
      <c r="Q1001" t="s">
        <v>8319</v>
      </c>
      <c r="R1001" s="10" t="s">
        <v>8321</v>
      </c>
      <c r="S1001" s="29">
        <f>ROUND(FundResult[[#This Row],[pledged]]/FundResult[[#This Row],[goal]]*100,0)</f>
        <v>8</v>
      </c>
      <c r="T1001" s="27">
        <f>IFERROR(FundResult[[#This Row],[pledged]]/FundResult[[#This Row],[backers_count]], 0)</f>
        <v>292.07499999999999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48">
        <v>894700</v>
      </c>
      <c r="E1002" s="4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6">
        <f>FundResult[[#This Row],[launched_at]]/86400+DATE(1970,1,1)</f>
        <v>42749.05972222222</v>
      </c>
      <c r="L1002" s="8">
        <f>YEAR(FundResult[[#This Row],[Date Created Conversion]])</f>
        <v>2017</v>
      </c>
      <c r="M1002" t="b">
        <v>0</v>
      </c>
      <c r="N1002">
        <v>6</v>
      </c>
      <c r="O1002" t="b">
        <v>0</v>
      </c>
      <c r="P1002" t="s">
        <v>8271</v>
      </c>
      <c r="Q1002" t="s">
        <v>8319</v>
      </c>
      <c r="R1002" s="10" t="s">
        <v>8321</v>
      </c>
      <c r="S1002" s="29">
        <f>ROUND(FundResult[[#This Row],[pledged]]/FundResult[[#This Row],[goal]]*100,0)</f>
        <v>2</v>
      </c>
      <c r="T1002" s="27">
        <f>IFERROR(FundResult[[#This Row],[pledged]]/FundResult[[#This Row],[backers_count]], 0)</f>
        <v>3304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48">
        <v>5000</v>
      </c>
      <c r="E1003" s="4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6">
        <f>FundResult[[#This Row],[launched_at]]/86400+DATE(1970,1,1)</f>
        <v>42720.720057870371</v>
      </c>
      <c r="L1003" s="8">
        <f>YEAR(FundResult[[#This Row],[Date Created Conversion]])</f>
        <v>2016</v>
      </c>
      <c r="M1003" t="b">
        <v>0</v>
      </c>
      <c r="N1003">
        <v>4</v>
      </c>
      <c r="O1003" t="b">
        <v>0</v>
      </c>
      <c r="P1003" t="s">
        <v>8271</v>
      </c>
      <c r="Q1003" t="s">
        <v>8319</v>
      </c>
      <c r="R1003" s="10" t="s">
        <v>8321</v>
      </c>
      <c r="S1003" s="29">
        <f>ROUND(FundResult[[#This Row],[pledged]]/FundResult[[#This Row],[goal]]*100,0)</f>
        <v>104</v>
      </c>
      <c r="T1003" s="27">
        <f>IFERROR(FundResult[[#This Row],[pledged]]/FundResult[[#This Row],[backers_count]], 0)</f>
        <v>1300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48">
        <v>9999</v>
      </c>
      <c r="E1004" s="4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6">
        <f>FundResult[[#This Row],[launched_at]]/86400+DATE(1970,1,1)</f>
        <v>42325.684189814812</v>
      </c>
      <c r="L1004" s="8">
        <f>YEAR(FundResult[[#This Row],[Date Created Conversion]])</f>
        <v>2015</v>
      </c>
      <c r="M1004" t="b">
        <v>0</v>
      </c>
      <c r="N1004">
        <v>22</v>
      </c>
      <c r="O1004" t="b">
        <v>0</v>
      </c>
      <c r="P1004" t="s">
        <v>8271</v>
      </c>
      <c r="Q1004" t="s">
        <v>8319</v>
      </c>
      <c r="R1004" s="10" t="s">
        <v>8321</v>
      </c>
      <c r="S1004" s="29">
        <f>ROUND(FundResult[[#This Row],[pledged]]/FundResult[[#This Row],[goal]]*100,0)</f>
        <v>30</v>
      </c>
      <c r="T1004" s="27">
        <f>IFERROR(FundResult[[#This Row],[pledged]]/FundResult[[#This Row],[backers_count]], 0)</f>
        <v>134.54545454545453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48">
        <v>20000</v>
      </c>
      <c r="E1005" s="4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6">
        <f>FundResult[[#This Row],[launched_at]]/86400+DATE(1970,1,1)</f>
        <v>42780.709039351852</v>
      </c>
      <c r="L1005" s="8">
        <f>YEAR(FundResult[[#This Row],[Date Created Conversion]])</f>
        <v>2017</v>
      </c>
      <c r="M1005" t="b">
        <v>0</v>
      </c>
      <c r="N1005">
        <v>15</v>
      </c>
      <c r="O1005" t="b">
        <v>0</v>
      </c>
      <c r="P1005" t="s">
        <v>8271</v>
      </c>
      <c r="Q1005" t="s">
        <v>8319</v>
      </c>
      <c r="R1005" s="10" t="s">
        <v>8321</v>
      </c>
      <c r="S1005" s="29">
        <f>ROUND(FundResult[[#This Row],[pledged]]/FundResult[[#This Row],[goal]]*100,0)</f>
        <v>16</v>
      </c>
      <c r="T1005" s="27">
        <f>IFERROR(FundResult[[#This Row],[pledged]]/FundResult[[#This Row],[backers_count]], 0)</f>
        <v>214.06666666666666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48">
        <v>25000</v>
      </c>
      <c r="E1006" s="4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6">
        <f>FundResult[[#This Row],[launched_at]]/86400+DATE(1970,1,1)</f>
        <v>42388.708645833336</v>
      </c>
      <c r="L1006" s="8">
        <f>YEAR(FundResult[[#This Row],[Date Created Conversion]])</f>
        <v>2016</v>
      </c>
      <c r="M1006" t="b">
        <v>0</v>
      </c>
      <c r="N1006">
        <v>95</v>
      </c>
      <c r="O1006" t="b">
        <v>0</v>
      </c>
      <c r="P1006" t="s">
        <v>8271</v>
      </c>
      <c r="Q1006" t="s">
        <v>8319</v>
      </c>
      <c r="R1006" s="10" t="s">
        <v>8321</v>
      </c>
      <c r="S1006" s="29">
        <f>ROUND(FundResult[[#This Row],[pledged]]/FundResult[[#This Row],[goal]]*100,0)</f>
        <v>82</v>
      </c>
      <c r="T1006" s="27">
        <f>IFERROR(FundResult[[#This Row],[pledged]]/FundResult[[#This Row],[backers_count]], 0)</f>
        <v>216.33684210526314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48">
        <v>200000</v>
      </c>
      <c r="E1007" s="4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6">
        <f>FundResult[[#This Row],[launched_at]]/86400+DATE(1970,1,1)</f>
        <v>42276.624803240746</v>
      </c>
      <c r="L1007" s="8">
        <f>YEAR(FundResult[[#This Row],[Date Created Conversion]])</f>
        <v>2015</v>
      </c>
      <c r="M1007" t="b">
        <v>0</v>
      </c>
      <c r="N1007">
        <v>161</v>
      </c>
      <c r="O1007" t="b">
        <v>0</v>
      </c>
      <c r="P1007" t="s">
        <v>8271</v>
      </c>
      <c r="Q1007" t="s">
        <v>8319</v>
      </c>
      <c r="R1007" s="10" t="s">
        <v>8321</v>
      </c>
      <c r="S1007" s="29">
        <f>ROUND(FundResult[[#This Row],[pledged]]/FundResult[[#This Row],[goal]]*100,0)</f>
        <v>75</v>
      </c>
      <c r="T1007" s="27">
        <f>IFERROR(FundResult[[#This Row],[pledged]]/FundResult[[#This Row],[backers_count]], 0)</f>
        <v>932.31055900621118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48">
        <v>4000</v>
      </c>
      <c r="E1008" s="4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6">
        <f>FundResult[[#This Row],[launched_at]]/86400+DATE(1970,1,1)</f>
        <v>41977.040185185186</v>
      </c>
      <c r="L1008" s="8">
        <f>YEAR(FundResult[[#This Row],[Date Created Conversion]])</f>
        <v>2014</v>
      </c>
      <c r="M1008" t="b">
        <v>0</v>
      </c>
      <c r="N1008">
        <v>8</v>
      </c>
      <c r="O1008" t="b">
        <v>0</v>
      </c>
      <c r="P1008" t="s">
        <v>8271</v>
      </c>
      <c r="Q1008" t="s">
        <v>8319</v>
      </c>
      <c r="R1008" s="10" t="s">
        <v>8321</v>
      </c>
      <c r="S1008" s="29">
        <f>ROUND(FundResult[[#This Row],[pledged]]/FundResult[[#This Row],[goal]]*100,0)</f>
        <v>6</v>
      </c>
      <c r="T1008" s="27">
        <f>IFERROR(FundResult[[#This Row],[pledged]]/FundResult[[#This Row],[backers_count]], 0)</f>
        <v>29.25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48">
        <v>30000</v>
      </c>
      <c r="E1009" s="4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6">
        <f>FundResult[[#This Row],[launched_at]]/86400+DATE(1970,1,1)</f>
        <v>42676.583599537036</v>
      </c>
      <c r="L1009" s="8">
        <f>YEAR(FundResult[[#This Row],[Date Created Conversion]])</f>
        <v>2016</v>
      </c>
      <c r="M1009" t="b">
        <v>0</v>
      </c>
      <c r="N1009">
        <v>76</v>
      </c>
      <c r="O1009" t="b">
        <v>0</v>
      </c>
      <c r="P1009" t="s">
        <v>8271</v>
      </c>
      <c r="Q1009" t="s">
        <v>8319</v>
      </c>
      <c r="R1009" s="10" t="s">
        <v>8321</v>
      </c>
      <c r="S1009" s="29">
        <f>ROUND(FundResult[[#This Row],[pledged]]/FundResult[[#This Row],[goal]]*100,0)</f>
        <v>44</v>
      </c>
      <c r="T1009" s="27">
        <f>IFERROR(FundResult[[#This Row],[pledged]]/FundResult[[#This Row],[backers_count]], 0)</f>
        <v>174.94736842105263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48">
        <v>93500</v>
      </c>
      <c r="E1010" s="4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6">
        <f>FundResult[[#This Row],[launched_at]]/86400+DATE(1970,1,1)</f>
        <v>42702.809201388889</v>
      </c>
      <c r="L1010" s="8">
        <f>YEAR(FundResult[[#This Row],[Date Created Conversion]])</f>
        <v>2016</v>
      </c>
      <c r="M1010" t="b">
        <v>0</v>
      </c>
      <c r="N1010">
        <v>1</v>
      </c>
      <c r="O1010" t="b">
        <v>0</v>
      </c>
      <c r="P1010" t="s">
        <v>8271</v>
      </c>
      <c r="Q1010" t="s">
        <v>8319</v>
      </c>
      <c r="R1010" s="10" t="s">
        <v>8321</v>
      </c>
      <c r="S1010" s="29">
        <f>ROUND(FundResult[[#This Row],[pledged]]/FundResult[[#This Row],[goal]]*100,0)</f>
        <v>0</v>
      </c>
      <c r="T1010" s="27">
        <f>IFERROR(FundResult[[#This Row],[pledged]]/FundResult[[#This Row],[backers_count]], 0)</f>
        <v>250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48">
        <v>50000</v>
      </c>
      <c r="E1011" s="4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6">
        <f>FundResult[[#This Row],[launched_at]]/86400+DATE(1970,1,1)</f>
        <v>42510.604699074072</v>
      </c>
      <c r="L1011" s="8">
        <f>YEAR(FundResult[[#This Row],[Date Created Conversion]])</f>
        <v>2016</v>
      </c>
      <c r="M1011" t="b">
        <v>0</v>
      </c>
      <c r="N1011">
        <v>101</v>
      </c>
      <c r="O1011" t="b">
        <v>0</v>
      </c>
      <c r="P1011" t="s">
        <v>8271</v>
      </c>
      <c r="Q1011" t="s">
        <v>8319</v>
      </c>
      <c r="R1011" s="10" t="s">
        <v>8321</v>
      </c>
      <c r="S1011" s="29">
        <f>ROUND(FundResult[[#This Row],[pledged]]/FundResult[[#This Row],[goal]]*100,0)</f>
        <v>13</v>
      </c>
      <c r="T1011" s="27">
        <f>IFERROR(FundResult[[#This Row],[pledged]]/FundResult[[#This Row],[backers_count]], 0)</f>
        <v>65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48">
        <v>115250</v>
      </c>
      <c r="E1012" s="4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6">
        <f>FundResult[[#This Row],[launched_at]]/86400+DATE(1970,1,1)</f>
        <v>42561.829421296294</v>
      </c>
      <c r="L1012" s="8">
        <f>YEAR(FundResult[[#This Row],[Date Created Conversion]])</f>
        <v>2016</v>
      </c>
      <c r="M1012" t="b">
        <v>0</v>
      </c>
      <c r="N1012">
        <v>4</v>
      </c>
      <c r="O1012" t="b">
        <v>0</v>
      </c>
      <c r="P1012" t="s">
        <v>8271</v>
      </c>
      <c r="Q1012" t="s">
        <v>8319</v>
      </c>
      <c r="R1012" s="10" t="s">
        <v>8321</v>
      </c>
      <c r="S1012" s="29">
        <f>ROUND(FundResult[[#This Row],[pledged]]/FundResult[[#This Row],[goal]]*100,0)</f>
        <v>0</v>
      </c>
      <c r="T1012" s="27">
        <f>IFERROR(FundResult[[#This Row],[pledged]]/FundResult[[#This Row],[backers_count]], 0)</f>
        <v>55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48">
        <v>20000</v>
      </c>
      <c r="E1013" s="4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6">
        <f>FundResult[[#This Row],[launched_at]]/86400+DATE(1970,1,1)</f>
        <v>41946.898090277777</v>
      </c>
      <c r="L1013" s="8">
        <f>YEAR(FundResult[[#This Row],[Date Created Conversion]])</f>
        <v>2014</v>
      </c>
      <c r="M1013" t="b">
        <v>0</v>
      </c>
      <c r="N1013">
        <v>1</v>
      </c>
      <c r="O1013" t="b">
        <v>0</v>
      </c>
      <c r="P1013" t="s">
        <v>8271</v>
      </c>
      <c r="Q1013" t="s">
        <v>8319</v>
      </c>
      <c r="R1013" s="10" t="s">
        <v>8321</v>
      </c>
      <c r="S1013" s="29">
        <f>ROUND(FundResult[[#This Row],[pledged]]/FundResult[[#This Row],[goal]]*100,0)</f>
        <v>0</v>
      </c>
      <c r="T1013" s="27">
        <f>IFERROR(FundResult[[#This Row],[pledged]]/FundResult[[#This Row],[backers_count]], 0)</f>
        <v>75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48">
        <v>5000</v>
      </c>
      <c r="E1014" s="4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6">
        <f>FundResult[[#This Row],[launched_at]]/86400+DATE(1970,1,1)</f>
        <v>42714.440416666665</v>
      </c>
      <c r="L1014" s="8">
        <f>YEAR(FundResult[[#This Row],[Date Created Conversion]])</f>
        <v>2016</v>
      </c>
      <c r="M1014" t="b">
        <v>0</v>
      </c>
      <c r="N1014">
        <v>775</v>
      </c>
      <c r="O1014" t="b">
        <v>0</v>
      </c>
      <c r="P1014" t="s">
        <v>8271</v>
      </c>
      <c r="Q1014" t="s">
        <v>8319</v>
      </c>
      <c r="R1014" s="10" t="s">
        <v>8321</v>
      </c>
      <c r="S1014" s="29">
        <f>ROUND(FundResult[[#This Row],[pledged]]/FundResult[[#This Row],[goal]]*100,0)</f>
        <v>21535</v>
      </c>
      <c r="T1014" s="27">
        <f>IFERROR(FundResult[[#This Row],[pledged]]/FundResult[[#This Row],[backers_count]], 0)</f>
        <v>1389.3561935483872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48">
        <v>25000</v>
      </c>
      <c r="E1015" s="4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6">
        <f>FundResult[[#This Row],[launched_at]]/86400+DATE(1970,1,1)</f>
        <v>42339.833981481483</v>
      </c>
      <c r="L1015" s="8">
        <f>YEAR(FundResult[[#This Row],[Date Created Conversion]])</f>
        <v>2015</v>
      </c>
      <c r="M1015" t="b">
        <v>0</v>
      </c>
      <c r="N1015">
        <v>90</v>
      </c>
      <c r="O1015" t="b">
        <v>0</v>
      </c>
      <c r="P1015" t="s">
        <v>8271</v>
      </c>
      <c r="Q1015" t="s">
        <v>8319</v>
      </c>
      <c r="R1015" s="10" t="s">
        <v>8321</v>
      </c>
      <c r="S1015" s="29">
        <f>ROUND(FundResult[[#This Row],[pledged]]/FundResult[[#This Row],[goal]]*100,0)</f>
        <v>35</v>
      </c>
      <c r="T1015" s="27">
        <f>IFERROR(FundResult[[#This Row],[pledged]]/FundResult[[#This Row],[backers_count]], 0)</f>
        <v>95.911111111111111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48">
        <v>10000</v>
      </c>
      <c r="E1016" s="4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6">
        <f>FundResult[[#This Row],[launched_at]]/86400+DATE(1970,1,1)</f>
        <v>41955.002488425926</v>
      </c>
      <c r="L1016" s="8">
        <f>YEAR(FundResult[[#This Row],[Date Created Conversion]])</f>
        <v>2014</v>
      </c>
      <c r="M1016" t="b">
        <v>0</v>
      </c>
      <c r="N1016">
        <v>16</v>
      </c>
      <c r="O1016" t="b">
        <v>0</v>
      </c>
      <c r="P1016" t="s">
        <v>8271</v>
      </c>
      <c r="Q1016" t="s">
        <v>8319</v>
      </c>
      <c r="R1016" s="10" t="s">
        <v>8321</v>
      </c>
      <c r="S1016" s="29">
        <f>ROUND(FundResult[[#This Row],[pledged]]/FundResult[[#This Row],[goal]]*100,0)</f>
        <v>31</v>
      </c>
      <c r="T1016" s="27">
        <f>IFERROR(FundResult[[#This Row],[pledged]]/FundResult[[#This Row],[backers_count]], 0)</f>
        <v>191.25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48">
        <v>9000</v>
      </c>
      <c r="E1017" s="4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6">
        <f>FundResult[[#This Row],[launched_at]]/86400+DATE(1970,1,1)</f>
        <v>42303.878414351857</v>
      </c>
      <c r="L1017" s="8">
        <f>YEAR(FundResult[[#This Row],[Date Created Conversion]])</f>
        <v>2015</v>
      </c>
      <c r="M1017" t="b">
        <v>0</v>
      </c>
      <c r="N1017">
        <v>6</v>
      </c>
      <c r="O1017" t="b">
        <v>0</v>
      </c>
      <c r="P1017" t="s">
        <v>8271</v>
      </c>
      <c r="Q1017" t="s">
        <v>8319</v>
      </c>
      <c r="R1017" s="10" t="s">
        <v>8321</v>
      </c>
      <c r="S1017" s="29">
        <f>ROUND(FundResult[[#This Row],[pledged]]/FundResult[[#This Row],[goal]]*100,0)</f>
        <v>3</v>
      </c>
      <c r="T1017" s="27">
        <f>IFERROR(FundResult[[#This Row],[pledged]]/FundResult[[#This Row],[backers_count]], 0)</f>
        <v>40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48">
        <v>100000</v>
      </c>
      <c r="E1018" s="4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6">
        <f>FundResult[[#This Row],[launched_at]]/86400+DATE(1970,1,1)</f>
        <v>42422.107129629629</v>
      </c>
      <c r="L1018" s="8">
        <f>YEAR(FundResult[[#This Row],[Date Created Conversion]])</f>
        <v>2016</v>
      </c>
      <c r="M1018" t="b">
        <v>0</v>
      </c>
      <c r="N1018">
        <v>38</v>
      </c>
      <c r="O1018" t="b">
        <v>0</v>
      </c>
      <c r="P1018" t="s">
        <v>8271</v>
      </c>
      <c r="Q1018" t="s">
        <v>8319</v>
      </c>
      <c r="R1018" s="10" t="s">
        <v>8321</v>
      </c>
      <c r="S1018" s="29">
        <f>ROUND(FundResult[[#This Row],[pledged]]/FundResult[[#This Row],[goal]]*100,0)</f>
        <v>3</v>
      </c>
      <c r="T1018" s="27">
        <f>IFERROR(FundResult[[#This Row],[pledged]]/FundResult[[#This Row],[backers_count]], 0)</f>
        <v>74.78947368421052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48">
        <v>250000</v>
      </c>
      <c r="E1019" s="4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6">
        <f>FundResult[[#This Row],[launched_at]]/86400+DATE(1970,1,1)</f>
        <v>42289.675173611111</v>
      </c>
      <c r="L1019" s="8">
        <f>YEAR(FundResult[[#This Row],[Date Created Conversion]])</f>
        <v>2015</v>
      </c>
      <c r="M1019" t="b">
        <v>0</v>
      </c>
      <c r="N1019">
        <v>355</v>
      </c>
      <c r="O1019" t="b">
        <v>0</v>
      </c>
      <c r="P1019" t="s">
        <v>8271</v>
      </c>
      <c r="Q1019" t="s">
        <v>8319</v>
      </c>
      <c r="R1019" s="10" t="s">
        <v>8321</v>
      </c>
      <c r="S1019" s="29">
        <f>ROUND(FundResult[[#This Row],[pledged]]/FundResult[[#This Row],[goal]]*100,0)</f>
        <v>23</v>
      </c>
      <c r="T1019" s="27">
        <f>IFERROR(FundResult[[#This Row],[pledged]]/FundResult[[#This Row],[backers_count]], 0)</f>
        <v>161.11830985915492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48">
        <v>20000</v>
      </c>
      <c r="E1020" s="4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6">
        <f>FundResult[[#This Row],[launched_at]]/86400+DATE(1970,1,1)</f>
        <v>42535.492280092592</v>
      </c>
      <c r="L1020" s="8">
        <f>YEAR(FundResult[[#This Row],[Date Created Conversion]])</f>
        <v>2016</v>
      </c>
      <c r="M1020" t="b">
        <v>0</v>
      </c>
      <c r="N1020">
        <v>7</v>
      </c>
      <c r="O1020" t="b">
        <v>0</v>
      </c>
      <c r="P1020" t="s">
        <v>8271</v>
      </c>
      <c r="Q1020" t="s">
        <v>8319</v>
      </c>
      <c r="R1020" s="10" t="s">
        <v>8321</v>
      </c>
      <c r="S1020" s="29">
        <f>ROUND(FundResult[[#This Row],[pledged]]/FundResult[[#This Row],[goal]]*100,0)</f>
        <v>3</v>
      </c>
      <c r="T1020" s="27">
        <f>IFERROR(FundResult[[#This Row],[pledged]]/FundResult[[#This Row],[backers_count]], 0)</f>
        <v>88.714285714285708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48">
        <v>45000</v>
      </c>
      <c r="E1021" s="4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6">
        <f>FundResult[[#This Row],[launched_at]]/86400+DATE(1970,1,1)</f>
        <v>42009.973946759259</v>
      </c>
      <c r="L1021" s="8">
        <f>YEAR(FundResult[[#This Row],[Date Created Conversion]])</f>
        <v>2015</v>
      </c>
      <c r="M1021" t="b">
        <v>0</v>
      </c>
      <c r="N1021">
        <v>400</v>
      </c>
      <c r="O1021" t="b">
        <v>0</v>
      </c>
      <c r="P1021" t="s">
        <v>8271</v>
      </c>
      <c r="Q1021" t="s">
        <v>8319</v>
      </c>
      <c r="R1021" s="10" t="s">
        <v>8321</v>
      </c>
      <c r="S1021" s="29">
        <f>ROUND(FundResult[[#This Row],[pledged]]/FundResult[[#This Row],[goal]]*100,0)</f>
        <v>47</v>
      </c>
      <c r="T1021" s="27">
        <f>IFERROR(FundResult[[#This Row],[pledged]]/FundResult[[#This Row],[backers_count]], 0)</f>
        <v>53.25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48">
        <v>1550</v>
      </c>
      <c r="E1022" s="4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6">
        <f>FundResult[[#This Row],[launched_at]]/86400+DATE(1970,1,1)</f>
        <v>42127.069548611107</v>
      </c>
      <c r="L1022" s="8">
        <f>YEAR(FundResult[[#This Row],[Date Created Conversion]])</f>
        <v>2015</v>
      </c>
      <c r="M1022" t="b">
        <v>0</v>
      </c>
      <c r="N1022">
        <v>30</v>
      </c>
      <c r="O1022" t="b">
        <v>1</v>
      </c>
      <c r="P1022" t="s">
        <v>8278</v>
      </c>
      <c r="Q1022" t="s">
        <v>8325</v>
      </c>
      <c r="R1022" s="10" t="s">
        <v>8330</v>
      </c>
      <c r="S1022" s="29">
        <f>ROUND(FundResult[[#This Row],[pledged]]/FundResult[[#This Row],[goal]]*100,0)</f>
        <v>206</v>
      </c>
      <c r="T1022" s="27">
        <f>IFERROR(FundResult[[#This Row],[pledged]]/FundResult[[#This Row],[backers_count]], 0)</f>
        <v>106.2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48">
        <v>3000</v>
      </c>
      <c r="E1023" s="4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6">
        <f>FundResult[[#This Row],[launched_at]]/86400+DATE(1970,1,1)</f>
        <v>42271.251979166671</v>
      </c>
      <c r="L1023" s="8">
        <f>YEAR(FundResult[[#This Row],[Date Created Conversion]])</f>
        <v>2015</v>
      </c>
      <c r="M1023" t="b">
        <v>1</v>
      </c>
      <c r="N1023">
        <v>478</v>
      </c>
      <c r="O1023" t="b">
        <v>1</v>
      </c>
      <c r="P1023" t="s">
        <v>8278</v>
      </c>
      <c r="Q1023" t="s">
        <v>8325</v>
      </c>
      <c r="R1023" s="10" t="s">
        <v>8330</v>
      </c>
      <c r="S1023" s="29">
        <f>ROUND(FundResult[[#This Row],[pledged]]/FundResult[[#This Row],[goal]]*100,0)</f>
        <v>352</v>
      </c>
      <c r="T1023" s="27">
        <f>IFERROR(FundResult[[#This Row],[pledged]]/FundResult[[#This Row],[backers_count]], 0)</f>
        <v>22.079728033472804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48">
        <v>2000</v>
      </c>
      <c r="E1024" s="4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6">
        <f>FundResult[[#This Row],[launched_at]]/86400+DATE(1970,1,1)</f>
        <v>42111.646724537037</v>
      </c>
      <c r="L1024" s="8">
        <f>YEAR(FundResult[[#This Row],[Date Created Conversion]])</f>
        <v>2015</v>
      </c>
      <c r="M1024" t="b">
        <v>1</v>
      </c>
      <c r="N1024">
        <v>74</v>
      </c>
      <c r="O1024" t="b">
        <v>1</v>
      </c>
      <c r="P1024" t="s">
        <v>8278</v>
      </c>
      <c r="Q1024" t="s">
        <v>8325</v>
      </c>
      <c r="R1024" s="10" t="s">
        <v>8330</v>
      </c>
      <c r="S1024" s="29">
        <f>ROUND(FundResult[[#This Row],[pledged]]/FundResult[[#This Row],[goal]]*100,0)</f>
        <v>115</v>
      </c>
      <c r="T1024" s="27">
        <f>IFERROR(FundResult[[#This Row],[pledged]]/FundResult[[#This Row],[backers_count]], 0)</f>
        <v>31.054054054054053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48">
        <v>2000</v>
      </c>
      <c r="E1025" s="4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6">
        <f>FundResult[[#This Row],[launched_at]]/86400+DATE(1970,1,1)</f>
        <v>42145.919687500005</v>
      </c>
      <c r="L1025" s="8">
        <f>YEAR(FundResult[[#This Row],[Date Created Conversion]])</f>
        <v>2015</v>
      </c>
      <c r="M1025" t="b">
        <v>0</v>
      </c>
      <c r="N1025">
        <v>131</v>
      </c>
      <c r="O1025" t="b">
        <v>1</v>
      </c>
      <c r="P1025" t="s">
        <v>8278</v>
      </c>
      <c r="Q1025" t="s">
        <v>8325</v>
      </c>
      <c r="R1025" s="10" t="s">
        <v>8330</v>
      </c>
      <c r="S1025" s="29">
        <f>ROUND(FundResult[[#This Row],[pledged]]/FundResult[[#This Row],[goal]]*100,0)</f>
        <v>237</v>
      </c>
      <c r="T1025" s="27">
        <f>IFERROR(FundResult[[#This Row],[pledged]]/FundResult[[#This Row],[backers_count]], 0)</f>
        <v>36.206106870229007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48">
        <v>20000</v>
      </c>
      <c r="E1026" s="4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6">
        <f>FundResult[[#This Row],[launched_at]]/86400+DATE(1970,1,1)</f>
        <v>42370.580590277779</v>
      </c>
      <c r="L1026" s="8">
        <f>YEAR(FundResult[[#This Row],[Date Created Conversion]])</f>
        <v>2016</v>
      </c>
      <c r="M1026" t="b">
        <v>1</v>
      </c>
      <c r="N1026">
        <v>61</v>
      </c>
      <c r="O1026" t="b">
        <v>1</v>
      </c>
      <c r="P1026" t="s">
        <v>8278</v>
      </c>
      <c r="Q1026" t="s">
        <v>8325</v>
      </c>
      <c r="R1026" s="10" t="s">
        <v>8330</v>
      </c>
      <c r="S1026" s="29">
        <f>ROUND(FundResult[[#This Row],[pledged]]/FundResult[[#This Row],[goal]]*100,0)</f>
        <v>119</v>
      </c>
      <c r="T1026" s="27">
        <f>IFERROR(FundResult[[#This Row],[pledged]]/FundResult[[#This Row],[backers_count]], 0)</f>
        <v>388.9762295081967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48">
        <v>70000</v>
      </c>
      <c r="E1027" s="4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6">
        <f>FundResult[[#This Row],[launched_at]]/86400+DATE(1970,1,1)</f>
        <v>42049.833761574075</v>
      </c>
      <c r="L1027" s="8">
        <f>YEAR(FundResult[[#This Row],[Date Created Conversion]])</f>
        <v>2015</v>
      </c>
      <c r="M1027" t="b">
        <v>1</v>
      </c>
      <c r="N1027">
        <v>1071</v>
      </c>
      <c r="O1027" t="b">
        <v>1</v>
      </c>
      <c r="P1027" t="s">
        <v>8278</v>
      </c>
      <c r="Q1027" t="s">
        <v>8325</v>
      </c>
      <c r="R1027" s="10" t="s">
        <v>8330</v>
      </c>
      <c r="S1027" s="29">
        <f>ROUND(FundResult[[#This Row],[pledged]]/FundResult[[#This Row],[goal]]*100,0)</f>
        <v>110</v>
      </c>
      <c r="T1027" s="27">
        <f>IFERROR(FundResult[[#This Row],[pledged]]/FundResult[[#This Row],[backers_count]], 0)</f>
        <v>71.848571428571432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48">
        <v>7000</v>
      </c>
      <c r="E1028" s="4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6">
        <f>FundResult[[#This Row],[launched_at]]/86400+DATE(1970,1,1)</f>
        <v>42426.407592592594</v>
      </c>
      <c r="L1028" s="8">
        <f>YEAR(FundResult[[#This Row],[Date Created Conversion]])</f>
        <v>2016</v>
      </c>
      <c r="M1028" t="b">
        <v>1</v>
      </c>
      <c r="N1028">
        <v>122</v>
      </c>
      <c r="O1028" t="b">
        <v>1</v>
      </c>
      <c r="P1028" t="s">
        <v>8278</v>
      </c>
      <c r="Q1028" t="s">
        <v>8325</v>
      </c>
      <c r="R1028" s="10" t="s">
        <v>8330</v>
      </c>
      <c r="S1028" s="29">
        <f>ROUND(FundResult[[#This Row],[pledged]]/FundResult[[#This Row],[goal]]*100,0)</f>
        <v>100</v>
      </c>
      <c r="T1028" s="27">
        <f>IFERROR(FundResult[[#This Row],[pledged]]/FundResult[[#This Row],[backers_count]], 0)</f>
        <v>57.381803278688523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48">
        <v>7501</v>
      </c>
      <c r="E1029" s="4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6">
        <f>FundResult[[#This Row],[launched_at]]/86400+DATE(1970,1,1)</f>
        <v>41905.034108796295</v>
      </c>
      <c r="L1029" s="8">
        <f>YEAR(FundResult[[#This Row],[Date Created Conversion]])</f>
        <v>2014</v>
      </c>
      <c r="M1029" t="b">
        <v>1</v>
      </c>
      <c r="N1029">
        <v>111</v>
      </c>
      <c r="O1029" t="b">
        <v>1</v>
      </c>
      <c r="P1029" t="s">
        <v>8278</v>
      </c>
      <c r="Q1029" t="s">
        <v>8325</v>
      </c>
      <c r="R1029" s="10" t="s">
        <v>8330</v>
      </c>
      <c r="S1029" s="29">
        <f>ROUND(FundResult[[#This Row],[pledged]]/FundResult[[#This Row],[goal]]*100,0)</f>
        <v>103</v>
      </c>
      <c r="T1029" s="27">
        <f>IFERROR(FundResult[[#This Row],[pledged]]/FundResult[[#This Row],[backers_count]], 0)</f>
        <v>69.666666666666671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48">
        <v>10000</v>
      </c>
      <c r="E1030" s="4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6">
        <f>FundResult[[#This Row],[launched_at]]/86400+DATE(1970,1,1)</f>
        <v>42755.627372685187</v>
      </c>
      <c r="L1030" s="8">
        <f>YEAR(FundResult[[#This Row],[Date Created Conversion]])</f>
        <v>2017</v>
      </c>
      <c r="M1030" t="b">
        <v>1</v>
      </c>
      <c r="N1030">
        <v>255</v>
      </c>
      <c r="O1030" t="b">
        <v>1</v>
      </c>
      <c r="P1030" t="s">
        <v>8278</v>
      </c>
      <c r="Q1030" t="s">
        <v>8325</v>
      </c>
      <c r="R1030" s="10" t="s">
        <v>8330</v>
      </c>
      <c r="S1030" s="29">
        <f>ROUND(FundResult[[#This Row],[pledged]]/FundResult[[#This Row],[goal]]*100,0)</f>
        <v>117</v>
      </c>
      <c r="T1030" s="27">
        <f>IFERROR(FundResult[[#This Row],[pledged]]/FundResult[[#This Row],[backers_count]], 0)</f>
        <v>45.988235294117644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48">
        <v>10000</v>
      </c>
      <c r="E1031" s="4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6">
        <f>FundResult[[#This Row],[launched_at]]/86400+DATE(1970,1,1)</f>
        <v>42044.711886574078</v>
      </c>
      <c r="L1031" s="8">
        <f>YEAR(FundResult[[#This Row],[Date Created Conversion]])</f>
        <v>2015</v>
      </c>
      <c r="M1031" t="b">
        <v>0</v>
      </c>
      <c r="N1031">
        <v>141</v>
      </c>
      <c r="O1031" t="b">
        <v>1</v>
      </c>
      <c r="P1031" t="s">
        <v>8278</v>
      </c>
      <c r="Q1031" t="s">
        <v>8325</v>
      </c>
      <c r="R1031" s="10" t="s">
        <v>8330</v>
      </c>
      <c r="S1031" s="29">
        <f>ROUND(FundResult[[#This Row],[pledged]]/FundResult[[#This Row],[goal]]*100,0)</f>
        <v>112</v>
      </c>
      <c r="T1031" s="27">
        <f>IFERROR(FundResult[[#This Row],[pledged]]/FundResult[[#This Row],[backers_count]], 0)</f>
        <v>79.262411347517727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48">
        <v>2000</v>
      </c>
      <c r="E1032" s="4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6">
        <f>FundResult[[#This Row],[launched_at]]/86400+DATE(1970,1,1)</f>
        <v>42611.483206018514</v>
      </c>
      <c r="L1032" s="8">
        <f>YEAR(FundResult[[#This Row],[Date Created Conversion]])</f>
        <v>2016</v>
      </c>
      <c r="M1032" t="b">
        <v>0</v>
      </c>
      <c r="N1032">
        <v>159</v>
      </c>
      <c r="O1032" t="b">
        <v>1</v>
      </c>
      <c r="P1032" t="s">
        <v>8278</v>
      </c>
      <c r="Q1032" t="s">
        <v>8325</v>
      </c>
      <c r="R1032" s="10" t="s">
        <v>8330</v>
      </c>
      <c r="S1032" s="29">
        <f>ROUND(FundResult[[#This Row],[pledged]]/FundResult[[#This Row],[goal]]*100,0)</f>
        <v>342</v>
      </c>
      <c r="T1032" s="27">
        <f>IFERROR(FundResult[[#This Row],[pledged]]/FundResult[[#This Row],[backers_count]], 0)</f>
        <v>43.031446540880502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48">
        <v>10000</v>
      </c>
      <c r="E1033" s="4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6">
        <f>FundResult[[#This Row],[launched_at]]/86400+DATE(1970,1,1)</f>
        <v>42324.764004629629</v>
      </c>
      <c r="L1033" s="8">
        <f>YEAR(FundResult[[#This Row],[Date Created Conversion]])</f>
        <v>2015</v>
      </c>
      <c r="M1033" t="b">
        <v>0</v>
      </c>
      <c r="N1033">
        <v>99</v>
      </c>
      <c r="O1033" t="b">
        <v>1</v>
      </c>
      <c r="P1033" t="s">
        <v>8278</v>
      </c>
      <c r="Q1033" t="s">
        <v>8325</v>
      </c>
      <c r="R1033" s="10" t="s">
        <v>8330</v>
      </c>
      <c r="S1033" s="29">
        <f>ROUND(FundResult[[#This Row],[pledged]]/FundResult[[#This Row],[goal]]*100,0)</f>
        <v>107</v>
      </c>
      <c r="T1033" s="27">
        <f>IFERROR(FundResult[[#This Row],[pledged]]/FundResult[[#This Row],[backers_count]], 0)</f>
        <v>108.48484848484848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48">
        <v>5400</v>
      </c>
      <c r="E1034" s="4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6">
        <f>FundResult[[#This Row],[launched_at]]/86400+DATE(1970,1,1)</f>
        <v>42514.666956018518</v>
      </c>
      <c r="L1034" s="8">
        <f>YEAR(FundResult[[#This Row],[Date Created Conversion]])</f>
        <v>2016</v>
      </c>
      <c r="M1034" t="b">
        <v>0</v>
      </c>
      <c r="N1034">
        <v>96</v>
      </c>
      <c r="O1034" t="b">
        <v>1</v>
      </c>
      <c r="P1034" t="s">
        <v>8278</v>
      </c>
      <c r="Q1034" t="s">
        <v>8325</v>
      </c>
      <c r="R1034" s="10" t="s">
        <v>8330</v>
      </c>
      <c r="S1034" s="29">
        <f>ROUND(FundResult[[#This Row],[pledged]]/FundResult[[#This Row],[goal]]*100,0)</f>
        <v>108</v>
      </c>
      <c r="T1034" s="27">
        <f>IFERROR(FundResult[[#This Row],[pledged]]/FundResult[[#This Row],[backers_count]], 0)</f>
        <v>61.029583333333335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48">
        <v>1328</v>
      </c>
      <c r="E1035" s="4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6">
        <f>FundResult[[#This Row],[launched_at]]/86400+DATE(1970,1,1)</f>
        <v>42688.732407407406</v>
      </c>
      <c r="L1035" s="8">
        <f>YEAR(FundResult[[#This Row],[Date Created Conversion]])</f>
        <v>2016</v>
      </c>
      <c r="M1035" t="b">
        <v>0</v>
      </c>
      <c r="N1035">
        <v>27</v>
      </c>
      <c r="O1035" t="b">
        <v>1</v>
      </c>
      <c r="P1035" t="s">
        <v>8278</v>
      </c>
      <c r="Q1035" t="s">
        <v>8325</v>
      </c>
      <c r="R1035" s="10" t="s">
        <v>8330</v>
      </c>
      <c r="S1035" s="29">
        <f>ROUND(FundResult[[#This Row],[pledged]]/FundResult[[#This Row],[goal]]*100,0)</f>
        <v>103</v>
      </c>
      <c r="T1035" s="27">
        <f>IFERROR(FundResult[[#This Row],[pledged]]/FundResult[[#This Row],[backers_count]], 0)</f>
        <v>50.592592592592595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48">
        <v>5000</v>
      </c>
      <c r="E1036" s="4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6">
        <f>FundResult[[#This Row],[launched_at]]/86400+DATE(1970,1,1)</f>
        <v>42555.166712962964</v>
      </c>
      <c r="L1036" s="8">
        <f>YEAR(FundResult[[#This Row],[Date Created Conversion]])</f>
        <v>2016</v>
      </c>
      <c r="M1036" t="b">
        <v>0</v>
      </c>
      <c r="N1036">
        <v>166</v>
      </c>
      <c r="O1036" t="b">
        <v>1</v>
      </c>
      <c r="P1036" t="s">
        <v>8278</v>
      </c>
      <c r="Q1036" t="s">
        <v>8325</v>
      </c>
      <c r="R1036" s="10" t="s">
        <v>8330</v>
      </c>
      <c r="S1036" s="29">
        <f>ROUND(FundResult[[#This Row],[pledged]]/FundResult[[#This Row],[goal]]*100,0)</f>
        <v>130</v>
      </c>
      <c r="T1036" s="27">
        <f>IFERROR(FundResult[[#This Row],[pledged]]/FundResult[[#This Row],[backers_count]], 0)</f>
        <v>39.157168674698795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48">
        <v>4600</v>
      </c>
      <c r="E1037" s="4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6">
        <f>FundResult[[#This Row],[launched_at]]/86400+DATE(1970,1,1)</f>
        <v>42016.641435185185</v>
      </c>
      <c r="L1037" s="8">
        <f>YEAR(FundResult[[#This Row],[Date Created Conversion]])</f>
        <v>2015</v>
      </c>
      <c r="M1037" t="b">
        <v>0</v>
      </c>
      <c r="N1037">
        <v>76</v>
      </c>
      <c r="O1037" t="b">
        <v>1</v>
      </c>
      <c r="P1037" t="s">
        <v>8278</v>
      </c>
      <c r="Q1037" t="s">
        <v>8325</v>
      </c>
      <c r="R1037" s="10" t="s">
        <v>8330</v>
      </c>
      <c r="S1037" s="29">
        <f>ROUND(FundResult[[#This Row],[pledged]]/FundResult[[#This Row],[goal]]*100,0)</f>
        <v>108</v>
      </c>
      <c r="T1037" s="27">
        <f>IFERROR(FundResult[[#This Row],[pledged]]/FundResult[[#This Row],[backers_count]], 0)</f>
        <v>65.15789473684211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48">
        <v>4500</v>
      </c>
      <c r="E1038" s="4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6">
        <f>FundResult[[#This Row],[launched_at]]/86400+DATE(1970,1,1)</f>
        <v>41249.448958333334</v>
      </c>
      <c r="L1038" s="8">
        <f>YEAR(FundResult[[#This Row],[Date Created Conversion]])</f>
        <v>2012</v>
      </c>
      <c r="M1038" t="b">
        <v>0</v>
      </c>
      <c r="N1038">
        <v>211</v>
      </c>
      <c r="O1038" t="b">
        <v>1</v>
      </c>
      <c r="P1038" t="s">
        <v>8278</v>
      </c>
      <c r="Q1038" t="s">
        <v>8325</v>
      </c>
      <c r="R1038" s="10" t="s">
        <v>8330</v>
      </c>
      <c r="S1038" s="29">
        <f>ROUND(FundResult[[#This Row],[pledged]]/FundResult[[#This Row],[goal]]*100,0)</f>
        <v>112</v>
      </c>
      <c r="T1038" s="27">
        <f>IFERROR(FundResult[[#This Row],[pledged]]/FundResult[[#This Row],[backers_count]], 0)</f>
        <v>23.963127962085309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48">
        <v>1000</v>
      </c>
      <c r="E1039" s="4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6">
        <f>FundResult[[#This Row],[launched_at]]/86400+DATE(1970,1,1)</f>
        <v>42119.822476851856</v>
      </c>
      <c r="L1039" s="8">
        <f>YEAR(FundResult[[#This Row],[Date Created Conversion]])</f>
        <v>2015</v>
      </c>
      <c r="M1039" t="b">
        <v>0</v>
      </c>
      <c r="N1039">
        <v>21</v>
      </c>
      <c r="O1039" t="b">
        <v>1</v>
      </c>
      <c r="P1039" t="s">
        <v>8278</v>
      </c>
      <c r="Q1039" t="s">
        <v>8325</v>
      </c>
      <c r="R1039" s="10" t="s">
        <v>8330</v>
      </c>
      <c r="S1039" s="29">
        <f>ROUND(FundResult[[#This Row],[pledged]]/FundResult[[#This Row],[goal]]*100,0)</f>
        <v>102</v>
      </c>
      <c r="T1039" s="27">
        <f>IFERROR(FundResult[[#This Row],[pledged]]/FundResult[[#This Row],[backers_count]], 0)</f>
        <v>48.61904761904762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48">
        <v>1500</v>
      </c>
      <c r="E1040" s="4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6">
        <f>FundResult[[#This Row],[launched_at]]/86400+DATE(1970,1,1)</f>
        <v>42418.231747685189</v>
      </c>
      <c r="L1040" s="8">
        <f>YEAR(FundResult[[#This Row],[Date Created Conversion]])</f>
        <v>2016</v>
      </c>
      <c r="M1040" t="b">
        <v>0</v>
      </c>
      <c r="N1040">
        <v>61</v>
      </c>
      <c r="O1040" t="b">
        <v>1</v>
      </c>
      <c r="P1040" t="s">
        <v>8278</v>
      </c>
      <c r="Q1040" t="s">
        <v>8325</v>
      </c>
      <c r="R1040" s="10" t="s">
        <v>8330</v>
      </c>
      <c r="S1040" s="29">
        <f>ROUND(FundResult[[#This Row],[pledged]]/FundResult[[#This Row],[goal]]*100,0)</f>
        <v>145</v>
      </c>
      <c r="T1040" s="27">
        <f>IFERROR(FundResult[[#This Row],[pledged]]/FundResult[[#This Row],[backers_count]], 0)</f>
        <v>35.73770491803279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48">
        <v>500</v>
      </c>
      <c r="E1041" s="4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6">
        <f>FundResult[[#This Row],[launched_at]]/86400+DATE(1970,1,1)</f>
        <v>42692.109328703707</v>
      </c>
      <c r="L1041" s="8">
        <f>YEAR(FundResult[[#This Row],[Date Created Conversion]])</f>
        <v>2016</v>
      </c>
      <c r="M1041" t="b">
        <v>0</v>
      </c>
      <c r="N1041">
        <v>30</v>
      </c>
      <c r="O1041" t="b">
        <v>1</v>
      </c>
      <c r="P1041" t="s">
        <v>8278</v>
      </c>
      <c r="Q1041" t="s">
        <v>8325</v>
      </c>
      <c r="R1041" s="10" t="s">
        <v>8330</v>
      </c>
      <c r="S1041" s="29">
        <f>ROUND(FundResult[[#This Row],[pledged]]/FundResult[[#This Row],[goal]]*100,0)</f>
        <v>128</v>
      </c>
      <c r="T1041" s="27">
        <f>IFERROR(FundResult[[#This Row],[pledged]]/FundResult[[#This Row],[backers_count]], 0)</f>
        <v>21.366666666666667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48">
        <v>85000</v>
      </c>
      <c r="E1042" s="4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6">
        <f>FundResult[[#This Row],[launched_at]]/86400+DATE(1970,1,1)</f>
        <v>42579.708437499998</v>
      </c>
      <c r="L1042" s="8">
        <f>YEAR(FundResult[[#This Row],[Date Created Conversion]])</f>
        <v>2016</v>
      </c>
      <c r="M1042" t="b">
        <v>0</v>
      </c>
      <c r="N1042">
        <v>1</v>
      </c>
      <c r="O1042" t="b">
        <v>0</v>
      </c>
      <c r="P1042" t="s">
        <v>8279</v>
      </c>
      <c r="Q1042" t="s">
        <v>8331</v>
      </c>
      <c r="R1042" s="10" t="s">
        <v>8332</v>
      </c>
      <c r="S1042" s="29">
        <f>ROUND(FundResult[[#This Row],[pledged]]/FundResult[[#This Row],[goal]]*100,0)</f>
        <v>0</v>
      </c>
      <c r="T1042" s="27">
        <f>IFERROR(FundResult[[#This Row],[pledged]]/FundResult[[#This Row],[backers_count]], 0)</f>
        <v>250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48">
        <v>50</v>
      </c>
      <c r="E1043" s="4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6">
        <f>FundResult[[#This Row],[launched_at]]/86400+DATE(1970,1,1)</f>
        <v>41831.06009259259</v>
      </c>
      <c r="L1043" s="8">
        <f>YEAR(FundResult[[#This Row],[Date Created Conversion]])</f>
        <v>2014</v>
      </c>
      <c r="M1043" t="b">
        <v>0</v>
      </c>
      <c r="N1043">
        <v>0</v>
      </c>
      <c r="O1043" t="b">
        <v>0</v>
      </c>
      <c r="P1043" t="s">
        <v>8279</v>
      </c>
      <c r="Q1043" t="s">
        <v>8331</v>
      </c>
      <c r="R1043" s="10" t="s">
        <v>8332</v>
      </c>
      <c r="S1043" s="29">
        <f>ROUND(FundResult[[#This Row],[pledged]]/FundResult[[#This Row],[goal]]*100,0)</f>
        <v>0</v>
      </c>
      <c r="T1043" s="27">
        <f>IFERROR(FundResult[[#This Row],[pledged]]/FundResult[[#This Row],[backers_count]], 0)</f>
        <v>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48">
        <v>650</v>
      </c>
      <c r="E1044" s="4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6">
        <f>FundResult[[#This Row],[launched_at]]/86400+DATE(1970,1,1)</f>
        <v>41851.696157407408</v>
      </c>
      <c r="L1044" s="8">
        <f>YEAR(FundResult[[#This Row],[Date Created Conversion]])</f>
        <v>2014</v>
      </c>
      <c r="M1044" t="b">
        <v>0</v>
      </c>
      <c r="N1044">
        <v>1</v>
      </c>
      <c r="O1044" t="b">
        <v>0</v>
      </c>
      <c r="P1044" t="s">
        <v>8279</v>
      </c>
      <c r="Q1044" t="s">
        <v>8331</v>
      </c>
      <c r="R1044" s="10" t="s">
        <v>8332</v>
      </c>
      <c r="S1044" s="29">
        <f>ROUND(FundResult[[#This Row],[pledged]]/FundResult[[#This Row],[goal]]*100,0)</f>
        <v>2</v>
      </c>
      <c r="T1044" s="27">
        <f>IFERROR(FundResult[[#This Row],[pledged]]/FundResult[[#This Row],[backers_count]], 0)</f>
        <v>10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48">
        <v>100000</v>
      </c>
      <c r="E1045" s="4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6">
        <f>FundResult[[#This Row],[launched_at]]/86400+DATE(1970,1,1)</f>
        <v>42114.252951388888</v>
      </c>
      <c r="L1045" s="8">
        <f>YEAR(FundResult[[#This Row],[Date Created Conversion]])</f>
        <v>2015</v>
      </c>
      <c r="M1045" t="b">
        <v>0</v>
      </c>
      <c r="N1045">
        <v>292</v>
      </c>
      <c r="O1045" t="b">
        <v>0</v>
      </c>
      <c r="P1045" t="s">
        <v>8279</v>
      </c>
      <c r="Q1045" t="s">
        <v>8331</v>
      </c>
      <c r="R1045" s="10" t="s">
        <v>8332</v>
      </c>
      <c r="S1045" s="29">
        <f>ROUND(FundResult[[#This Row],[pledged]]/FundResult[[#This Row],[goal]]*100,0)</f>
        <v>9</v>
      </c>
      <c r="T1045" s="27">
        <f>IFERROR(FundResult[[#This Row],[pledged]]/FundResult[[#This Row],[backers_count]], 0)</f>
        <v>29.236301369863014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48">
        <v>7000</v>
      </c>
      <c r="E1046" s="4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6">
        <f>FundResult[[#This Row],[launched_at]]/86400+DATE(1970,1,1)</f>
        <v>42011.925937499997</v>
      </c>
      <c r="L1046" s="8">
        <f>YEAR(FundResult[[#This Row],[Date Created Conversion]])</f>
        <v>2015</v>
      </c>
      <c r="M1046" t="b">
        <v>0</v>
      </c>
      <c r="N1046">
        <v>2</v>
      </c>
      <c r="O1046" t="b">
        <v>0</v>
      </c>
      <c r="P1046" t="s">
        <v>8279</v>
      </c>
      <c r="Q1046" t="s">
        <v>8331</v>
      </c>
      <c r="R1046" s="10" t="s">
        <v>8332</v>
      </c>
      <c r="S1046" s="29">
        <f>ROUND(FundResult[[#This Row],[pledged]]/FundResult[[#This Row],[goal]]*100,0)</f>
        <v>0</v>
      </c>
      <c r="T1046" s="27">
        <f>IFERROR(FundResult[[#This Row],[pledged]]/FundResult[[#This Row],[backers_count]], 0)</f>
        <v>3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48">
        <v>10000</v>
      </c>
      <c r="E1047" s="4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6">
        <f>FundResult[[#This Row],[launched_at]]/86400+DATE(1970,1,1)</f>
        <v>41844.874421296292</v>
      </c>
      <c r="L1047" s="8">
        <f>YEAR(FundResult[[#This Row],[Date Created Conversion]])</f>
        <v>2014</v>
      </c>
      <c r="M1047" t="b">
        <v>0</v>
      </c>
      <c r="N1047">
        <v>8</v>
      </c>
      <c r="O1047" t="b">
        <v>0</v>
      </c>
      <c r="P1047" t="s">
        <v>8279</v>
      </c>
      <c r="Q1047" t="s">
        <v>8331</v>
      </c>
      <c r="R1047" s="10" t="s">
        <v>8332</v>
      </c>
      <c r="S1047" s="29">
        <f>ROUND(FundResult[[#This Row],[pledged]]/FundResult[[#This Row],[goal]]*100,0)</f>
        <v>3</v>
      </c>
      <c r="T1047" s="27">
        <f>IFERROR(FundResult[[#This Row],[pledged]]/FundResult[[#This Row],[backers_count]], 0)</f>
        <v>33.25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48">
        <v>3000</v>
      </c>
      <c r="E1048" s="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6">
        <f>FundResult[[#This Row],[launched_at]]/86400+DATE(1970,1,1)</f>
        <v>42319.851388888885</v>
      </c>
      <c r="L1048" s="8">
        <f>YEAR(FundResult[[#This Row],[Date Created Conversion]])</f>
        <v>2015</v>
      </c>
      <c r="M1048" t="b">
        <v>0</v>
      </c>
      <c r="N1048">
        <v>0</v>
      </c>
      <c r="O1048" t="b">
        <v>0</v>
      </c>
      <c r="P1048" t="s">
        <v>8279</v>
      </c>
      <c r="Q1048" t="s">
        <v>8331</v>
      </c>
      <c r="R1048" s="10" t="s">
        <v>8332</v>
      </c>
      <c r="S1048" s="29">
        <f>ROUND(FundResult[[#This Row],[pledged]]/FundResult[[#This Row],[goal]]*100,0)</f>
        <v>0</v>
      </c>
      <c r="T1048" s="27">
        <f>IFERROR(FundResult[[#This Row],[pledged]]/FundResult[[#This Row],[backers_count]], 0)</f>
        <v>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48">
        <v>2000</v>
      </c>
      <c r="E1049" s="4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6">
        <f>FundResult[[#This Row],[launched_at]]/86400+DATE(1970,1,1)</f>
        <v>41918.818460648152</v>
      </c>
      <c r="L1049" s="8">
        <f>YEAR(FundResult[[#This Row],[Date Created Conversion]])</f>
        <v>2014</v>
      </c>
      <c r="M1049" t="b">
        <v>0</v>
      </c>
      <c r="N1049">
        <v>1</v>
      </c>
      <c r="O1049" t="b">
        <v>0</v>
      </c>
      <c r="P1049" t="s">
        <v>8279</v>
      </c>
      <c r="Q1049" t="s">
        <v>8331</v>
      </c>
      <c r="R1049" s="10" t="s">
        <v>8332</v>
      </c>
      <c r="S1049" s="29">
        <f>ROUND(FundResult[[#This Row],[pledged]]/FundResult[[#This Row],[goal]]*100,0)</f>
        <v>0</v>
      </c>
      <c r="T1049" s="27">
        <f>IFERROR(FundResult[[#This Row],[pledged]]/FundResult[[#This Row],[backers_count]], 0)</f>
        <v>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48">
        <v>15000</v>
      </c>
      <c r="E1050" s="4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6">
        <f>FundResult[[#This Row],[launched_at]]/86400+DATE(1970,1,1)</f>
        <v>42598.053113425922</v>
      </c>
      <c r="L1050" s="8">
        <f>YEAR(FundResult[[#This Row],[Date Created Conversion]])</f>
        <v>2016</v>
      </c>
      <c r="M1050" t="b">
        <v>0</v>
      </c>
      <c r="N1050">
        <v>4</v>
      </c>
      <c r="O1050" t="b">
        <v>0</v>
      </c>
      <c r="P1050" t="s">
        <v>8279</v>
      </c>
      <c r="Q1050" t="s">
        <v>8331</v>
      </c>
      <c r="R1050" s="10" t="s">
        <v>8332</v>
      </c>
      <c r="S1050" s="29">
        <f>ROUND(FundResult[[#This Row],[pledged]]/FundResult[[#This Row],[goal]]*100,0)</f>
        <v>1</v>
      </c>
      <c r="T1050" s="27">
        <f>IFERROR(FundResult[[#This Row],[pledged]]/FundResult[[#This Row],[backers_count]], 0)</f>
        <v>53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48">
        <v>12000</v>
      </c>
      <c r="E1051" s="4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6">
        <f>FundResult[[#This Row],[launched_at]]/86400+DATE(1970,1,1)</f>
        <v>42382.431076388893</v>
      </c>
      <c r="L1051" s="8">
        <f>YEAR(FundResult[[#This Row],[Date Created Conversion]])</f>
        <v>2016</v>
      </c>
      <c r="M1051" t="b">
        <v>0</v>
      </c>
      <c r="N1051">
        <v>0</v>
      </c>
      <c r="O1051" t="b">
        <v>0</v>
      </c>
      <c r="P1051" t="s">
        <v>8279</v>
      </c>
      <c r="Q1051" t="s">
        <v>8331</v>
      </c>
      <c r="R1051" s="10" t="s">
        <v>8332</v>
      </c>
      <c r="S1051" s="29">
        <f>ROUND(FundResult[[#This Row],[pledged]]/FundResult[[#This Row],[goal]]*100,0)</f>
        <v>0</v>
      </c>
      <c r="T1051" s="27">
        <f>IFERROR(FundResult[[#This Row],[pledged]]/FundResult[[#This Row],[backers_count]], 0)</f>
        <v>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48">
        <v>2500</v>
      </c>
      <c r="E1052" s="4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6">
        <f>FundResult[[#This Row],[launched_at]]/86400+DATE(1970,1,1)</f>
        <v>42231.7971875</v>
      </c>
      <c r="L1052" s="8">
        <f>YEAR(FundResult[[#This Row],[Date Created Conversion]])</f>
        <v>2015</v>
      </c>
      <c r="M1052" t="b">
        <v>0</v>
      </c>
      <c r="N1052">
        <v>0</v>
      </c>
      <c r="O1052" t="b">
        <v>0</v>
      </c>
      <c r="P1052" t="s">
        <v>8279</v>
      </c>
      <c r="Q1052" t="s">
        <v>8331</v>
      </c>
      <c r="R1052" s="10" t="s">
        <v>8332</v>
      </c>
      <c r="S1052" s="29">
        <f>ROUND(FundResult[[#This Row],[pledged]]/FundResult[[#This Row],[goal]]*100,0)</f>
        <v>0</v>
      </c>
      <c r="T1052" s="27">
        <f>IFERROR(FundResult[[#This Row],[pledged]]/FundResult[[#This Row],[backers_count]], 0)</f>
        <v>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48">
        <v>500</v>
      </c>
      <c r="E1053" s="4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6">
        <f>FundResult[[#This Row],[launched_at]]/86400+DATE(1970,1,1)</f>
        <v>41850.014178240745</v>
      </c>
      <c r="L1053" s="8">
        <f>YEAR(FundResult[[#This Row],[Date Created Conversion]])</f>
        <v>2014</v>
      </c>
      <c r="M1053" t="b">
        <v>0</v>
      </c>
      <c r="N1053">
        <v>0</v>
      </c>
      <c r="O1053" t="b">
        <v>0</v>
      </c>
      <c r="P1053" t="s">
        <v>8279</v>
      </c>
      <c r="Q1053" t="s">
        <v>8331</v>
      </c>
      <c r="R1053" s="10" t="s">
        <v>8332</v>
      </c>
      <c r="S1053" s="29">
        <f>ROUND(FundResult[[#This Row],[pledged]]/FundResult[[#This Row],[goal]]*100,0)</f>
        <v>0</v>
      </c>
      <c r="T1053" s="27">
        <f>IFERROR(FundResult[[#This Row],[pledged]]/FundResult[[#This Row],[backers_count]], 0)</f>
        <v>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48">
        <v>4336</v>
      </c>
      <c r="E1054" s="4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6">
        <f>FundResult[[#This Row],[launched_at]]/86400+DATE(1970,1,1)</f>
        <v>42483.797395833331</v>
      </c>
      <c r="L1054" s="8">
        <f>YEAR(FundResult[[#This Row],[Date Created Conversion]])</f>
        <v>2016</v>
      </c>
      <c r="M1054" t="b">
        <v>0</v>
      </c>
      <c r="N1054">
        <v>0</v>
      </c>
      <c r="O1054" t="b">
        <v>0</v>
      </c>
      <c r="P1054" t="s">
        <v>8279</v>
      </c>
      <c r="Q1054" t="s">
        <v>8331</v>
      </c>
      <c r="R1054" s="10" t="s">
        <v>8332</v>
      </c>
      <c r="S1054" s="29">
        <f>ROUND(FundResult[[#This Row],[pledged]]/FundResult[[#This Row],[goal]]*100,0)</f>
        <v>0</v>
      </c>
      <c r="T1054" s="27">
        <f>IFERROR(FundResult[[#This Row],[pledged]]/FundResult[[#This Row],[backers_count]], 0)</f>
        <v>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48">
        <v>1500</v>
      </c>
      <c r="E1055" s="4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6">
        <f>FundResult[[#This Row],[launched_at]]/86400+DATE(1970,1,1)</f>
        <v>42775.172824074078</v>
      </c>
      <c r="L1055" s="8">
        <f>YEAR(FundResult[[#This Row],[Date Created Conversion]])</f>
        <v>2017</v>
      </c>
      <c r="M1055" t="b">
        <v>0</v>
      </c>
      <c r="N1055">
        <v>1</v>
      </c>
      <c r="O1055" t="b">
        <v>0</v>
      </c>
      <c r="P1055" t="s">
        <v>8279</v>
      </c>
      <c r="Q1055" t="s">
        <v>8331</v>
      </c>
      <c r="R1055" s="10" t="s">
        <v>8332</v>
      </c>
      <c r="S1055" s="29">
        <f>ROUND(FundResult[[#This Row],[pledged]]/FundResult[[#This Row],[goal]]*100,0)</f>
        <v>1</v>
      </c>
      <c r="T1055" s="27">
        <f>IFERROR(FundResult[[#This Row],[pledged]]/FundResult[[#This Row],[backers_count]], 0)</f>
        <v>15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48">
        <v>2500</v>
      </c>
      <c r="E1056" s="4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6">
        <f>FundResult[[#This Row],[launched_at]]/86400+DATE(1970,1,1)</f>
        <v>41831.851840277777</v>
      </c>
      <c r="L1056" s="8">
        <f>YEAR(FundResult[[#This Row],[Date Created Conversion]])</f>
        <v>2014</v>
      </c>
      <c r="M1056" t="b">
        <v>0</v>
      </c>
      <c r="N1056">
        <v>0</v>
      </c>
      <c r="O1056" t="b">
        <v>0</v>
      </c>
      <c r="P1056" t="s">
        <v>8279</v>
      </c>
      <c r="Q1056" t="s">
        <v>8331</v>
      </c>
      <c r="R1056" s="10" t="s">
        <v>8332</v>
      </c>
      <c r="S1056" s="29">
        <f>ROUND(FundResult[[#This Row],[pledged]]/FundResult[[#This Row],[goal]]*100,0)</f>
        <v>0</v>
      </c>
      <c r="T1056" s="27">
        <f>IFERROR(FundResult[[#This Row],[pledged]]/FundResult[[#This Row],[backers_count]], 0)</f>
        <v>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48">
        <v>3500</v>
      </c>
      <c r="E1057" s="4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6">
        <f>FundResult[[#This Row],[launched_at]]/86400+DATE(1970,1,1)</f>
        <v>42406.992418981477</v>
      </c>
      <c r="L1057" s="8">
        <f>YEAR(FundResult[[#This Row],[Date Created Conversion]])</f>
        <v>2016</v>
      </c>
      <c r="M1057" t="b">
        <v>0</v>
      </c>
      <c r="N1057">
        <v>0</v>
      </c>
      <c r="O1057" t="b">
        <v>0</v>
      </c>
      <c r="P1057" t="s">
        <v>8279</v>
      </c>
      <c r="Q1057" t="s">
        <v>8331</v>
      </c>
      <c r="R1057" s="10" t="s">
        <v>8332</v>
      </c>
      <c r="S1057" s="29">
        <f>ROUND(FundResult[[#This Row],[pledged]]/FundResult[[#This Row],[goal]]*100,0)</f>
        <v>0</v>
      </c>
      <c r="T1057" s="27">
        <f>IFERROR(FundResult[[#This Row],[pledged]]/FundResult[[#This Row],[backers_count]], 0)</f>
        <v>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48">
        <v>10000</v>
      </c>
      <c r="E1058" s="4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6">
        <f>FundResult[[#This Row],[launched_at]]/86400+DATE(1970,1,1)</f>
        <v>42058.719641203701</v>
      </c>
      <c r="L1058" s="8">
        <f>YEAR(FundResult[[#This Row],[Date Created Conversion]])</f>
        <v>2015</v>
      </c>
      <c r="M1058" t="b">
        <v>0</v>
      </c>
      <c r="N1058">
        <v>0</v>
      </c>
      <c r="O1058" t="b">
        <v>0</v>
      </c>
      <c r="P1058" t="s">
        <v>8279</v>
      </c>
      <c r="Q1058" t="s">
        <v>8331</v>
      </c>
      <c r="R1058" s="10" t="s">
        <v>8332</v>
      </c>
      <c r="S1058" s="29">
        <f>ROUND(FundResult[[#This Row],[pledged]]/FundResult[[#This Row],[goal]]*100,0)</f>
        <v>0</v>
      </c>
      <c r="T1058" s="27">
        <f>IFERROR(FundResult[[#This Row],[pledged]]/FundResult[[#This Row],[backers_count]], 0)</f>
        <v>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48">
        <v>10000</v>
      </c>
      <c r="E1059" s="4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6">
        <f>FundResult[[#This Row],[launched_at]]/86400+DATE(1970,1,1)</f>
        <v>42678.871331018519</v>
      </c>
      <c r="L1059" s="8">
        <f>YEAR(FundResult[[#This Row],[Date Created Conversion]])</f>
        <v>2016</v>
      </c>
      <c r="M1059" t="b">
        <v>0</v>
      </c>
      <c r="N1059">
        <v>0</v>
      </c>
      <c r="O1059" t="b">
        <v>0</v>
      </c>
      <c r="P1059" t="s">
        <v>8279</v>
      </c>
      <c r="Q1059" t="s">
        <v>8331</v>
      </c>
      <c r="R1059" s="10" t="s">
        <v>8332</v>
      </c>
      <c r="S1059" s="29">
        <f>ROUND(FundResult[[#This Row],[pledged]]/FundResult[[#This Row],[goal]]*100,0)</f>
        <v>0</v>
      </c>
      <c r="T1059" s="27">
        <f>IFERROR(FundResult[[#This Row],[pledged]]/FundResult[[#This Row],[backers_count]], 0)</f>
        <v>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48">
        <v>40000</v>
      </c>
      <c r="E1060" s="4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6">
        <f>FundResult[[#This Row],[launched_at]]/86400+DATE(1970,1,1)</f>
        <v>42047.900960648149</v>
      </c>
      <c r="L1060" s="8">
        <f>YEAR(FundResult[[#This Row],[Date Created Conversion]])</f>
        <v>2015</v>
      </c>
      <c r="M1060" t="b">
        <v>0</v>
      </c>
      <c r="N1060">
        <v>0</v>
      </c>
      <c r="O1060" t="b">
        <v>0</v>
      </c>
      <c r="P1060" t="s">
        <v>8279</v>
      </c>
      <c r="Q1060" t="s">
        <v>8331</v>
      </c>
      <c r="R1060" s="10" t="s">
        <v>8332</v>
      </c>
      <c r="S1060" s="29">
        <f>ROUND(FundResult[[#This Row],[pledged]]/FundResult[[#This Row],[goal]]*100,0)</f>
        <v>0</v>
      </c>
      <c r="T1060" s="27">
        <f>IFERROR(FundResult[[#This Row],[pledged]]/FundResult[[#This Row],[backers_count]], 0)</f>
        <v>0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48">
        <v>1100</v>
      </c>
      <c r="E1061" s="4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6">
        <f>FundResult[[#This Row],[launched_at]]/86400+DATE(1970,1,1)</f>
        <v>42046.79</v>
      </c>
      <c r="L1061" s="8">
        <f>YEAR(FundResult[[#This Row],[Date Created Conversion]])</f>
        <v>2015</v>
      </c>
      <c r="M1061" t="b">
        <v>0</v>
      </c>
      <c r="N1061">
        <v>0</v>
      </c>
      <c r="O1061" t="b">
        <v>0</v>
      </c>
      <c r="P1061" t="s">
        <v>8279</v>
      </c>
      <c r="Q1061" t="s">
        <v>8331</v>
      </c>
      <c r="R1061" s="10" t="s">
        <v>8332</v>
      </c>
      <c r="S1061" s="29">
        <f>ROUND(FundResult[[#This Row],[pledged]]/FundResult[[#This Row],[goal]]*100,0)</f>
        <v>0</v>
      </c>
      <c r="T1061" s="27">
        <f>IFERROR(FundResult[[#This Row],[pledged]]/FundResult[[#This Row],[backers_count]], 0)</f>
        <v>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48">
        <v>5000</v>
      </c>
      <c r="E1062" s="4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6">
        <f>FundResult[[#This Row],[launched_at]]/86400+DATE(1970,1,1)</f>
        <v>42079.913113425922</v>
      </c>
      <c r="L1062" s="8">
        <f>YEAR(FundResult[[#This Row],[Date Created Conversion]])</f>
        <v>2015</v>
      </c>
      <c r="M1062" t="b">
        <v>0</v>
      </c>
      <c r="N1062">
        <v>1</v>
      </c>
      <c r="O1062" t="b">
        <v>0</v>
      </c>
      <c r="P1062" t="s">
        <v>8279</v>
      </c>
      <c r="Q1062" t="s">
        <v>8331</v>
      </c>
      <c r="R1062" s="10" t="s">
        <v>8332</v>
      </c>
      <c r="S1062" s="29">
        <f>ROUND(FundResult[[#This Row],[pledged]]/FundResult[[#This Row],[goal]]*100,0)</f>
        <v>1</v>
      </c>
      <c r="T1062" s="27">
        <f>IFERROR(FundResult[[#This Row],[pledged]]/FundResult[[#This Row],[backers_count]], 0)</f>
        <v>50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48">
        <v>4000</v>
      </c>
      <c r="E1063" s="4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6">
        <f>FundResult[[#This Row],[launched_at]]/86400+DATE(1970,1,1)</f>
        <v>42432.276712962965</v>
      </c>
      <c r="L1063" s="8">
        <f>YEAR(FundResult[[#This Row],[Date Created Conversion]])</f>
        <v>2016</v>
      </c>
      <c r="M1063" t="b">
        <v>0</v>
      </c>
      <c r="N1063">
        <v>0</v>
      </c>
      <c r="O1063" t="b">
        <v>0</v>
      </c>
      <c r="P1063" t="s">
        <v>8279</v>
      </c>
      <c r="Q1063" t="s">
        <v>8331</v>
      </c>
      <c r="R1063" s="10" t="s">
        <v>8332</v>
      </c>
      <c r="S1063" s="29">
        <f>ROUND(FundResult[[#This Row],[pledged]]/FundResult[[#This Row],[goal]]*100,0)</f>
        <v>0</v>
      </c>
      <c r="T1063" s="27">
        <f>IFERROR(FundResult[[#This Row],[pledged]]/FundResult[[#This Row],[backers_count]], 0)</f>
        <v>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48">
        <v>199</v>
      </c>
      <c r="E1064" s="4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6">
        <f>FundResult[[#This Row],[launched_at]]/86400+DATE(1970,1,1)</f>
        <v>42556.807187500002</v>
      </c>
      <c r="L1064" s="8">
        <f>YEAR(FundResult[[#This Row],[Date Created Conversion]])</f>
        <v>2016</v>
      </c>
      <c r="M1064" t="b">
        <v>0</v>
      </c>
      <c r="N1064">
        <v>4</v>
      </c>
      <c r="O1064" t="b">
        <v>0</v>
      </c>
      <c r="P1064" t="s">
        <v>8279</v>
      </c>
      <c r="Q1064" t="s">
        <v>8331</v>
      </c>
      <c r="R1064" s="10" t="s">
        <v>8332</v>
      </c>
      <c r="S1064" s="29">
        <f>ROUND(FundResult[[#This Row],[pledged]]/FundResult[[#This Row],[goal]]*100,0)</f>
        <v>95</v>
      </c>
      <c r="T1064" s="27">
        <f>IFERROR(FundResult[[#This Row],[pledged]]/FundResult[[#This Row],[backers_count]], 0)</f>
        <v>47.5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48">
        <v>1000</v>
      </c>
      <c r="E1065" s="4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6">
        <f>FundResult[[#This Row],[launched_at]]/86400+DATE(1970,1,1)</f>
        <v>42583.030810185184</v>
      </c>
      <c r="L1065" s="8">
        <f>YEAR(FundResult[[#This Row],[Date Created Conversion]])</f>
        <v>2016</v>
      </c>
      <c r="M1065" t="b">
        <v>0</v>
      </c>
      <c r="N1065">
        <v>0</v>
      </c>
      <c r="O1065" t="b">
        <v>0</v>
      </c>
      <c r="P1065" t="s">
        <v>8279</v>
      </c>
      <c r="Q1065" t="s">
        <v>8331</v>
      </c>
      <c r="R1065" s="10" t="s">
        <v>8332</v>
      </c>
      <c r="S1065" s="29">
        <f>ROUND(FundResult[[#This Row],[pledged]]/FundResult[[#This Row],[goal]]*100,0)</f>
        <v>0</v>
      </c>
      <c r="T1065" s="27">
        <f>IFERROR(FundResult[[#This Row],[pledged]]/FundResult[[#This Row],[backers_count]], 0)</f>
        <v>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48">
        <v>90000</v>
      </c>
      <c r="E1066" s="4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6">
        <f>FundResult[[#This Row],[launched_at]]/86400+DATE(1970,1,1)</f>
        <v>41417.228043981479</v>
      </c>
      <c r="L1066" s="8">
        <f>YEAR(FundResult[[#This Row],[Date Created Conversion]])</f>
        <v>2013</v>
      </c>
      <c r="M1066" t="b">
        <v>0</v>
      </c>
      <c r="N1066">
        <v>123</v>
      </c>
      <c r="O1066" t="b">
        <v>0</v>
      </c>
      <c r="P1066" t="s">
        <v>8280</v>
      </c>
      <c r="Q1066" t="s">
        <v>8333</v>
      </c>
      <c r="R1066" s="10" t="s">
        <v>8334</v>
      </c>
      <c r="S1066" s="29">
        <f>ROUND(FundResult[[#This Row],[pledged]]/FundResult[[#This Row],[goal]]*100,0)</f>
        <v>9</v>
      </c>
      <c r="T1066" s="27">
        <f>IFERROR(FundResult[[#This Row],[pledged]]/FundResult[[#This Row],[backers_count]], 0)</f>
        <v>65.666666666666671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48">
        <v>3000</v>
      </c>
      <c r="E1067" s="4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6">
        <f>FundResult[[#This Row],[launched_at]]/86400+DATE(1970,1,1)</f>
        <v>41661.381041666667</v>
      </c>
      <c r="L1067" s="8">
        <f>YEAR(FundResult[[#This Row],[Date Created Conversion]])</f>
        <v>2014</v>
      </c>
      <c r="M1067" t="b">
        <v>0</v>
      </c>
      <c r="N1067">
        <v>5</v>
      </c>
      <c r="O1067" t="b">
        <v>0</v>
      </c>
      <c r="P1067" t="s">
        <v>8280</v>
      </c>
      <c r="Q1067" t="s">
        <v>8333</v>
      </c>
      <c r="R1067" s="10" t="s">
        <v>8334</v>
      </c>
      <c r="S1067" s="29">
        <f>ROUND(FundResult[[#This Row],[pledged]]/FundResult[[#This Row],[goal]]*100,0)</f>
        <v>3</v>
      </c>
      <c r="T1067" s="27">
        <f>IFERROR(FundResult[[#This Row],[pledged]]/FundResult[[#This Row],[backers_count]], 0)</f>
        <v>16.2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48">
        <v>150000</v>
      </c>
      <c r="E1068" s="4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6">
        <f>FundResult[[#This Row],[launched_at]]/86400+DATE(1970,1,1)</f>
        <v>41445.962754629625</v>
      </c>
      <c r="L1068" s="8">
        <f>YEAR(FundResult[[#This Row],[Date Created Conversion]])</f>
        <v>2013</v>
      </c>
      <c r="M1068" t="b">
        <v>0</v>
      </c>
      <c r="N1068">
        <v>148</v>
      </c>
      <c r="O1068" t="b">
        <v>0</v>
      </c>
      <c r="P1068" t="s">
        <v>8280</v>
      </c>
      <c r="Q1068" t="s">
        <v>8333</v>
      </c>
      <c r="R1068" s="10" t="s">
        <v>8334</v>
      </c>
      <c r="S1068" s="29">
        <f>ROUND(FundResult[[#This Row],[pledged]]/FundResult[[#This Row],[goal]]*100,0)</f>
        <v>3</v>
      </c>
      <c r="T1068" s="27">
        <f>IFERROR(FundResult[[#This Row],[pledged]]/FundResult[[#This Row],[backers_count]], 0)</f>
        <v>34.128378378378379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48">
        <v>500</v>
      </c>
      <c r="E1069" s="4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6">
        <f>FundResult[[#This Row],[launched_at]]/86400+DATE(1970,1,1)</f>
        <v>41599.855682870373</v>
      </c>
      <c r="L1069" s="8">
        <f>YEAR(FundResult[[#This Row],[Date Created Conversion]])</f>
        <v>2013</v>
      </c>
      <c r="M1069" t="b">
        <v>0</v>
      </c>
      <c r="N1069">
        <v>10</v>
      </c>
      <c r="O1069" t="b">
        <v>0</v>
      </c>
      <c r="P1069" t="s">
        <v>8280</v>
      </c>
      <c r="Q1069" t="s">
        <v>8333</v>
      </c>
      <c r="R1069" s="10" t="s">
        <v>8334</v>
      </c>
      <c r="S1069" s="29">
        <f>ROUND(FundResult[[#This Row],[pledged]]/FundResult[[#This Row],[goal]]*100,0)</f>
        <v>26</v>
      </c>
      <c r="T1069" s="27">
        <f>IFERROR(FundResult[[#This Row],[pledged]]/FundResult[[#This Row],[backers_count]], 0)</f>
        <v>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48">
        <v>30000</v>
      </c>
      <c r="E1070" s="4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6">
        <f>FundResult[[#This Row],[launched_at]]/86400+DATE(1970,1,1)</f>
        <v>42440.371111111112</v>
      </c>
      <c r="L1070" s="8">
        <f>YEAR(FundResult[[#This Row],[Date Created Conversion]])</f>
        <v>2016</v>
      </c>
      <c r="M1070" t="b">
        <v>0</v>
      </c>
      <c r="N1070">
        <v>4</v>
      </c>
      <c r="O1070" t="b">
        <v>0</v>
      </c>
      <c r="P1070" t="s">
        <v>8280</v>
      </c>
      <c r="Q1070" t="s">
        <v>8333</v>
      </c>
      <c r="R1070" s="10" t="s">
        <v>8334</v>
      </c>
      <c r="S1070" s="29">
        <f>ROUND(FundResult[[#This Row],[pledged]]/FundResult[[#This Row],[goal]]*100,0)</f>
        <v>0</v>
      </c>
      <c r="T1070" s="27">
        <f>IFERROR(FundResult[[#This Row],[pledged]]/FundResult[[#This Row],[backers_count]], 0)</f>
        <v>11.25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48">
        <v>2200</v>
      </c>
      <c r="E1071" s="4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6">
        <f>FundResult[[#This Row],[launched_at]]/86400+DATE(1970,1,1)</f>
        <v>41572.229849537034</v>
      </c>
      <c r="L1071" s="8">
        <f>YEAR(FundResult[[#This Row],[Date Created Conversion]])</f>
        <v>2013</v>
      </c>
      <c r="M1071" t="b">
        <v>0</v>
      </c>
      <c r="N1071">
        <v>21</v>
      </c>
      <c r="O1071" t="b">
        <v>0</v>
      </c>
      <c r="P1071" t="s">
        <v>8280</v>
      </c>
      <c r="Q1071" t="s">
        <v>8333</v>
      </c>
      <c r="R1071" s="10" t="s">
        <v>8334</v>
      </c>
      <c r="S1071" s="29">
        <f>ROUND(FundResult[[#This Row],[pledged]]/FundResult[[#This Row],[goal]]*100,0)</f>
        <v>39</v>
      </c>
      <c r="T1071" s="27">
        <f>IFERROR(FundResult[[#This Row],[pledged]]/FundResult[[#This Row],[backers_count]], 0)</f>
        <v>40.476190476190474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48">
        <v>10000</v>
      </c>
      <c r="E1072" s="4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6">
        <f>FundResult[[#This Row],[launched_at]]/86400+DATE(1970,1,1)</f>
        <v>41163.011828703704</v>
      </c>
      <c r="L1072" s="8">
        <f>YEAR(FundResult[[#This Row],[Date Created Conversion]])</f>
        <v>2012</v>
      </c>
      <c r="M1072" t="b">
        <v>0</v>
      </c>
      <c r="N1072">
        <v>2</v>
      </c>
      <c r="O1072" t="b">
        <v>0</v>
      </c>
      <c r="P1072" t="s">
        <v>8280</v>
      </c>
      <c r="Q1072" t="s">
        <v>8333</v>
      </c>
      <c r="R1072" s="10" t="s">
        <v>8334</v>
      </c>
      <c r="S1072" s="29">
        <f>ROUND(FundResult[[#This Row],[pledged]]/FundResult[[#This Row],[goal]]*100,0)</f>
        <v>1</v>
      </c>
      <c r="T1072" s="27">
        <f>IFERROR(FundResult[[#This Row],[pledged]]/FundResult[[#This Row],[backers_count]], 0)</f>
        <v>35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48">
        <v>100</v>
      </c>
      <c r="E1073" s="4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6">
        <f>FundResult[[#This Row],[launched_at]]/86400+DATE(1970,1,1)</f>
        <v>42295.753391203703</v>
      </c>
      <c r="L1073" s="8">
        <f>YEAR(FundResult[[#This Row],[Date Created Conversion]])</f>
        <v>2015</v>
      </c>
      <c r="M1073" t="b">
        <v>0</v>
      </c>
      <c r="N1073">
        <v>0</v>
      </c>
      <c r="O1073" t="b">
        <v>0</v>
      </c>
      <c r="P1073" t="s">
        <v>8280</v>
      </c>
      <c r="Q1073" t="s">
        <v>8333</v>
      </c>
      <c r="R1073" s="10" t="s">
        <v>8334</v>
      </c>
      <c r="S1073" s="29">
        <f>ROUND(FundResult[[#This Row],[pledged]]/FundResult[[#This Row],[goal]]*100,0)</f>
        <v>0</v>
      </c>
      <c r="T1073" s="27">
        <f>IFERROR(FundResult[[#This Row],[pledged]]/FundResult[[#This Row],[backers_count]], 0)</f>
        <v>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48">
        <v>75000</v>
      </c>
      <c r="E1074" s="4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6">
        <f>FundResult[[#This Row],[launched_at]]/86400+DATE(1970,1,1)</f>
        <v>41645.832141203704</v>
      </c>
      <c r="L1074" s="8">
        <f>YEAR(FundResult[[#This Row],[Date Created Conversion]])</f>
        <v>2014</v>
      </c>
      <c r="M1074" t="b">
        <v>0</v>
      </c>
      <c r="N1074">
        <v>4</v>
      </c>
      <c r="O1074" t="b">
        <v>0</v>
      </c>
      <c r="P1074" t="s">
        <v>8280</v>
      </c>
      <c r="Q1074" t="s">
        <v>8333</v>
      </c>
      <c r="R1074" s="10" t="s">
        <v>8334</v>
      </c>
      <c r="S1074" s="29">
        <f>ROUND(FundResult[[#This Row],[pledged]]/FundResult[[#This Row],[goal]]*100,0)</f>
        <v>0</v>
      </c>
      <c r="T1074" s="27">
        <f>IFERROR(FundResult[[#This Row],[pledged]]/FundResult[[#This Row],[backers_count]], 0)</f>
        <v>12.75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48">
        <v>750</v>
      </c>
      <c r="E1075" s="4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6">
        <f>FundResult[[#This Row],[launched_at]]/86400+DATE(1970,1,1)</f>
        <v>40802.964594907404</v>
      </c>
      <c r="L1075" s="8">
        <f>YEAR(FundResult[[#This Row],[Date Created Conversion]])</f>
        <v>2011</v>
      </c>
      <c r="M1075" t="b">
        <v>0</v>
      </c>
      <c r="N1075">
        <v>1</v>
      </c>
      <c r="O1075" t="b">
        <v>0</v>
      </c>
      <c r="P1075" t="s">
        <v>8280</v>
      </c>
      <c r="Q1075" t="s">
        <v>8333</v>
      </c>
      <c r="R1075" s="10" t="s">
        <v>8334</v>
      </c>
      <c r="S1075" s="29">
        <f>ROUND(FundResult[[#This Row],[pledged]]/FundResult[[#This Row],[goal]]*100,0)</f>
        <v>1</v>
      </c>
      <c r="T1075" s="27">
        <f>IFERROR(FundResult[[#This Row],[pledged]]/FundResult[[#This Row],[backers_count]], 0)</f>
        <v>10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48">
        <v>54000</v>
      </c>
      <c r="E1076" s="4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6">
        <f>FundResult[[#This Row],[launched_at]]/86400+DATE(1970,1,1)</f>
        <v>41613.172974537039</v>
      </c>
      <c r="L1076" s="8">
        <f>YEAR(FundResult[[#This Row],[Date Created Conversion]])</f>
        <v>2013</v>
      </c>
      <c r="M1076" t="b">
        <v>0</v>
      </c>
      <c r="N1076">
        <v>30</v>
      </c>
      <c r="O1076" t="b">
        <v>0</v>
      </c>
      <c r="P1076" t="s">
        <v>8280</v>
      </c>
      <c r="Q1076" t="s">
        <v>8333</v>
      </c>
      <c r="R1076" s="10" t="s">
        <v>8334</v>
      </c>
      <c r="S1076" s="29">
        <f>ROUND(FundResult[[#This Row],[pledged]]/FundResult[[#This Row],[goal]]*100,0)</f>
        <v>6</v>
      </c>
      <c r="T1076" s="27">
        <f>IFERROR(FundResult[[#This Row],[pledged]]/FundResult[[#This Row],[backers_count]], 0)</f>
        <v>113.56666666666666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48">
        <v>1000</v>
      </c>
      <c r="E1077" s="4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6">
        <f>FundResult[[#This Row],[launched_at]]/86400+DATE(1970,1,1)</f>
        <v>41005.904120370367</v>
      </c>
      <c r="L1077" s="8">
        <f>YEAR(FundResult[[#This Row],[Date Created Conversion]])</f>
        <v>2012</v>
      </c>
      <c r="M1077" t="b">
        <v>0</v>
      </c>
      <c r="N1077">
        <v>3</v>
      </c>
      <c r="O1077" t="b">
        <v>0</v>
      </c>
      <c r="P1077" t="s">
        <v>8280</v>
      </c>
      <c r="Q1077" t="s">
        <v>8333</v>
      </c>
      <c r="R1077" s="10" t="s">
        <v>8334</v>
      </c>
      <c r="S1077" s="29">
        <f>ROUND(FundResult[[#This Row],[pledged]]/FundResult[[#This Row],[goal]]*100,0)</f>
        <v>5</v>
      </c>
      <c r="T1077" s="27">
        <f>IFERROR(FundResult[[#This Row],[pledged]]/FundResult[[#This Row],[backers_count]], 0)</f>
        <v>15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48">
        <v>75000</v>
      </c>
      <c r="E1078" s="4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6">
        <f>FundResult[[#This Row],[launched_at]]/86400+DATE(1970,1,1)</f>
        <v>41838.377893518518</v>
      </c>
      <c r="L1078" s="8">
        <f>YEAR(FundResult[[#This Row],[Date Created Conversion]])</f>
        <v>2014</v>
      </c>
      <c r="M1078" t="b">
        <v>0</v>
      </c>
      <c r="N1078">
        <v>975</v>
      </c>
      <c r="O1078" t="b">
        <v>0</v>
      </c>
      <c r="P1078" t="s">
        <v>8280</v>
      </c>
      <c r="Q1078" t="s">
        <v>8333</v>
      </c>
      <c r="R1078" s="10" t="s">
        <v>8334</v>
      </c>
      <c r="S1078" s="29">
        <f>ROUND(FundResult[[#This Row],[pledged]]/FundResult[[#This Row],[goal]]*100,0)</f>
        <v>63</v>
      </c>
      <c r="T1078" s="27">
        <f>IFERROR(FundResult[[#This Row],[pledged]]/FundResult[[#This Row],[backers_count]], 0)</f>
        <v>48.281025641025643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48">
        <v>25000</v>
      </c>
      <c r="E1079" s="4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6">
        <f>FundResult[[#This Row],[launched_at]]/86400+DATE(1970,1,1)</f>
        <v>42353.16679398148</v>
      </c>
      <c r="L1079" s="8">
        <f>YEAR(FundResult[[#This Row],[Date Created Conversion]])</f>
        <v>2015</v>
      </c>
      <c r="M1079" t="b">
        <v>0</v>
      </c>
      <c r="N1079">
        <v>167</v>
      </c>
      <c r="O1079" t="b">
        <v>0</v>
      </c>
      <c r="P1079" t="s">
        <v>8280</v>
      </c>
      <c r="Q1079" t="s">
        <v>8333</v>
      </c>
      <c r="R1079" s="10" t="s">
        <v>8334</v>
      </c>
      <c r="S1079" s="29">
        <f>ROUND(FundResult[[#This Row],[pledged]]/FundResult[[#This Row],[goal]]*100,0)</f>
        <v>29</v>
      </c>
      <c r="T1079" s="27">
        <f>IFERROR(FundResult[[#This Row],[pledged]]/FundResult[[#This Row],[backers_count]], 0)</f>
        <v>43.976047904191617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48">
        <v>600</v>
      </c>
      <c r="E1080" s="4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6">
        <f>FundResult[[#This Row],[launched_at]]/86400+DATE(1970,1,1)</f>
        <v>40701.195844907408</v>
      </c>
      <c r="L1080" s="8">
        <f>YEAR(FundResult[[#This Row],[Date Created Conversion]])</f>
        <v>2011</v>
      </c>
      <c r="M1080" t="b">
        <v>0</v>
      </c>
      <c r="N1080">
        <v>5</v>
      </c>
      <c r="O1080" t="b">
        <v>0</v>
      </c>
      <c r="P1080" t="s">
        <v>8280</v>
      </c>
      <c r="Q1080" t="s">
        <v>8333</v>
      </c>
      <c r="R1080" s="10" t="s">
        <v>8334</v>
      </c>
      <c r="S1080" s="29">
        <f>ROUND(FundResult[[#This Row],[pledged]]/FundResult[[#This Row],[goal]]*100,0)</f>
        <v>8</v>
      </c>
      <c r="T1080" s="27">
        <f>IFERROR(FundResult[[#This Row],[pledged]]/FundResult[[#This Row],[backers_count]], 0)</f>
        <v>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48">
        <v>26000</v>
      </c>
      <c r="E1081" s="4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6">
        <f>FundResult[[#This Row],[launched_at]]/86400+DATE(1970,1,1)</f>
        <v>42479.566388888888</v>
      </c>
      <c r="L1081" s="8">
        <f>YEAR(FundResult[[#This Row],[Date Created Conversion]])</f>
        <v>2016</v>
      </c>
      <c r="M1081" t="b">
        <v>0</v>
      </c>
      <c r="N1081">
        <v>18</v>
      </c>
      <c r="O1081" t="b">
        <v>0</v>
      </c>
      <c r="P1081" t="s">
        <v>8280</v>
      </c>
      <c r="Q1081" t="s">
        <v>8333</v>
      </c>
      <c r="R1081" s="10" t="s">
        <v>8334</v>
      </c>
      <c r="S1081" s="29">
        <f>ROUND(FundResult[[#This Row],[pledged]]/FundResult[[#This Row],[goal]]*100,0)</f>
        <v>3</v>
      </c>
      <c r="T1081" s="27">
        <f>IFERROR(FundResult[[#This Row],[pledged]]/FundResult[[#This Row],[backers_count]], 0)</f>
        <v>37.666666666666664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48">
        <v>20000</v>
      </c>
      <c r="E1082" s="4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6">
        <f>FundResult[[#This Row],[launched_at]]/86400+DATE(1970,1,1)</f>
        <v>41740.138113425928</v>
      </c>
      <c r="L1082" s="8">
        <f>YEAR(FundResult[[#This Row],[Date Created Conversion]])</f>
        <v>2014</v>
      </c>
      <c r="M1082" t="b">
        <v>0</v>
      </c>
      <c r="N1082">
        <v>98</v>
      </c>
      <c r="O1082" t="b">
        <v>0</v>
      </c>
      <c r="P1082" t="s">
        <v>8280</v>
      </c>
      <c r="Q1082" t="s">
        <v>8333</v>
      </c>
      <c r="R1082" s="10" t="s">
        <v>8334</v>
      </c>
      <c r="S1082" s="29">
        <f>ROUND(FundResult[[#This Row],[pledged]]/FundResult[[#This Row],[goal]]*100,0)</f>
        <v>9</v>
      </c>
      <c r="T1082" s="27">
        <f>IFERROR(FundResult[[#This Row],[pledged]]/FundResult[[#This Row],[backers_count]], 0)</f>
        <v>18.581632653061224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48">
        <v>68000</v>
      </c>
      <c r="E1083" s="4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6">
        <f>FundResult[[#This Row],[launched_at]]/86400+DATE(1970,1,1)</f>
        <v>42002.926990740743</v>
      </c>
      <c r="L1083" s="8">
        <f>YEAR(FundResult[[#This Row],[Date Created Conversion]])</f>
        <v>2014</v>
      </c>
      <c r="M1083" t="b">
        <v>0</v>
      </c>
      <c r="N1083">
        <v>4</v>
      </c>
      <c r="O1083" t="b">
        <v>0</v>
      </c>
      <c r="P1083" t="s">
        <v>8280</v>
      </c>
      <c r="Q1083" t="s">
        <v>8333</v>
      </c>
      <c r="R1083" s="10" t="s">
        <v>8334</v>
      </c>
      <c r="S1083" s="29">
        <f>ROUND(FundResult[[#This Row],[pledged]]/FundResult[[#This Row],[goal]]*100,0)</f>
        <v>0</v>
      </c>
      <c r="T1083" s="27">
        <f>IFERROR(FundResult[[#This Row],[pledged]]/FundResult[[#This Row],[backers_count]], 0)</f>
        <v>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48">
        <v>10000</v>
      </c>
      <c r="E1084" s="4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6">
        <f>FundResult[[#This Row],[launched_at]]/86400+DATE(1970,1,1)</f>
        <v>41101.906111111108</v>
      </c>
      <c r="L1084" s="8">
        <f>YEAR(FundResult[[#This Row],[Date Created Conversion]])</f>
        <v>2012</v>
      </c>
      <c r="M1084" t="b">
        <v>0</v>
      </c>
      <c r="N1084">
        <v>3</v>
      </c>
      <c r="O1084" t="b">
        <v>0</v>
      </c>
      <c r="P1084" t="s">
        <v>8280</v>
      </c>
      <c r="Q1084" t="s">
        <v>8333</v>
      </c>
      <c r="R1084" s="10" t="s">
        <v>8334</v>
      </c>
      <c r="S1084" s="29">
        <f>ROUND(FundResult[[#This Row],[pledged]]/FundResult[[#This Row],[goal]]*100,0)</f>
        <v>1</v>
      </c>
      <c r="T1084" s="27">
        <f>IFERROR(FundResult[[#This Row],[pledged]]/FundResult[[#This Row],[backers_count]], 0)</f>
        <v>18.666666666666668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48">
        <v>50000</v>
      </c>
      <c r="E1085" s="4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6">
        <f>FundResult[[#This Row],[launched_at]]/86400+DATE(1970,1,1)</f>
        <v>41793.659525462965</v>
      </c>
      <c r="L1085" s="8">
        <f>YEAR(FundResult[[#This Row],[Date Created Conversion]])</f>
        <v>2014</v>
      </c>
      <c r="M1085" t="b">
        <v>0</v>
      </c>
      <c r="N1085">
        <v>1</v>
      </c>
      <c r="O1085" t="b">
        <v>0</v>
      </c>
      <c r="P1085" t="s">
        <v>8280</v>
      </c>
      <c r="Q1085" t="s">
        <v>8333</v>
      </c>
      <c r="R1085" s="10" t="s">
        <v>8334</v>
      </c>
      <c r="S1085" s="29">
        <f>ROUND(FundResult[[#This Row],[pledged]]/FundResult[[#This Row],[goal]]*100,0)</f>
        <v>1</v>
      </c>
      <c r="T1085" s="27">
        <f>IFERROR(FundResult[[#This Row],[pledged]]/FundResult[[#This Row],[backers_count]], 0)</f>
        <v>410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48">
        <v>550</v>
      </c>
      <c r="E1086" s="4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6">
        <f>FundResult[[#This Row],[launched_at]]/86400+DATE(1970,1,1)</f>
        <v>41829.912083333329</v>
      </c>
      <c r="L1086" s="8">
        <f>YEAR(FundResult[[#This Row],[Date Created Conversion]])</f>
        <v>2014</v>
      </c>
      <c r="M1086" t="b">
        <v>0</v>
      </c>
      <c r="N1086">
        <v>0</v>
      </c>
      <c r="O1086" t="b">
        <v>0</v>
      </c>
      <c r="P1086" t="s">
        <v>8280</v>
      </c>
      <c r="Q1086" t="s">
        <v>8333</v>
      </c>
      <c r="R1086" s="10" t="s">
        <v>8334</v>
      </c>
      <c r="S1086" s="29">
        <f>ROUND(FundResult[[#This Row],[pledged]]/FundResult[[#This Row],[goal]]*100,0)</f>
        <v>0</v>
      </c>
      <c r="T1086" s="27">
        <f>IFERROR(FundResult[[#This Row],[pledged]]/FundResult[[#This Row],[backers_count]], 0)</f>
        <v>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48">
        <v>30000</v>
      </c>
      <c r="E1087" s="4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6">
        <f>FundResult[[#This Row],[launched_at]]/86400+DATE(1970,1,1)</f>
        <v>42413.671006944445</v>
      </c>
      <c r="L1087" s="8">
        <f>YEAR(FundResult[[#This Row],[Date Created Conversion]])</f>
        <v>2016</v>
      </c>
      <c r="M1087" t="b">
        <v>0</v>
      </c>
      <c r="N1087">
        <v>9</v>
      </c>
      <c r="O1087" t="b">
        <v>0</v>
      </c>
      <c r="P1087" t="s">
        <v>8280</v>
      </c>
      <c r="Q1087" t="s">
        <v>8333</v>
      </c>
      <c r="R1087" s="10" t="s">
        <v>8334</v>
      </c>
      <c r="S1087" s="29">
        <f>ROUND(FundResult[[#This Row],[pledged]]/FundResult[[#This Row],[goal]]*100,0)</f>
        <v>3</v>
      </c>
      <c r="T1087" s="27">
        <f>IFERROR(FundResult[[#This Row],[pledged]]/FundResult[[#This Row],[backers_count]], 0)</f>
        <v>114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48">
        <v>18000</v>
      </c>
      <c r="E1088" s="4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6">
        <f>FundResult[[#This Row],[launched_at]]/86400+DATE(1970,1,1)</f>
        <v>41845.866793981484</v>
      </c>
      <c r="L1088" s="8">
        <f>YEAR(FundResult[[#This Row],[Date Created Conversion]])</f>
        <v>2014</v>
      </c>
      <c r="M1088" t="b">
        <v>0</v>
      </c>
      <c r="N1088">
        <v>2</v>
      </c>
      <c r="O1088" t="b">
        <v>0</v>
      </c>
      <c r="P1088" t="s">
        <v>8280</v>
      </c>
      <c r="Q1088" t="s">
        <v>8333</v>
      </c>
      <c r="R1088" s="10" t="s">
        <v>8334</v>
      </c>
      <c r="S1088" s="29">
        <f>ROUND(FundResult[[#This Row],[pledged]]/FundResult[[#This Row],[goal]]*100,0)</f>
        <v>0</v>
      </c>
      <c r="T1088" s="27">
        <f>IFERROR(FundResult[[#This Row],[pledged]]/FundResult[[#This Row],[backers_count]], 0)</f>
        <v>7.5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48">
        <v>1100</v>
      </c>
      <c r="E1089" s="4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6">
        <f>FundResult[[#This Row],[launched_at]]/86400+DATE(1970,1,1)</f>
        <v>41775.713969907403</v>
      </c>
      <c r="L1089" s="8">
        <f>YEAR(FundResult[[#This Row],[Date Created Conversion]])</f>
        <v>2014</v>
      </c>
      <c r="M1089" t="b">
        <v>0</v>
      </c>
      <c r="N1089">
        <v>0</v>
      </c>
      <c r="O1089" t="b">
        <v>0</v>
      </c>
      <c r="P1089" t="s">
        <v>8280</v>
      </c>
      <c r="Q1089" t="s">
        <v>8333</v>
      </c>
      <c r="R1089" s="10" t="s">
        <v>8334</v>
      </c>
      <c r="S1089" s="29">
        <f>ROUND(FundResult[[#This Row],[pledged]]/FundResult[[#This Row],[goal]]*100,0)</f>
        <v>0</v>
      </c>
      <c r="T1089" s="27">
        <f>IFERROR(FundResult[[#This Row],[pledged]]/FundResult[[#This Row],[backers_count]], 0)</f>
        <v>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48">
        <v>45000</v>
      </c>
      <c r="E1090" s="4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6">
        <f>FundResult[[#This Row],[launched_at]]/86400+DATE(1970,1,1)</f>
        <v>41723.799386574072</v>
      </c>
      <c r="L1090" s="8">
        <f>YEAR(FundResult[[#This Row],[Date Created Conversion]])</f>
        <v>2014</v>
      </c>
      <c r="M1090" t="b">
        <v>0</v>
      </c>
      <c r="N1090">
        <v>147</v>
      </c>
      <c r="O1090" t="b">
        <v>0</v>
      </c>
      <c r="P1090" t="s">
        <v>8280</v>
      </c>
      <c r="Q1090" t="s">
        <v>8333</v>
      </c>
      <c r="R1090" s="10" t="s">
        <v>8334</v>
      </c>
      <c r="S1090" s="29">
        <f>ROUND(FundResult[[#This Row],[pledged]]/FundResult[[#This Row],[goal]]*100,0)</f>
        <v>14</v>
      </c>
      <c r="T1090" s="27">
        <f>IFERROR(FundResult[[#This Row],[pledged]]/FundResult[[#This Row],[backers_count]], 0)</f>
        <v>43.41727891156463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48">
        <v>15000</v>
      </c>
      <c r="E1091" s="4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6">
        <f>FundResult[[#This Row],[launched_at]]/86400+DATE(1970,1,1)</f>
        <v>42151.189525462964</v>
      </c>
      <c r="L1091" s="8">
        <f>YEAR(FundResult[[#This Row],[Date Created Conversion]])</f>
        <v>2015</v>
      </c>
      <c r="M1091" t="b">
        <v>0</v>
      </c>
      <c r="N1091">
        <v>49</v>
      </c>
      <c r="O1091" t="b">
        <v>0</v>
      </c>
      <c r="P1091" t="s">
        <v>8280</v>
      </c>
      <c r="Q1091" t="s">
        <v>8333</v>
      </c>
      <c r="R1091" s="10" t="s">
        <v>8334</v>
      </c>
      <c r="S1091" s="29">
        <f>ROUND(FundResult[[#This Row],[pledged]]/FundResult[[#This Row],[goal]]*100,0)</f>
        <v>8</v>
      </c>
      <c r="T1091" s="27">
        <f>IFERROR(FundResult[[#This Row],[pledged]]/FundResult[[#This Row],[backers_count]], 0)</f>
        <v>23.959183673469386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48">
        <v>12999</v>
      </c>
      <c r="E1092" s="4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6">
        <f>FundResult[[#This Row],[launched_at]]/86400+DATE(1970,1,1)</f>
        <v>42123.185798611114</v>
      </c>
      <c r="L1092" s="8">
        <f>YEAR(FundResult[[#This Row],[Date Created Conversion]])</f>
        <v>2015</v>
      </c>
      <c r="M1092" t="b">
        <v>0</v>
      </c>
      <c r="N1092">
        <v>1</v>
      </c>
      <c r="O1092" t="b">
        <v>0</v>
      </c>
      <c r="P1092" t="s">
        <v>8280</v>
      </c>
      <c r="Q1092" t="s">
        <v>8333</v>
      </c>
      <c r="R1092" s="10" t="s">
        <v>8334</v>
      </c>
      <c r="S1092" s="29">
        <f>ROUND(FundResult[[#This Row],[pledged]]/FundResult[[#This Row],[goal]]*100,0)</f>
        <v>0</v>
      </c>
      <c r="T1092" s="27">
        <f>IFERROR(FundResult[[#This Row],[pledged]]/FundResult[[#This Row],[backers_count]], 0)</f>
        <v>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48">
        <v>200</v>
      </c>
      <c r="E1093" s="4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6">
        <f>FundResult[[#This Row],[launched_at]]/86400+DATE(1970,1,1)</f>
        <v>42440.820277777777</v>
      </c>
      <c r="L1093" s="8">
        <f>YEAR(FundResult[[#This Row],[Date Created Conversion]])</f>
        <v>2016</v>
      </c>
      <c r="M1093" t="b">
        <v>0</v>
      </c>
      <c r="N1093">
        <v>2</v>
      </c>
      <c r="O1093" t="b">
        <v>0</v>
      </c>
      <c r="P1093" t="s">
        <v>8280</v>
      </c>
      <c r="Q1093" t="s">
        <v>8333</v>
      </c>
      <c r="R1093" s="10" t="s">
        <v>8334</v>
      </c>
      <c r="S1093" s="29">
        <f>ROUND(FundResult[[#This Row],[pledged]]/FundResult[[#This Row],[goal]]*100,0)</f>
        <v>13</v>
      </c>
      <c r="T1093" s="27">
        <f>IFERROR(FundResult[[#This Row],[pledged]]/FundResult[[#This Row],[backers_count]], 0)</f>
        <v>12.5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48">
        <v>2000</v>
      </c>
      <c r="E1094" s="4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6">
        <f>FundResult[[#This Row],[launched_at]]/86400+DATE(1970,1,1)</f>
        <v>41250.025902777779</v>
      </c>
      <c r="L1094" s="8">
        <f>YEAR(FundResult[[#This Row],[Date Created Conversion]])</f>
        <v>2012</v>
      </c>
      <c r="M1094" t="b">
        <v>0</v>
      </c>
      <c r="N1094">
        <v>7</v>
      </c>
      <c r="O1094" t="b">
        <v>0</v>
      </c>
      <c r="P1094" t="s">
        <v>8280</v>
      </c>
      <c r="Q1094" t="s">
        <v>8333</v>
      </c>
      <c r="R1094" s="10" t="s">
        <v>8334</v>
      </c>
      <c r="S1094" s="29">
        <f>ROUND(FundResult[[#This Row],[pledged]]/FundResult[[#This Row],[goal]]*100,0)</f>
        <v>1</v>
      </c>
      <c r="T1094" s="27">
        <f>IFERROR(FundResult[[#This Row],[pledged]]/FundResult[[#This Row],[backers_count]], 0)</f>
        <v>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48">
        <v>300</v>
      </c>
      <c r="E1095" s="4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6">
        <f>FundResult[[#This Row],[launched_at]]/86400+DATE(1970,1,1)</f>
        <v>42396.973807870367</v>
      </c>
      <c r="L1095" s="8">
        <f>YEAR(FundResult[[#This Row],[Date Created Conversion]])</f>
        <v>2016</v>
      </c>
      <c r="M1095" t="b">
        <v>0</v>
      </c>
      <c r="N1095">
        <v>4</v>
      </c>
      <c r="O1095" t="b">
        <v>0</v>
      </c>
      <c r="P1095" t="s">
        <v>8280</v>
      </c>
      <c r="Q1095" t="s">
        <v>8333</v>
      </c>
      <c r="R1095" s="10" t="s">
        <v>8334</v>
      </c>
      <c r="S1095" s="29">
        <f>ROUND(FundResult[[#This Row],[pledged]]/FundResult[[#This Row],[goal]]*100,0)</f>
        <v>14</v>
      </c>
      <c r="T1095" s="27">
        <f>IFERROR(FundResult[[#This Row],[pledged]]/FundResult[[#This Row],[backers_count]], 0)</f>
        <v>10.5625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48">
        <v>18000</v>
      </c>
      <c r="E1096" s="4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6">
        <f>FundResult[[#This Row],[launched_at]]/86400+DATE(1970,1,1)</f>
        <v>40795.71334490741</v>
      </c>
      <c r="L1096" s="8">
        <f>YEAR(FundResult[[#This Row],[Date Created Conversion]])</f>
        <v>2011</v>
      </c>
      <c r="M1096" t="b">
        <v>0</v>
      </c>
      <c r="N1096">
        <v>27</v>
      </c>
      <c r="O1096" t="b">
        <v>0</v>
      </c>
      <c r="P1096" t="s">
        <v>8280</v>
      </c>
      <c r="Q1096" t="s">
        <v>8333</v>
      </c>
      <c r="R1096" s="10" t="s">
        <v>8334</v>
      </c>
      <c r="S1096" s="29">
        <f>ROUND(FundResult[[#This Row],[pledged]]/FundResult[[#This Row],[goal]]*100,0)</f>
        <v>18</v>
      </c>
      <c r="T1096" s="27">
        <f>IFERROR(FundResult[[#This Row],[pledged]]/FundResult[[#This Row],[backers_count]], 0)</f>
        <v>122.00037037037038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48">
        <v>500000</v>
      </c>
      <c r="E1097" s="4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6">
        <f>FundResult[[#This Row],[launched_at]]/86400+DATE(1970,1,1)</f>
        <v>41486.537268518521</v>
      </c>
      <c r="L1097" s="8">
        <f>YEAR(FundResult[[#This Row],[Date Created Conversion]])</f>
        <v>2013</v>
      </c>
      <c r="M1097" t="b">
        <v>0</v>
      </c>
      <c r="N1097">
        <v>94</v>
      </c>
      <c r="O1097" t="b">
        <v>0</v>
      </c>
      <c r="P1097" t="s">
        <v>8280</v>
      </c>
      <c r="Q1097" t="s">
        <v>8333</v>
      </c>
      <c r="R1097" s="10" t="s">
        <v>8334</v>
      </c>
      <c r="S1097" s="29">
        <f>ROUND(FundResult[[#This Row],[pledged]]/FundResult[[#This Row],[goal]]*100,0)</f>
        <v>5</v>
      </c>
      <c r="T1097" s="27">
        <f>IFERROR(FundResult[[#This Row],[pledged]]/FundResult[[#This Row],[backers_count]], 0)</f>
        <v>267.80851063829789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48">
        <v>12000</v>
      </c>
      <c r="E1098" s="4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6">
        <f>FundResult[[#This Row],[launched_at]]/86400+DATE(1970,1,1)</f>
        <v>41885.51798611111</v>
      </c>
      <c r="L1098" s="8">
        <f>YEAR(FundResult[[#This Row],[Date Created Conversion]])</f>
        <v>2014</v>
      </c>
      <c r="M1098" t="b">
        <v>0</v>
      </c>
      <c r="N1098">
        <v>29</v>
      </c>
      <c r="O1098" t="b">
        <v>0</v>
      </c>
      <c r="P1098" t="s">
        <v>8280</v>
      </c>
      <c r="Q1098" t="s">
        <v>8333</v>
      </c>
      <c r="R1098" s="10" t="s">
        <v>8334</v>
      </c>
      <c r="S1098" s="29">
        <f>ROUND(FundResult[[#This Row],[pledged]]/FundResult[[#This Row],[goal]]*100,0)</f>
        <v>18</v>
      </c>
      <c r="T1098" s="27">
        <f>IFERROR(FundResult[[#This Row],[pledged]]/FundResult[[#This Row],[backers_count]], 0)</f>
        <v>74.206896551724142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48">
        <v>100000</v>
      </c>
      <c r="E1099" s="4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6">
        <f>FundResult[[#This Row],[launched_at]]/86400+DATE(1970,1,1)</f>
        <v>41660.792557870373</v>
      </c>
      <c r="L1099" s="8">
        <f>YEAR(FundResult[[#This Row],[Date Created Conversion]])</f>
        <v>2014</v>
      </c>
      <c r="M1099" t="b">
        <v>0</v>
      </c>
      <c r="N1099">
        <v>7</v>
      </c>
      <c r="O1099" t="b">
        <v>0</v>
      </c>
      <c r="P1099" t="s">
        <v>8280</v>
      </c>
      <c r="Q1099" t="s">
        <v>8333</v>
      </c>
      <c r="R1099" s="10" t="s">
        <v>8334</v>
      </c>
      <c r="S1099" s="29">
        <f>ROUND(FundResult[[#This Row],[pledged]]/FundResult[[#This Row],[goal]]*100,0)</f>
        <v>0</v>
      </c>
      <c r="T1099" s="27">
        <f>IFERROR(FundResult[[#This Row],[pledged]]/FundResult[[#This Row],[backers_count]], 0)</f>
        <v>6.7142857142857144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48">
        <v>25000</v>
      </c>
      <c r="E1100" s="4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6">
        <f>FundResult[[#This Row],[launched_at]]/86400+DATE(1970,1,1)</f>
        <v>41712.762673611112</v>
      </c>
      <c r="L1100" s="8">
        <f>YEAR(FundResult[[#This Row],[Date Created Conversion]])</f>
        <v>2014</v>
      </c>
      <c r="M1100" t="b">
        <v>0</v>
      </c>
      <c r="N1100">
        <v>22</v>
      </c>
      <c r="O1100" t="b">
        <v>0</v>
      </c>
      <c r="P1100" t="s">
        <v>8280</v>
      </c>
      <c r="Q1100" t="s">
        <v>8333</v>
      </c>
      <c r="R1100" s="10" t="s">
        <v>8334</v>
      </c>
      <c r="S1100" s="29">
        <f>ROUND(FundResult[[#This Row],[pledged]]/FundResult[[#This Row],[goal]]*100,0)</f>
        <v>7</v>
      </c>
      <c r="T1100" s="27">
        <f>IFERROR(FundResult[[#This Row],[pledged]]/FundResult[[#This Row],[backers_count]], 0)</f>
        <v>81.954545454545453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48">
        <v>5000</v>
      </c>
      <c r="E1101" s="4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6">
        <f>FundResult[[#This Row],[launched_at]]/86400+DATE(1970,1,1)</f>
        <v>42107.836435185185</v>
      </c>
      <c r="L1101" s="8">
        <f>YEAR(FundResult[[#This Row],[Date Created Conversion]])</f>
        <v>2015</v>
      </c>
      <c r="M1101" t="b">
        <v>0</v>
      </c>
      <c r="N1101">
        <v>1</v>
      </c>
      <c r="O1101" t="b">
        <v>0</v>
      </c>
      <c r="P1101" t="s">
        <v>8280</v>
      </c>
      <c r="Q1101" t="s">
        <v>8333</v>
      </c>
      <c r="R1101" s="10" t="s">
        <v>8334</v>
      </c>
      <c r="S1101" s="29">
        <f>ROUND(FundResult[[#This Row],[pledged]]/FundResult[[#This Row],[goal]]*100,0)</f>
        <v>1</v>
      </c>
      <c r="T1101" s="27">
        <f>IFERROR(FundResult[[#This Row],[pledged]]/FundResult[[#This Row],[backers_count]], 0)</f>
        <v>25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48">
        <v>4000</v>
      </c>
      <c r="E1102" s="4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6">
        <f>FundResult[[#This Row],[launched_at]]/86400+DATE(1970,1,1)</f>
        <v>42384.110775462963</v>
      </c>
      <c r="L1102" s="8">
        <f>YEAR(FundResult[[#This Row],[Date Created Conversion]])</f>
        <v>2016</v>
      </c>
      <c r="M1102" t="b">
        <v>0</v>
      </c>
      <c r="N1102">
        <v>10</v>
      </c>
      <c r="O1102" t="b">
        <v>0</v>
      </c>
      <c r="P1102" t="s">
        <v>8280</v>
      </c>
      <c r="Q1102" t="s">
        <v>8333</v>
      </c>
      <c r="R1102" s="10" t="s">
        <v>8334</v>
      </c>
      <c r="S1102" s="29">
        <f>ROUND(FundResult[[#This Row],[pledged]]/FundResult[[#This Row],[goal]]*100,0)</f>
        <v>3</v>
      </c>
      <c r="T1102" s="27">
        <f>IFERROR(FundResult[[#This Row],[pledged]]/FundResult[[#This Row],[backers_count]], 0)</f>
        <v>10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48">
        <v>100000</v>
      </c>
      <c r="E1103" s="4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6">
        <f>FundResult[[#This Row],[launched_at]]/86400+DATE(1970,1,1)</f>
        <v>42538.77243055556</v>
      </c>
      <c r="L1103" s="8">
        <f>YEAR(FundResult[[#This Row],[Date Created Conversion]])</f>
        <v>2016</v>
      </c>
      <c r="M1103" t="b">
        <v>0</v>
      </c>
      <c r="N1103">
        <v>6</v>
      </c>
      <c r="O1103" t="b">
        <v>0</v>
      </c>
      <c r="P1103" t="s">
        <v>8280</v>
      </c>
      <c r="Q1103" t="s">
        <v>8333</v>
      </c>
      <c r="R1103" s="10" t="s">
        <v>8334</v>
      </c>
      <c r="S1103" s="29">
        <f>ROUND(FundResult[[#This Row],[pledged]]/FundResult[[#This Row],[goal]]*100,0)</f>
        <v>0</v>
      </c>
      <c r="T1103" s="27">
        <f>IFERROR(FundResult[[#This Row],[pledged]]/FundResult[[#This Row],[backers_count]], 0)</f>
        <v>6.833333333333333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48">
        <v>8000</v>
      </c>
      <c r="E1104" s="4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6">
        <f>FundResult[[#This Row],[launched_at]]/86400+DATE(1970,1,1)</f>
        <v>41577.045428240745</v>
      </c>
      <c r="L1104" s="8">
        <f>YEAR(FundResult[[#This Row],[Date Created Conversion]])</f>
        <v>2013</v>
      </c>
      <c r="M1104" t="b">
        <v>0</v>
      </c>
      <c r="N1104">
        <v>24</v>
      </c>
      <c r="O1104" t="b">
        <v>0</v>
      </c>
      <c r="P1104" t="s">
        <v>8280</v>
      </c>
      <c r="Q1104" t="s">
        <v>8333</v>
      </c>
      <c r="R1104" s="10" t="s">
        <v>8334</v>
      </c>
      <c r="S1104" s="29">
        <f>ROUND(FundResult[[#This Row],[pledged]]/FundResult[[#This Row],[goal]]*100,0)</f>
        <v>5</v>
      </c>
      <c r="T1104" s="27">
        <f>IFERROR(FundResult[[#This Row],[pledged]]/FundResult[[#This Row],[backers_count]], 0)</f>
        <v>17.708333333333332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48">
        <v>15000</v>
      </c>
      <c r="E1105" s="4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6">
        <f>FundResult[[#This Row],[launched_at]]/86400+DATE(1970,1,1)</f>
        <v>42479.22210648148</v>
      </c>
      <c r="L1105" s="8">
        <f>YEAR(FundResult[[#This Row],[Date Created Conversion]])</f>
        <v>2016</v>
      </c>
      <c r="M1105" t="b">
        <v>0</v>
      </c>
      <c r="N1105">
        <v>15</v>
      </c>
      <c r="O1105" t="b">
        <v>0</v>
      </c>
      <c r="P1105" t="s">
        <v>8280</v>
      </c>
      <c r="Q1105" t="s">
        <v>8333</v>
      </c>
      <c r="R1105" s="10" t="s">
        <v>8334</v>
      </c>
      <c r="S1105" s="29">
        <f>ROUND(FundResult[[#This Row],[pledged]]/FundResult[[#This Row],[goal]]*100,0)</f>
        <v>2</v>
      </c>
      <c r="T1105" s="27">
        <f>IFERROR(FundResult[[#This Row],[pledged]]/FundResult[[#This Row],[backers_count]], 0)</f>
        <v>16.2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48">
        <v>60000</v>
      </c>
      <c r="E1106" s="4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6">
        <f>FundResult[[#This Row],[launched_at]]/86400+DATE(1970,1,1)</f>
        <v>41771.40996527778</v>
      </c>
      <c r="L1106" s="8">
        <f>YEAR(FundResult[[#This Row],[Date Created Conversion]])</f>
        <v>2014</v>
      </c>
      <c r="M1106" t="b">
        <v>0</v>
      </c>
      <c r="N1106">
        <v>37</v>
      </c>
      <c r="O1106" t="b">
        <v>0</v>
      </c>
      <c r="P1106" t="s">
        <v>8280</v>
      </c>
      <c r="Q1106" t="s">
        <v>8333</v>
      </c>
      <c r="R1106" s="10" t="s">
        <v>8334</v>
      </c>
      <c r="S1106" s="29">
        <f>ROUND(FundResult[[#This Row],[pledged]]/FundResult[[#This Row],[goal]]*100,0)</f>
        <v>5</v>
      </c>
      <c r="T1106" s="27">
        <f>IFERROR(FundResult[[#This Row],[pledged]]/FundResult[[#This Row],[backers_count]], 0)</f>
        <v>80.297297297297291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48">
        <v>900000</v>
      </c>
      <c r="E1107" s="4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6">
        <f>FundResult[[#This Row],[launched_at]]/86400+DATE(1970,1,1)</f>
        <v>41692.135729166665</v>
      </c>
      <c r="L1107" s="8">
        <f>YEAR(FundResult[[#This Row],[Date Created Conversion]])</f>
        <v>2014</v>
      </c>
      <c r="M1107" t="b">
        <v>0</v>
      </c>
      <c r="N1107">
        <v>20</v>
      </c>
      <c r="O1107" t="b">
        <v>0</v>
      </c>
      <c r="P1107" t="s">
        <v>8280</v>
      </c>
      <c r="Q1107" t="s">
        <v>8333</v>
      </c>
      <c r="R1107" s="10" t="s">
        <v>8334</v>
      </c>
      <c r="S1107" s="29">
        <f>ROUND(FundResult[[#This Row],[pledged]]/FundResult[[#This Row],[goal]]*100,0)</f>
        <v>0</v>
      </c>
      <c r="T1107" s="27">
        <f>IFERROR(FundResult[[#This Row],[pledged]]/FundResult[[#This Row],[backers_count]], 0)</f>
        <v>71.55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48">
        <v>400</v>
      </c>
      <c r="E1108" s="4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6">
        <f>FundResult[[#This Row],[launched_at]]/86400+DATE(1970,1,1)</f>
        <v>40973.740451388891</v>
      </c>
      <c r="L1108" s="8">
        <f>YEAR(FundResult[[#This Row],[Date Created Conversion]])</f>
        <v>2012</v>
      </c>
      <c r="M1108" t="b">
        <v>0</v>
      </c>
      <c r="N1108">
        <v>7</v>
      </c>
      <c r="O1108" t="b">
        <v>0</v>
      </c>
      <c r="P1108" t="s">
        <v>8280</v>
      </c>
      <c r="Q1108" t="s">
        <v>8333</v>
      </c>
      <c r="R1108" s="10" t="s">
        <v>8334</v>
      </c>
      <c r="S1108" s="29">
        <f>ROUND(FundResult[[#This Row],[pledged]]/FundResult[[#This Row],[goal]]*100,0)</f>
        <v>41</v>
      </c>
      <c r="T1108" s="27">
        <f>IFERROR(FundResult[[#This Row],[pledged]]/FundResult[[#This Row],[backers_count]], 0)</f>
        <v>23.571428571428573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48">
        <v>10000</v>
      </c>
      <c r="E1109" s="4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6">
        <f>FundResult[[#This Row],[launched_at]]/86400+DATE(1970,1,1)</f>
        <v>41813.861388888887</v>
      </c>
      <c r="L1109" s="8">
        <f>YEAR(FundResult[[#This Row],[Date Created Conversion]])</f>
        <v>2014</v>
      </c>
      <c r="M1109" t="b">
        <v>0</v>
      </c>
      <c r="N1109">
        <v>0</v>
      </c>
      <c r="O1109" t="b">
        <v>0</v>
      </c>
      <c r="P1109" t="s">
        <v>8280</v>
      </c>
      <c r="Q1109" t="s">
        <v>8333</v>
      </c>
      <c r="R1109" s="10" t="s">
        <v>8334</v>
      </c>
      <c r="S1109" s="29">
        <f>ROUND(FundResult[[#This Row],[pledged]]/FundResult[[#This Row],[goal]]*100,0)</f>
        <v>0</v>
      </c>
      <c r="T1109" s="27">
        <f>IFERROR(FundResult[[#This Row],[pledged]]/FundResult[[#This Row],[backers_count]], 0)</f>
        <v>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48">
        <v>25000</v>
      </c>
      <c r="E1110" s="4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6">
        <f>FundResult[[#This Row],[launched_at]]/86400+DATE(1970,1,1)</f>
        <v>40952.636979166666</v>
      </c>
      <c r="L1110" s="8">
        <f>YEAR(FundResult[[#This Row],[Date Created Conversion]])</f>
        <v>2012</v>
      </c>
      <c r="M1110" t="b">
        <v>0</v>
      </c>
      <c r="N1110">
        <v>21</v>
      </c>
      <c r="O1110" t="b">
        <v>0</v>
      </c>
      <c r="P1110" t="s">
        <v>8280</v>
      </c>
      <c r="Q1110" t="s">
        <v>8333</v>
      </c>
      <c r="R1110" s="10" t="s">
        <v>8334</v>
      </c>
      <c r="S1110" s="29">
        <f>ROUND(FundResult[[#This Row],[pledged]]/FundResult[[#This Row],[goal]]*100,0)</f>
        <v>3</v>
      </c>
      <c r="T1110" s="27">
        <f>IFERROR(FundResult[[#This Row],[pledged]]/FundResult[[#This Row],[backers_count]], 0)</f>
        <v>34.88095238095238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48">
        <v>10000</v>
      </c>
      <c r="E1111" s="4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6">
        <f>FundResult[[#This Row],[launched_at]]/86400+DATE(1970,1,1)</f>
        <v>42662.752199074079</v>
      </c>
      <c r="L1111" s="8">
        <f>YEAR(FundResult[[#This Row],[Date Created Conversion]])</f>
        <v>2016</v>
      </c>
      <c r="M1111" t="b">
        <v>0</v>
      </c>
      <c r="N1111">
        <v>3</v>
      </c>
      <c r="O1111" t="b">
        <v>0</v>
      </c>
      <c r="P1111" t="s">
        <v>8280</v>
      </c>
      <c r="Q1111" t="s">
        <v>8333</v>
      </c>
      <c r="R1111" s="10" t="s">
        <v>8334</v>
      </c>
      <c r="S1111" s="29">
        <f>ROUND(FundResult[[#This Row],[pledged]]/FundResult[[#This Row],[goal]]*100,0)</f>
        <v>0</v>
      </c>
      <c r="T1111" s="27">
        <f>IFERROR(FundResult[[#This Row],[pledged]]/FundResult[[#This Row],[backers_count]], 0)</f>
        <v>15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48">
        <v>50000</v>
      </c>
      <c r="E1112" s="4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6">
        <f>FundResult[[#This Row],[launched_at]]/86400+DATE(1970,1,1)</f>
        <v>41220.933124999996</v>
      </c>
      <c r="L1112" s="8">
        <f>YEAR(FundResult[[#This Row],[Date Created Conversion]])</f>
        <v>2012</v>
      </c>
      <c r="M1112" t="b">
        <v>0</v>
      </c>
      <c r="N1112">
        <v>11</v>
      </c>
      <c r="O1112" t="b">
        <v>0</v>
      </c>
      <c r="P1112" t="s">
        <v>8280</v>
      </c>
      <c r="Q1112" t="s">
        <v>8333</v>
      </c>
      <c r="R1112" s="10" t="s">
        <v>8334</v>
      </c>
      <c r="S1112" s="29">
        <f>ROUND(FundResult[[#This Row],[pledged]]/FundResult[[#This Row],[goal]]*100,0)</f>
        <v>1</v>
      </c>
      <c r="T1112" s="27">
        <f>IFERROR(FundResult[[#This Row],[pledged]]/FundResult[[#This Row],[backers_count]], 0)</f>
        <v>23.181818181818183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48">
        <v>2500</v>
      </c>
      <c r="E1113" s="4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6">
        <f>FundResult[[#This Row],[launched_at]]/86400+DATE(1970,1,1)</f>
        <v>42347.203587962962</v>
      </c>
      <c r="L1113" s="8">
        <f>YEAR(FundResult[[#This Row],[Date Created Conversion]])</f>
        <v>2015</v>
      </c>
      <c r="M1113" t="b">
        <v>0</v>
      </c>
      <c r="N1113">
        <v>1</v>
      </c>
      <c r="O1113" t="b">
        <v>0</v>
      </c>
      <c r="P1113" t="s">
        <v>8280</v>
      </c>
      <c r="Q1113" t="s">
        <v>8333</v>
      </c>
      <c r="R1113" s="10" t="s">
        <v>8334</v>
      </c>
      <c r="S1113" s="29">
        <f>ROUND(FundResult[[#This Row],[pledged]]/FundResult[[#This Row],[goal]]*100,0)</f>
        <v>0</v>
      </c>
      <c r="T1113" s="27">
        <f>IFERROR(FundResult[[#This Row],[pledged]]/FundResult[[#This Row],[backers_count]], 0)</f>
        <v>1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48">
        <v>88000</v>
      </c>
      <c r="E1114" s="4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6">
        <f>FundResult[[#This Row],[launched_at]]/86400+DATE(1970,1,1)</f>
        <v>41963.759386574078</v>
      </c>
      <c r="L1114" s="8">
        <f>YEAR(FundResult[[#This Row],[Date Created Conversion]])</f>
        <v>2014</v>
      </c>
      <c r="M1114" t="b">
        <v>0</v>
      </c>
      <c r="N1114">
        <v>312</v>
      </c>
      <c r="O1114" t="b">
        <v>0</v>
      </c>
      <c r="P1114" t="s">
        <v>8280</v>
      </c>
      <c r="Q1114" t="s">
        <v>8333</v>
      </c>
      <c r="R1114" s="10" t="s">
        <v>8334</v>
      </c>
      <c r="S1114" s="29">
        <f>ROUND(FundResult[[#This Row],[pledged]]/FundResult[[#This Row],[goal]]*100,0)</f>
        <v>36</v>
      </c>
      <c r="T1114" s="27">
        <f>IFERROR(FundResult[[#This Row],[pledged]]/FundResult[[#This Row],[backers_count]], 0)</f>
        <v>100.23371794871794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48">
        <v>1000</v>
      </c>
      <c r="E1115" s="4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6">
        <f>FundResult[[#This Row],[launched_at]]/86400+DATE(1970,1,1)</f>
        <v>41835.977083333331</v>
      </c>
      <c r="L1115" s="8">
        <f>YEAR(FundResult[[#This Row],[Date Created Conversion]])</f>
        <v>2014</v>
      </c>
      <c r="M1115" t="b">
        <v>0</v>
      </c>
      <c r="N1115">
        <v>1</v>
      </c>
      <c r="O1115" t="b">
        <v>0</v>
      </c>
      <c r="P1115" t="s">
        <v>8280</v>
      </c>
      <c r="Q1115" t="s">
        <v>8333</v>
      </c>
      <c r="R1115" s="10" t="s">
        <v>8334</v>
      </c>
      <c r="S1115" s="29">
        <f>ROUND(FundResult[[#This Row],[pledged]]/FundResult[[#This Row],[goal]]*100,0)</f>
        <v>1</v>
      </c>
      <c r="T1115" s="27">
        <f>IFERROR(FundResult[[#This Row],[pledged]]/FundResult[[#This Row],[backers_count]], 0)</f>
        <v>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48">
        <v>6000</v>
      </c>
      <c r="E1116" s="4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6">
        <f>FundResult[[#This Row],[launched_at]]/86400+DATE(1970,1,1)</f>
        <v>41526.345914351856</v>
      </c>
      <c r="L1116" s="8">
        <f>YEAR(FundResult[[#This Row],[Date Created Conversion]])</f>
        <v>2013</v>
      </c>
      <c r="M1116" t="b">
        <v>0</v>
      </c>
      <c r="N1116">
        <v>3</v>
      </c>
      <c r="O1116" t="b">
        <v>0</v>
      </c>
      <c r="P1116" t="s">
        <v>8280</v>
      </c>
      <c r="Q1116" t="s">
        <v>8333</v>
      </c>
      <c r="R1116" s="10" t="s">
        <v>8334</v>
      </c>
      <c r="S1116" s="29">
        <f>ROUND(FundResult[[#This Row],[pledged]]/FundResult[[#This Row],[goal]]*100,0)</f>
        <v>0</v>
      </c>
      <c r="T1116" s="27">
        <f>IFERROR(FundResult[[#This Row],[pledged]]/FundResult[[#This Row],[backers_count]], 0)</f>
        <v>3.3333333333333335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48">
        <v>40000</v>
      </c>
      <c r="E1117" s="4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6">
        <f>FundResult[[#This Row],[launched_at]]/86400+DATE(1970,1,1)</f>
        <v>42429.695543981477</v>
      </c>
      <c r="L1117" s="8">
        <f>YEAR(FundResult[[#This Row],[Date Created Conversion]])</f>
        <v>2016</v>
      </c>
      <c r="M1117" t="b">
        <v>0</v>
      </c>
      <c r="N1117">
        <v>4</v>
      </c>
      <c r="O1117" t="b">
        <v>0</v>
      </c>
      <c r="P1117" t="s">
        <v>8280</v>
      </c>
      <c r="Q1117" t="s">
        <v>8333</v>
      </c>
      <c r="R1117" s="10" t="s">
        <v>8334</v>
      </c>
      <c r="S1117" s="29">
        <f>ROUND(FundResult[[#This Row],[pledged]]/FundResult[[#This Row],[goal]]*100,0)</f>
        <v>0</v>
      </c>
      <c r="T1117" s="27">
        <f>IFERROR(FundResult[[#This Row],[pledged]]/FundResult[[#This Row],[backers_count]], 0)</f>
        <v>13.25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48">
        <v>500000</v>
      </c>
      <c r="E1118" s="4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6">
        <f>FundResult[[#This Row],[launched_at]]/86400+DATE(1970,1,1)</f>
        <v>41009.847314814819</v>
      </c>
      <c r="L1118" s="8">
        <f>YEAR(FundResult[[#This Row],[Date Created Conversion]])</f>
        <v>2012</v>
      </c>
      <c r="M1118" t="b">
        <v>0</v>
      </c>
      <c r="N1118">
        <v>10</v>
      </c>
      <c r="O1118" t="b">
        <v>0</v>
      </c>
      <c r="P1118" t="s">
        <v>8280</v>
      </c>
      <c r="Q1118" t="s">
        <v>8333</v>
      </c>
      <c r="R1118" s="10" t="s">
        <v>8334</v>
      </c>
      <c r="S1118" s="29">
        <f>ROUND(FundResult[[#This Row],[pledged]]/FundResult[[#This Row],[goal]]*100,0)</f>
        <v>0</v>
      </c>
      <c r="T1118" s="27">
        <f>IFERROR(FundResult[[#This Row],[pledged]]/FundResult[[#This Row],[backers_count]], 0)</f>
        <v>17.852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48">
        <v>1000</v>
      </c>
      <c r="E1119" s="4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6">
        <f>FundResult[[#This Row],[launched_at]]/86400+DATE(1970,1,1)</f>
        <v>42333.598530092597</v>
      </c>
      <c r="L1119" s="8">
        <f>YEAR(FundResult[[#This Row],[Date Created Conversion]])</f>
        <v>2015</v>
      </c>
      <c r="M1119" t="b">
        <v>0</v>
      </c>
      <c r="N1119">
        <v>8</v>
      </c>
      <c r="O1119" t="b">
        <v>0</v>
      </c>
      <c r="P1119" t="s">
        <v>8280</v>
      </c>
      <c r="Q1119" t="s">
        <v>8333</v>
      </c>
      <c r="R1119" s="10" t="s">
        <v>8334</v>
      </c>
      <c r="S1119" s="29">
        <f>ROUND(FundResult[[#This Row],[pledged]]/FundResult[[#This Row],[goal]]*100,0)</f>
        <v>8</v>
      </c>
      <c r="T1119" s="27">
        <f>IFERROR(FundResult[[#This Row],[pledged]]/FundResult[[#This Row],[backers_count]], 0)</f>
        <v>10.375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48">
        <v>4500</v>
      </c>
      <c r="E1120" s="4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6">
        <f>FundResult[[#This Row],[launched_at]]/86400+DATE(1970,1,1)</f>
        <v>41704.16642361111</v>
      </c>
      <c r="L1120" s="8">
        <f>YEAR(FundResult[[#This Row],[Date Created Conversion]])</f>
        <v>2014</v>
      </c>
      <c r="M1120" t="b">
        <v>0</v>
      </c>
      <c r="N1120">
        <v>3</v>
      </c>
      <c r="O1120" t="b">
        <v>0</v>
      </c>
      <c r="P1120" t="s">
        <v>8280</v>
      </c>
      <c r="Q1120" t="s">
        <v>8333</v>
      </c>
      <c r="R1120" s="10" t="s">
        <v>8334</v>
      </c>
      <c r="S1120" s="29">
        <f>ROUND(FundResult[[#This Row],[pledged]]/FundResult[[#This Row],[goal]]*100,0)</f>
        <v>2</v>
      </c>
      <c r="T1120" s="27">
        <f>IFERROR(FundResult[[#This Row],[pledged]]/FundResult[[#This Row],[backers_count]], 0)</f>
        <v>36.333333333333336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48">
        <v>2100</v>
      </c>
      <c r="E1121" s="4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6">
        <f>FundResult[[#This Row],[launched_at]]/86400+DATE(1970,1,1)</f>
        <v>41722.792407407411</v>
      </c>
      <c r="L1121" s="8">
        <f>YEAR(FundResult[[#This Row],[Date Created Conversion]])</f>
        <v>2014</v>
      </c>
      <c r="M1121" t="b">
        <v>0</v>
      </c>
      <c r="N1121">
        <v>1</v>
      </c>
      <c r="O1121" t="b">
        <v>0</v>
      </c>
      <c r="P1121" t="s">
        <v>8280</v>
      </c>
      <c r="Q1121" t="s">
        <v>8333</v>
      </c>
      <c r="R1121" s="10" t="s">
        <v>8334</v>
      </c>
      <c r="S1121" s="29">
        <f>ROUND(FundResult[[#This Row],[pledged]]/FundResult[[#This Row],[goal]]*100,0)</f>
        <v>0</v>
      </c>
      <c r="T1121" s="27">
        <f>IFERROR(FundResult[[#This Row],[pledged]]/FundResult[[#This Row],[backers_count]], 0)</f>
        <v>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48">
        <v>25000</v>
      </c>
      <c r="E1122" s="4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6">
        <f>FundResult[[#This Row],[launched_at]]/86400+DATE(1970,1,1)</f>
        <v>40799.872685185182</v>
      </c>
      <c r="L1122" s="8">
        <f>YEAR(FundResult[[#This Row],[Date Created Conversion]])</f>
        <v>2011</v>
      </c>
      <c r="M1122" t="b">
        <v>0</v>
      </c>
      <c r="N1122">
        <v>0</v>
      </c>
      <c r="O1122" t="b">
        <v>0</v>
      </c>
      <c r="P1122" t="s">
        <v>8280</v>
      </c>
      <c r="Q1122" t="s">
        <v>8333</v>
      </c>
      <c r="R1122" s="10" t="s">
        <v>8334</v>
      </c>
      <c r="S1122" s="29">
        <f>ROUND(FundResult[[#This Row],[pledged]]/FundResult[[#This Row],[goal]]*100,0)</f>
        <v>0</v>
      </c>
      <c r="T1122" s="27">
        <f>IFERROR(FundResult[[#This Row],[pledged]]/FundResult[[#This Row],[backers_count]], 0)</f>
        <v>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48">
        <v>250000</v>
      </c>
      <c r="E1123" s="4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6">
        <f>FundResult[[#This Row],[launched_at]]/86400+DATE(1970,1,1)</f>
        <v>42412.934212962966</v>
      </c>
      <c r="L1123" s="8">
        <f>YEAR(FundResult[[#This Row],[Date Created Conversion]])</f>
        <v>2016</v>
      </c>
      <c r="M1123" t="b">
        <v>0</v>
      </c>
      <c r="N1123">
        <v>5</v>
      </c>
      <c r="O1123" t="b">
        <v>0</v>
      </c>
      <c r="P1123" t="s">
        <v>8280</v>
      </c>
      <c r="Q1123" t="s">
        <v>8333</v>
      </c>
      <c r="R1123" s="10" t="s">
        <v>8334</v>
      </c>
      <c r="S1123" s="29">
        <f>ROUND(FundResult[[#This Row],[pledged]]/FundResult[[#This Row],[goal]]*100,0)</f>
        <v>0</v>
      </c>
      <c r="T1123" s="27">
        <f>IFERROR(FundResult[[#This Row],[pledged]]/FundResult[[#This Row],[backers_count]], 0)</f>
        <v>5.8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48">
        <v>3200</v>
      </c>
      <c r="E1124" s="4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6">
        <f>FundResult[[#This Row],[launched_at]]/86400+DATE(1970,1,1)</f>
        <v>41410.703993055555</v>
      </c>
      <c r="L1124" s="8">
        <f>YEAR(FundResult[[#This Row],[Date Created Conversion]])</f>
        <v>2013</v>
      </c>
      <c r="M1124" t="b">
        <v>0</v>
      </c>
      <c r="N1124">
        <v>0</v>
      </c>
      <c r="O1124" t="b">
        <v>0</v>
      </c>
      <c r="P1124" t="s">
        <v>8280</v>
      </c>
      <c r="Q1124" t="s">
        <v>8333</v>
      </c>
      <c r="R1124" s="10" t="s">
        <v>8334</v>
      </c>
      <c r="S1124" s="29">
        <f>ROUND(FundResult[[#This Row],[pledged]]/FundResult[[#This Row],[goal]]*100,0)</f>
        <v>0</v>
      </c>
      <c r="T1124" s="27">
        <f>IFERROR(FundResult[[#This Row],[pledged]]/FundResult[[#This Row],[backers_count]], 0)</f>
        <v>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48">
        <v>5000</v>
      </c>
      <c r="E1125" s="4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6">
        <f>FundResult[[#This Row],[launched_at]]/86400+DATE(1970,1,1)</f>
        <v>41718.5237037037</v>
      </c>
      <c r="L1125" s="8">
        <f>YEAR(FundResult[[#This Row],[Date Created Conversion]])</f>
        <v>2014</v>
      </c>
      <c r="M1125" t="b">
        <v>0</v>
      </c>
      <c r="N1125">
        <v>3</v>
      </c>
      <c r="O1125" t="b">
        <v>0</v>
      </c>
      <c r="P1125" t="s">
        <v>8280</v>
      </c>
      <c r="Q1125" t="s">
        <v>8333</v>
      </c>
      <c r="R1125" s="10" t="s">
        <v>8334</v>
      </c>
      <c r="S1125" s="29">
        <f>ROUND(FundResult[[#This Row],[pledged]]/FundResult[[#This Row],[goal]]*100,0)</f>
        <v>0</v>
      </c>
      <c r="T1125" s="27">
        <f>IFERROR(FundResult[[#This Row],[pledged]]/FundResult[[#This Row],[backers_count]], 0)</f>
        <v>3.6666666666666665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48">
        <v>90000</v>
      </c>
      <c r="E1126" s="4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6">
        <f>FundResult[[#This Row],[launched_at]]/86400+DATE(1970,1,1)</f>
        <v>42094.667256944449</v>
      </c>
      <c r="L1126" s="8">
        <f>YEAR(FundResult[[#This Row],[Date Created Conversion]])</f>
        <v>2015</v>
      </c>
      <c r="M1126" t="b">
        <v>0</v>
      </c>
      <c r="N1126">
        <v>7</v>
      </c>
      <c r="O1126" t="b">
        <v>0</v>
      </c>
      <c r="P1126" t="s">
        <v>8281</v>
      </c>
      <c r="Q1126" t="s">
        <v>8333</v>
      </c>
      <c r="R1126" s="10" t="s">
        <v>8335</v>
      </c>
      <c r="S1126" s="29">
        <f>ROUND(FundResult[[#This Row],[pledged]]/FundResult[[#This Row],[goal]]*100,0)</f>
        <v>0</v>
      </c>
      <c r="T1126" s="27">
        <f>IFERROR(FundResult[[#This Row],[pledged]]/FundResult[[#This Row],[backers_count]], 0)</f>
        <v>60.714285714285715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48">
        <v>3000</v>
      </c>
      <c r="E1127" s="4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6">
        <f>FundResult[[#This Row],[launched_at]]/86400+DATE(1970,1,1)</f>
        <v>42212.624189814815</v>
      </c>
      <c r="L1127" s="8">
        <f>YEAR(FundResult[[#This Row],[Date Created Conversion]])</f>
        <v>2015</v>
      </c>
      <c r="M1127" t="b">
        <v>0</v>
      </c>
      <c r="N1127">
        <v>0</v>
      </c>
      <c r="O1127" t="b">
        <v>0</v>
      </c>
      <c r="P1127" t="s">
        <v>8281</v>
      </c>
      <c r="Q1127" t="s">
        <v>8333</v>
      </c>
      <c r="R1127" s="10" t="s">
        <v>8335</v>
      </c>
      <c r="S1127" s="29">
        <f>ROUND(FundResult[[#This Row],[pledged]]/FundResult[[#This Row],[goal]]*100,0)</f>
        <v>0</v>
      </c>
      <c r="T1127" s="27">
        <f>IFERROR(FundResult[[#This Row],[pledged]]/FundResult[[#This Row],[backers_count]], 0)</f>
        <v>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48">
        <v>2000</v>
      </c>
      <c r="E1128" s="4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6">
        <f>FundResult[[#This Row],[launched_at]]/86400+DATE(1970,1,1)</f>
        <v>42535.327476851853</v>
      </c>
      <c r="L1128" s="8">
        <f>YEAR(FundResult[[#This Row],[Date Created Conversion]])</f>
        <v>2016</v>
      </c>
      <c r="M1128" t="b">
        <v>0</v>
      </c>
      <c r="N1128">
        <v>2</v>
      </c>
      <c r="O1128" t="b">
        <v>0</v>
      </c>
      <c r="P1128" t="s">
        <v>8281</v>
      </c>
      <c r="Q1128" t="s">
        <v>8333</v>
      </c>
      <c r="R1128" s="10" t="s">
        <v>8335</v>
      </c>
      <c r="S1128" s="29">
        <f>ROUND(FundResult[[#This Row],[pledged]]/FundResult[[#This Row],[goal]]*100,0)</f>
        <v>1</v>
      </c>
      <c r="T1128" s="27">
        <f>IFERROR(FundResult[[#This Row],[pledged]]/FundResult[[#This Row],[backers_count]], 0)</f>
        <v>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48">
        <v>35000</v>
      </c>
      <c r="E1129" s="4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6">
        <f>FundResult[[#This Row],[launched_at]]/86400+DATE(1970,1,1)</f>
        <v>41926.854166666664</v>
      </c>
      <c r="L1129" s="8">
        <f>YEAR(FundResult[[#This Row],[Date Created Conversion]])</f>
        <v>2014</v>
      </c>
      <c r="M1129" t="b">
        <v>0</v>
      </c>
      <c r="N1129">
        <v>23</v>
      </c>
      <c r="O1129" t="b">
        <v>0</v>
      </c>
      <c r="P1129" t="s">
        <v>8281</v>
      </c>
      <c r="Q1129" t="s">
        <v>8333</v>
      </c>
      <c r="R1129" s="10" t="s">
        <v>8335</v>
      </c>
      <c r="S1129" s="29">
        <f>ROUND(FundResult[[#This Row],[pledged]]/FundResult[[#This Row],[goal]]*100,0)</f>
        <v>2</v>
      </c>
      <c r="T1129" s="27">
        <f>IFERROR(FundResult[[#This Row],[pledged]]/FundResult[[#This Row],[backers_count]], 0)</f>
        <v>25.434782608695652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48">
        <v>1000</v>
      </c>
      <c r="E1130" s="4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6">
        <f>FundResult[[#This Row],[launched_at]]/86400+DATE(1970,1,1)</f>
        <v>41828.649502314816</v>
      </c>
      <c r="L1130" s="8">
        <f>YEAR(FundResult[[#This Row],[Date Created Conversion]])</f>
        <v>2014</v>
      </c>
      <c r="M1130" t="b">
        <v>0</v>
      </c>
      <c r="N1130">
        <v>1</v>
      </c>
      <c r="O1130" t="b">
        <v>0</v>
      </c>
      <c r="P1130" t="s">
        <v>8281</v>
      </c>
      <c r="Q1130" t="s">
        <v>8333</v>
      </c>
      <c r="R1130" s="10" t="s">
        <v>8335</v>
      </c>
      <c r="S1130" s="29">
        <f>ROUND(FundResult[[#This Row],[pledged]]/FundResult[[#This Row],[goal]]*100,0)</f>
        <v>0</v>
      </c>
      <c r="T1130" s="27">
        <f>IFERROR(FundResult[[#This Row],[pledged]]/FundResult[[#This Row],[backers_count]], 0)</f>
        <v>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48">
        <v>20000</v>
      </c>
      <c r="E1131" s="4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6">
        <f>FundResult[[#This Row],[launched_at]]/86400+DATE(1970,1,1)</f>
        <v>42496.264965277776</v>
      </c>
      <c r="L1131" s="8">
        <f>YEAR(FundResult[[#This Row],[Date Created Conversion]])</f>
        <v>2016</v>
      </c>
      <c r="M1131" t="b">
        <v>0</v>
      </c>
      <c r="N1131">
        <v>2</v>
      </c>
      <c r="O1131" t="b">
        <v>0</v>
      </c>
      <c r="P1131" t="s">
        <v>8281</v>
      </c>
      <c r="Q1131" t="s">
        <v>8333</v>
      </c>
      <c r="R1131" s="10" t="s">
        <v>8335</v>
      </c>
      <c r="S1131" s="29">
        <f>ROUND(FundResult[[#This Row],[pledged]]/FundResult[[#This Row],[goal]]*100,0)</f>
        <v>0</v>
      </c>
      <c r="T1131" s="27">
        <f>IFERROR(FundResult[[#This Row],[pledged]]/FundResult[[#This Row],[backers_count]], 0)</f>
        <v>10.5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48">
        <v>5000</v>
      </c>
      <c r="E1132" s="4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6">
        <f>FundResult[[#This Row],[launched_at]]/86400+DATE(1970,1,1)</f>
        <v>41908.996527777781</v>
      </c>
      <c r="L1132" s="8">
        <f>YEAR(FundResult[[#This Row],[Date Created Conversion]])</f>
        <v>2014</v>
      </c>
      <c r="M1132" t="b">
        <v>0</v>
      </c>
      <c r="N1132">
        <v>3</v>
      </c>
      <c r="O1132" t="b">
        <v>0</v>
      </c>
      <c r="P1132" t="s">
        <v>8281</v>
      </c>
      <c r="Q1132" t="s">
        <v>8333</v>
      </c>
      <c r="R1132" s="10" t="s">
        <v>8335</v>
      </c>
      <c r="S1132" s="29">
        <f>ROUND(FundResult[[#This Row],[pledged]]/FundResult[[#This Row],[goal]]*100,0)</f>
        <v>0</v>
      </c>
      <c r="T1132" s="27">
        <f>IFERROR(FundResult[[#This Row],[pledged]]/FundResult[[#This Row],[backers_count]], 0)</f>
        <v>3.6666666666666665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48">
        <v>40000</v>
      </c>
      <c r="E1133" s="4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6">
        <f>FundResult[[#This Row],[launched_at]]/86400+DATE(1970,1,1)</f>
        <v>42332.908194444448</v>
      </c>
      <c r="L1133" s="8">
        <f>YEAR(FundResult[[#This Row],[Date Created Conversion]])</f>
        <v>2015</v>
      </c>
      <c r="M1133" t="b">
        <v>0</v>
      </c>
      <c r="N1133">
        <v>0</v>
      </c>
      <c r="O1133" t="b">
        <v>0</v>
      </c>
      <c r="P1133" t="s">
        <v>8281</v>
      </c>
      <c r="Q1133" t="s">
        <v>8333</v>
      </c>
      <c r="R1133" s="10" t="s">
        <v>8335</v>
      </c>
      <c r="S1133" s="29">
        <f>ROUND(FundResult[[#This Row],[pledged]]/FundResult[[#This Row],[goal]]*100,0)</f>
        <v>0</v>
      </c>
      <c r="T1133" s="27">
        <f>IFERROR(FundResult[[#This Row],[pledged]]/FundResult[[#This Row],[backers_count]], 0)</f>
        <v>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48">
        <v>10000</v>
      </c>
      <c r="E1134" s="4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6">
        <f>FundResult[[#This Row],[launched_at]]/86400+DATE(1970,1,1)</f>
        <v>42706.115405092598</v>
      </c>
      <c r="L1134" s="8">
        <f>YEAR(FundResult[[#This Row],[Date Created Conversion]])</f>
        <v>2016</v>
      </c>
      <c r="M1134" t="b">
        <v>0</v>
      </c>
      <c r="N1134">
        <v>13</v>
      </c>
      <c r="O1134" t="b">
        <v>0</v>
      </c>
      <c r="P1134" t="s">
        <v>8281</v>
      </c>
      <c r="Q1134" t="s">
        <v>8333</v>
      </c>
      <c r="R1134" s="10" t="s">
        <v>8335</v>
      </c>
      <c r="S1134" s="29">
        <f>ROUND(FundResult[[#This Row],[pledged]]/FundResult[[#This Row],[goal]]*100,0)</f>
        <v>14</v>
      </c>
      <c r="T1134" s="27">
        <f>IFERROR(FundResult[[#This Row],[pledged]]/FundResult[[#This Row],[backers_count]], 0)</f>
        <v>110.61538461538461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48">
        <v>3000</v>
      </c>
      <c r="E1135" s="4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6">
        <f>FundResult[[#This Row],[launched_at]]/86400+DATE(1970,1,1)</f>
        <v>41821.407187500001</v>
      </c>
      <c r="L1135" s="8">
        <f>YEAR(FundResult[[#This Row],[Date Created Conversion]])</f>
        <v>2014</v>
      </c>
      <c r="M1135" t="b">
        <v>0</v>
      </c>
      <c r="N1135">
        <v>1</v>
      </c>
      <c r="O1135" t="b">
        <v>0</v>
      </c>
      <c r="P1135" t="s">
        <v>8281</v>
      </c>
      <c r="Q1135" t="s">
        <v>8333</v>
      </c>
      <c r="R1135" s="10" t="s">
        <v>8335</v>
      </c>
      <c r="S1135" s="29">
        <f>ROUND(FundResult[[#This Row],[pledged]]/FundResult[[#This Row],[goal]]*100,0)</f>
        <v>1</v>
      </c>
      <c r="T1135" s="27">
        <f>IFERROR(FundResult[[#This Row],[pledged]]/FundResult[[#This Row],[backers_count]], 0)</f>
        <v>20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48">
        <v>25000</v>
      </c>
      <c r="E1136" s="4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6">
        <f>FundResult[[#This Row],[launched_at]]/86400+DATE(1970,1,1)</f>
        <v>41958.285046296296</v>
      </c>
      <c r="L1136" s="8">
        <f>YEAR(FundResult[[#This Row],[Date Created Conversion]])</f>
        <v>2014</v>
      </c>
      <c r="M1136" t="b">
        <v>0</v>
      </c>
      <c r="N1136">
        <v>1</v>
      </c>
      <c r="O1136" t="b">
        <v>0</v>
      </c>
      <c r="P1136" t="s">
        <v>8281</v>
      </c>
      <c r="Q1136" t="s">
        <v>8333</v>
      </c>
      <c r="R1136" s="10" t="s">
        <v>8335</v>
      </c>
      <c r="S1136" s="29">
        <f>ROUND(FundResult[[#This Row],[pledged]]/FundResult[[#This Row],[goal]]*100,0)</f>
        <v>0</v>
      </c>
      <c r="T1136" s="27">
        <f>IFERROR(FundResult[[#This Row],[pledged]]/FundResult[[#This Row],[backers_count]], 0)</f>
        <v>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48">
        <v>1000</v>
      </c>
      <c r="E1137" s="4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6">
        <f>FundResult[[#This Row],[launched_at]]/86400+DATE(1970,1,1)</f>
        <v>42558.98951388889</v>
      </c>
      <c r="L1137" s="8">
        <f>YEAR(FundResult[[#This Row],[Date Created Conversion]])</f>
        <v>2016</v>
      </c>
      <c r="M1137" t="b">
        <v>0</v>
      </c>
      <c r="N1137">
        <v>1</v>
      </c>
      <c r="O1137" t="b">
        <v>0</v>
      </c>
      <c r="P1137" t="s">
        <v>8281</v>
      </c>
      <c r="Q1137" t="s">
        <v>8333</v>
      </c>
      <c r="R1137" s="10" t="s">
        <v>8335</v>
      </c>
      <c r="S1137" s="29">
        <f>ROUND(FundResult[[#This Row],[pledged]]/FundResult[[#This Row],[goal]]*100,0)</f>
        <v>5</v>
      </c>
      <c r="T1137" s="27">
        <f>IFERROR(FundResult[[#This Row],[pledged]]/FundResult[[#This Row],[backers_count]], 0)</f>
        <v>50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48">
        <v>4190</v>
      </c>
      <c r="E1138" s="4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6">
        <f>FundResult[[#This Row],[launched_at]]/86400+DATE(1970,1,1)</f>
        <v>42327.671631944446</v>
      </c>
      <c r="L1138" s="8">
        <f>YEAR(FundResult[[#This Row],[Date Created Conversion]])</f>
        <v>2015</v>
      </c>
      <c r="M1138" t="b">
        <v>0</v>
      </c>
      <c r="N1138">
        <v>6</v>
      </c>
      <c r="O1138" t="b">
        <v>0</v>
      </c>
      <c r="P1138" t="s">
        <v>8281</v>
      </c>
      <c r="Q1138" t="s">
        <v>8333</v>
      </c>
      <c r="R1138" s="10" t="s">
        <v>8335</v>
      </c>
      <c r="S1138" s="29">
        <f>ROUND(FundResult[[#This Row],[pledged]]/FundResult[[#This Row],[goal]]*100,0)</f>
        <v>6</v>
      </c>
      <c r="T1138" s="27">
        <f>IFERROR(FundResult[[#This Row],[pledged]]/FundResult[[#This Row],[backers_count]], 0)</f>
        <v>45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48">
        <v>25000</v>
      </c>
      <c r="E1139" s="4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6">
        <f>FundResult[[#This Row],[launched_at]]/86400+DATE(1970,1,1)</f>
        <v>42453.819687499999</v>
      </c>
      <c r="L1139" s="8">
        <f>YEAR(FundResult[[#This Row],[Date Created Conversion]])</f>
        <v>2016</v>
      </c>
      <c r="M1139" t="b">
        <v>0</v>
      </c>
      <c r="N1139">
        <v>39</v>
      </c>
      <c r="O1139" t="b">
        <v>0</v>
      </c>
      <c r="P1139" t="s">
        <v>8281</v>
      </c>
      <c r="Q1139" t="s">
        <v>8333</v>
      </c>
      <c r="R1139" s="10" t="s">
        <v>8335</v>
      </c>
      <c r="S1139" s="29">
        <f>ROUND(FundResult[[#This Row],[pledged]]/FundResult[[#This Row],[goal]]*100,0)</f>
        <v>40</v>
      </c>
      <c r="T1139" s="27">
        <f>IFERROR(FundResult[[#This Row],[pledged]]/FundResult[[#This Row],[backers_count]], 0)</f>
        <v>253.2051282051282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48">
        <v>35000</v>
      </c>
      <c r="E1140" s="4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6">
        <f>FundResult[[#This Row],[launched_at]]/86400+DATE(1970,1,1)</f>
        <v>42736.9066087963</v>
      </c>
      <c r="L1140" s="8">
        <f>YEAR(FundResult[[#This Row],[Date Created Conversion]])</f>
        <v>2017</v>
      </c>
      <c r="M1140" t="b">
        <v>0</v>
      </c>
      <c r="N1140">
        <v>4</v>
      </c>
      <c r="O1140" t="b">
        <v>0</v>
      </c>
      <c r="P1140" t="s">
        <v>8281</v>
      </c>
      <c r="Q1140" t="s">
        <v>8333</v>
      </c>
      <c r="R1140" s="10" t="s">
        <v>8335</v>
      </c>
      <c r="S1140" s="29">
        <f>ROUND(FundResult[[#This Row],[pledged]]/FundResult[[#This Row],[goal]]*100,0)</f>
        <v>0</v>
      </c>
      <c r="T1140" s="27">
        <f>IFERROR(FundResult[[#This Row],[pledged]]/FundResult[[#This Row],[backers_count]], 0)</f>
        <v>31.25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48">
        <v>8000</v>
      </c>
      <c r="E1141" s="4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6">
        <f>FundResult[[#This Row],[launched_at]]/86400+DATE(1970,1,1)</f>
        <v>41975.34752314815</v>
      </c>
      <c r="L1141" s="8">
        <f>YEAR(FundResult[[#This Row],[Date Created Conversion]])</f>
        <v>2014</v>
      </c>
      <c r="M1141" t="b">
        <v>0</v>
      </c>
      <c r="N1141">
        <v>1</v>
      </c>
      <c r="O1141" t="b">
        <v>0</v>
      </c>
      <c r="P1141" t="s">
        <v>8281</v>
      </c>
      <c r="Q1141" t="s">
        <v>8333</v>
      </c>
      <c r="R1141" s="10" t="s">
        <v>8335</v>
      </c>
      <c r="S1141" s="29">
        <f>ROUND(FundResult[[#This Row],[pledged]]/FundResult[[#This Row],[goal]]*100,0)</f>
        <v>0</v>
      </c>
      <c r="T1141" s="27">
        <f>IFERROR(FundResult[[#This Row],[pledged]]/FundResult[[#This Row],[backers_count]], 0)</f>
        <v>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48">
        <v>5000</v>
      </c>
      <c r="E1142" s="4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6">
        <f>FundResult[[#This Row],[launched_at]]/86400+DATE(1970,1,1)</f>
        <v>42192.462048611109</v>
      </c>
      <c r="L1142" s="8">
        <f>YEAR(FundResult[[#This Row],[Date Created Conversion]])</f>
        <v>2015</v>
      </c>
      <c r="M1142" t="b">
        <v>0</v>
      </c>
      <c r="N1142">
        <v>0</v>
      </c>
      <c r="O1142" t="b">
        <v>0</v>
      </c>
      <c r="P1142" t="s">
        <v>8281</v>
      </c>
      <c r="Q1142" t="s">
        <v>8333</v>
      </c>
      <c r="R1142" s="10" t="s">
        <v>8335</v>
      </c>
      <c r="S1142" s="29">
        <f>ROUND(FundResult[[#This Row],[pledged]]/FundResult[[#This Row],[goal]]*100,0)</f>
        <v>0</v>
      </c>
      <c r="T1142" s="27">
        <f>IFERROR(FundResult[[#This Row],[pledged]]/FundResult[[#This Row],[backers_count]], 0)</f>
        <v>0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48">
        <v>500</v>
      </c>
      <c r="E1143" s="4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6">
        <f>FundResult[[#This Row],[launched_at]]/86400+DATE(1970,1,1)</f>
        <v>42164.699652777781</v>
      </c>
      <c r="L1143" s="8">
        <f>YEAR(FundResult[[#This Row],[Date Created Conversion]])</f>
        <v>2015</v>
      </c>
      <c r="M1143" t="b">
        <v>0</v>
      </c>
      <c r="N1143">
        <v>0</v>
      </c>
      <c r="O1143" t="b">
        <v>0</v>
      </c>
      <c r="P1143" t="s">
        <v>8281</v>
      </c>
      <c r="Q1143" t="s">
        <v>8333</v>
      </c>
      <c r="R1143" s="10" t="s">
        <v>8335</v>
      </c>
      <c r="S1143" s="29">
        <f>ROUND(FundResult[[#This Row],[pledged]]/FundResult[[#This Row],[goal]]*100,0)</f>
        <v>0</v>
      </c>
      <c r="T1143" s="27">
        <f>IFERROR(FundResult[[#This Row],[pledged]]/FundResult[[#This Row],[backers_count]], 0)</f>
        <v>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48">
        <v>4000</v>
      </c>
      <c r="E1144" s="4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6">
        <f>FundResult[[#This Row],[launched_at]]/86400+DATE(1970,1,1)</f>
        <v>42022.006099537037</v>
      </c>
      <c r="L1144" s="8">
        <f>YEAR(FundResult[[#This Row],[Date Created Conversion]])</f>
        <v>2015</v>
      </c>
      <c r="M1144" t="b">
        <v>0</v>
      </c>
      <c r="N1144">
        <v>0</v>
      </c>
      <c r="O1144" t="b">
        <v>0</v>
      </c>
      <c r="P1144" t="s">
        <v>8281</v>
      </c>
      <c r="Q1144" t="s">
        <v>8333</v>
      </c>
      <c r="R1144" s="10" t="s">
        <v>8335</v>
      </c>
      <c r="S1144" s="29">
        <f>ROUND(FundResult[[#This Row],[pledged]]/FundResult[[#This Row],[goal]]*100,0)</f>
        <v>0</v>
      </c>
      <c r="T1144" s="27">
        <f>IFERROR(FundResult[[#This Row],[pledged]]/FundResult[[#This Row],[backers_count]], 0)</f>
        <v>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48">
        <v>45000</v>
      </c>
      <c r="E1145" s="4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6">
        <f>FundResult[[#This Row],[launched_at]]/86400+DATE(1970,1,1)</f>
        <v>42325.19358796296</v>
      </c>
      <c r="L1145" s="8">
        <f>YEAR(FundResult[[#This Row],[Date Created Conversion]])</f>
        <v>2015</v>
      </c>
      <c r="M1145" t="b">
        <v>0</v>
      </c>
      <c r="N1145">
        <v>8</v>
      </c>
      <c r="O1145" t="b">
        <v>0</v>
      </c>
      <c r="P1145" t="s">
        <v>8281</v>
      </c>
      <c r="Q1145" t="s">
        <v>8333</v>
      </c>
      <c r="R1145" s="10" t="s">
        <v>8335</v>
      </c>
      <c r="S1145" s="29">
        <f>ROUND(FundResult[[#This Row],[pledged]]/FundResult[[#This Row],[goal]]*100,0)</f>
        <v>0</v>
      </c>
      <c r="T1145" s="27">
        <f>IFERROR(FundResult[[#This Row],[pledged]]/FundResult[[#This Row],[backers_count]], 0)</f>
        <v>23.25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48">
        <v>9300</v>
      </c>
      <c r="E1146" s="4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6">
        <f>FundResult[[#This Row],[launched_at]]/86400+DATE(1970,1,1)</f>
        <v>42093.181944444441</v>
      </c>
      <c r="L1146" s="8">
        <f>YEAR(FundResult[[#This Row],[Date Created Conversion]])</f>
        <v>2015</v>
      </c>
      <c r="M1146" t="b">
        <v>0</v>
      </c>
      <c r="N1146">
        <v>0</v>
      </c>
      <c r="O1146" t="b">
        <v>0</v>
      </c>
      <c r="P1146" t="s">
        <v>8282</v>
      </c>
      <c r="Q1146" t="s">
        <v>8336</v>
      </c>
      <c r="R1146" s="10" t="s">
        <v>8337</v>
      </c>
      <c r="S1146" s="29">
        <f>ROUND(FundResult[[#This Row],[pledged]]/FundResult[[#This Row],[goal]]*100,0)</f>
        <v>0</v>
      </c>
      <c r="T1146" s="27">
        <f>IFERROR(FundResult[[#This Row],[pledged]]/FundResult[[#This Row],[backers_count]], 0)</f>
        <v>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48">
        <v>80000</v>
      </c>
      <c r="E1147" s="4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6">
        <f>FundResult[[#This Row],[launched_at]]/86400+DATE(1970,1,1)</f>
        <v>41854.74759259259</v>
      </c>
      <c r="L1147" s="8">
        <f>YEAR(FundResult[[#This Row],[Date Created Conversion]])</f>
        <v>2014</v>
      </c>
      <c r="M1147" t="b">
        <v>0</v>
      </c>
      <c r="N1147">
        <v>1</v>
      </c>
      <c r="O1147" t="b">
        <v>0</v>
      </c>
      <c r="P1147" t="s">
        <v>8282</v>
      </c>
      <c r="Q1147" t="s">
        <v>8336</v>
      </c>
      <c r="R1147" s="10" t="s">
        <v>8337</v>
      </c>
      <c r="S1147" s="29">
        <f>ROUND(FundResult[[#This Row],[pledged]]/FundResult[[#This Row],[goal]]*100,0)</f>
        <v>0</v>
      </c>
      <c r="T1147" s="27">
        <f>IFERROR(FundResult[[#This Row],[pledged]]/FundResult[[#This Row],[backers_count]], 0)</f>
        <v>100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48">
        <v>6000</v>
      </c>
      <c r="E1148" s="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6">
        <f>FundResult[[#This Row],[launched_at]]/86400+DATE(1970,1,1)</f>
        <v>41723.9533912037</v>
      </c>
      <c r="L1148" s="8">
        <f>YEAR(FundResult[[#This Row],[Date Created Conversion]])</f>
        <v>2014</v>
      </c>
      <c r="M1148" t="b">
        <v>0</v>
      </c>
      <c r="N1148">
        <v>12</v>
      </c>
      <c r="O1148" t="b">
        <v>0</v>
      </c>
      <c r="P1148" t="s">
        <v>8282</v>
      </c>
      <c r="Q1148" t="s">
        <v>8336</v>
      </c>
      <c r="R1148" s="10" t="s">
        <v>8337</v>
      </c>
      <c r="S1148" s="29">
        <f>ROUND(FundResult[[#This Row],[pledged]]/FundResult[[#This Row],[goal]]*100,0)</f>
        <v>9</v>
      </c>
      <c r="T1148" s="27">
        <f>IFERROR(FundResult[[#This Row],[pledged]]/FundResult[[#This Row],[backers_count]], 0)</f>
        <v>44.166666666666664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48">
        <v>25000</v>
      </c>
      <c r="E1149" s="4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6">
        <f>FundResult[[#This Row],[launched_at]]/86400+DATE(1970,1,1)</f>
        <v>41871.972025462965</v>
      </c>
      <c r="L1149" s="8">
        <f>YEAR(FundResult[[#This Row],[Date Created Conversion]])</f>
        <v>2014</v>
      </c>
      <c r="M1149" t="b">
        <v>0</v>
      </c>
      <c r="N1149">
        <v>0</v>
      </c>
      <c r="O1149" t="b">
        <v>0</v>
      </c>
      <c r="P1149" t="s">
        <v>8282</v>
      </c>
      <c r="Q1149" t="s">
        <v>8336</v>
      </c>
      <c r="R1149" s="10" t="s">
        <v>8337</v>
      </c>
      <c r="S1149" s="29">
        <f>ROUND(FundResult[[#This Row],[pledged]]/FundResult[[#This Row],[goal]]*100,0)</f>
        <v>0</v>
      </c>
      <c r="T1149" s="27">
        <f>IFERROR(FundResult[[#This Row],[pledged]]/FundResult[[#This Row],[backers_count]], 0)</f>
        <v>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48">
        <v>15000</v>
      </c>
      <c r="E1150" s="4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6">
        <f>FundResult[[#This Row],[launched_at]]/86400+DATE(1970,1,1)</f>
        <v>42675.171076388884</v>
      </c>
      <c r="L1150" s="8">
        <f>YEAR(FundResult[[#This Row],[Date Created Conversion]])</f>
        <v>2016</v>
      </c>
      <c r="M1150" t="b">
        <v>0</v>
      </c>
      <c r="N1150">
        <v>3</v>
      </c>
      <c r="O1150" t="b">
        <v>0</v>
      </c>
      <c r="P1150" t="s">
        <v>8282</v>
      </c>
      <c r="Q1150" t="s">
        <v>8336</v>
      </c>
      <c r="R1150" s="10" t="s">
        <v>8337</v>
      </c>
      <c r="S1150" s="29">
        <f>ROUND(FundResult[[#This Row],[pledged]]/FundResult[[#This Row],[goal]]*100,0)</f>
        <v>0</v>
      </c>
      <c r="T1150" s="27">
        <f>IFERROR(FundResult[[#This Row],[pledged]]/FundResult[[#This Row],[backers_count]], 0)</f>
        <v>24.333333333333332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48">
        <v>50000</v>
      </c>
      <c r="E1151" s="4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6">
        <f>FundResult[[#This Row],[launched_at]]/86400+DATE(1970,1,1)</f>
        <v>42507.71025462963</v>
      </c>
      <c r="L1151" s="8">
        <f>YEAR(FundResult[[#This Row],[Date Created Conversion]])</f>
        <v>2016</v>
      </c>
      <c r="M1151" t="b">
        <v>0</v>
      </c>
      <c r="N1151">
        <v>2</v>
      </c>
      <c r="O1151" t="b">
        <v>0</v>
      </c>
      <c r="P1151" t="s">
        <v>8282</v>
      </c>
      <c r="Q1151" t="s">
        <v>8336</v>
      </c>
      <c r="R1151" s="10" t="s">
        <v>8337</v>
      </c>
      <c r="S1151" s="29">
        <f>ROUND(FundResult[[#This Row],[pledged]]/FundResult[[#This Row],[goal]]*100,0)</f>
        <v>0</v>
      </c>
      <c r="T1151" s="27">
        <f>IFERROR(FundResult[[#This Row],[pledged]]/FundResult[[#This Row],[backers_count]], 0)</f>
        <v>37.5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48">
        <v>2500</v>
      </c>
      <c r="E1152" s="4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6">
        <f>FundResult[[#This Row],[launched_at]]/86400+DATE(1970,1,1)</f>
        <v>42317.954571759255</v>
      </c>
      <c r="L1152" s="8">
        <f>YEAR(FundResult[[#This Row],[Date Created Conversion]])</f>
        <v>2015</v>
      </c>
      <c r="M1152" t="b">
        <v>0</v>
      </c>
      <c r="N1152">
        <v>6</v>
      </c>
      <c r="O1152" t="b">
        <v>0</v>
      </c>
      <c r="P1152" t="s">
        <v>8282</v>
      </c>
      <c r="Q1152" t="s">
        <v>8336</v>
      </c>
      <c r="R1152" s="10" t="s">
        <v>8337</v>
      </c>
      <c r="S1152" s="29">
        <f>ROUND(FundResult[[#This Row],[pledged]]/FundResult[[#This Row],[goal]]*100,0)</f>
        <v>10</v>
      </c>
      <c r="T1152" s="27">
        <f>IFERROR(FundResult[[#This Row],[pledged]]/FundResult[[#This Row],[backers_count]], 0)</f>
        <v>42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48">
        <v>25000</v>
      </c>
      <c r="E1153" s="4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6">
        <f>FundResult[[#This Row],[launched_at]]/86400+DATE(1970,1,1)</f>
        <v>42224.102581018524</v>
      </c>
      <c r="L1153" s="8">
        <f>YEAR(FundResult[[#This Row],[Date Created Conversion]])</f>
        <v>2015</v>
      </c>
      <c r="M1153" t="b">
        <v>0</v>
      </c>
      <c r="N1153">
        <v>0</v>
      </c>
      <c r="O1153" t="b">
        <v>0</v>
      </c>
      <c r="P1153" t="s">
        <v>8282</v>
      </c>
      <c r="Q1153" t="s">
        <v>8336</v>
      </c>
      <c r="R1153" s="10" t="s">
        <v>8337</v>
      </c>
      <c r="S1153" s="29">
        <f>ROUND(FundResult[[#This Row],[pledged]]/FundResult[[#This Row],[goal]]*100,0)</f>
        <v>0</v>
      </c>
      <c r="T1153" s="27">
        <f>IFERROR(FundResult[[#This Row],[pledged]]/FundResult[[#This Row],[backers_count]], 0)</f>
        <v>0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48">
        <v>16000</v>
      </c>
      <c r="E1154" s="4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6">
        <f>FundResult[[#This Row],[launched_at]]/86400+DATE(1970,1,1)</f>
        <v>42109.709629629629</v>
      </c>
      <c r="L1154" s="8">
        <f>YEAR(FundResult[[#This Row],[Date Created Conversion]])</f>
        <v>2015</v>
      </c>
      <c r="M1154" t="b">
        <v>0</v>
      </c>
      <c r="N1154">
        <v>15</v>
      </c>
      <c r="O1154" t="b">
        <v>0</v>
      </c>
      <c r="P1154" t="s">
        <v>8282</v>
      </c>
      <c r="Q1154" t="s">
        <v>8336</v>
      </c>
      <c r="R1154" s="10" t="s">
        <v>8337</v>
      </c>
      <c r="S1154" s="29">
        <f>ROUND(FundResult[[#This Row],[pledged]]/FundResult[[#This Row],[goal]]*100,0)</f>
        <v>6</v>
      </c>
      <c r="T1154" s="27">
        <f>IFERROR(FundResult[[#This Row],[pledged]]/FundResult[[#This Row],[backers_count]], 0)</f>
        <v>60.733333333333334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48">
        <v>8000</v>
      </c>
      <c r="E1155" s="4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6">
        <f>FundResult[[#This Row],[launched_at]]/86400+DATE(1970,1,1)</f>
        <v>42143.714178240742</v>
      </c>
      <c r="L1155" s="8">
        <f>YEAR(FundResult[[#This Row],[Date Created Conversion]])</f>
        <v>2015</v>
      </c>
      <c r="M1155" t="b">
        <v>0</v>
      </c>
      <c r="N1155">
        <v>1</v>
      </c>
      <c r="O1155" t="b">
        <v>0</v>
      </c>
      <c r="P1155" t="s">
        <v>8282</v>
      </c>
      <c r="Q1155" t="s">
        <v>8336</v>
      </c>
      <c r="R1155" s="10" t="s">
        <v>8337</v>
      </c>
      <c r="S1155" s="29">
        <f>ROUND(FundResult[[#This Row],[pledged]]/FundResult[[#This Row],[goal]]*100,0)</f>
        <v>1</v>
      </c>
      <c r="T1155" s="27">
        <f>IFERROR(FundResult[[#This Row],[pledged]]/FundResult[[#This Row],[backers_count]], 0)</f>
        <v>50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48">
        <v>5000</v>
      </c>
      <c r="E1156" s="4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6">
        <f>FundResult[[#This Row],[launched_at]]/86400+DATE(1970,1,1)</f>
        <v>42223.108865740738</v>
      </c>
      <c r="L1156" s="8">
        <f>YEAR(FundResult[[#This Row],[Date Created Conversion]])</f>
        <v>2015</v>
      </c>
      <c r="M1156" t="b">
        <v>0</v>
      </c>
      <c r="N1156">
        <v>3</v>
      </c>
      <c r="O1156" t="b">
        <v>0</v>
      </c>
      <c r="P1156" t="s">
        <v>8282</v>
      </c>
      <c r="Q1156" t="s">
        <v>8336</v>
      </c>
      <c r="R1156" s="10" t="s">
        <v>8337</v>
      </c>
      <c r="S1156" s="29">
        <f>ROUND(FundResult[[#This Row],[pledged]]/FundResult[[#This Row],[goal]]*100,0)</f>
        <v>7</v>
      </c>
      <c r="T1156" s="27">
        <f>IFERROR(FundResult[[#This Row],[pledged]]/FundResult[[#This Row],[backers_count]], 0)</f>
        <v>108.33333333333333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48">
        <v>25000</v>
      </c>
      <c r="E1157" s="4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6">
        <f>FundResult[[#This Row],[launched_at]]/86400+DATE(1970,1,1)</f>
        <v>41835.763981481483</v>
      </c>
      <c r="L1157" s="8">
        <f>YEAR(FundResult[[#This Row],[Date Created Conversion]])</f>
        <v>2014</v>
      </c>
      <c r="M1157" t="b">
        <v>0</v>
      </c>
      <c r="N1157">
        <v>8</v>
      </c>
      <c r="O1157" t="b">
        <v>0</v>
      </c>
      <c r="P1157" t="s">
        <v>8282</v>
      </c>
      <c r="Q1157" t="s">
        <v>8336</v>
      </c>
      <c r="R1157" s="10" t="s">
        <v>8337</v>
      </c>
      <c r="S1157" s="29">
        <f>ROUND(FundResult[[#This Row],[pledged]]/FundResult[[#This Row],[goal]]*100,0)</f>
        <v>1</v>
      </c>
      <c r="T1157" s="27">
        <f>IFERROR(FundResult[[#This Row],[pledged]]/FundResult[[#This Row],[backers_count]], 0)</f>
        <v>23.5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48">
        <v>6500</v>
      </c>
      <c r="E1158" s="4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6">
        <f>FundResult[[#This Row],[launched_at]]/86400+DATE(1970,1,1)</f>
        <v>42029.07131944444</v>
      </c>
      <c r="L1158" s="8">
        <f>YEAR(FundResult[[#This Row],[Date Created Conversion]])</f>
        <v>2015</v>
      </c>
      <c r="M1158" t="b">
        <v>0</v>
      </c>
      <c r="N1158">
        <v>0</v>
      </c>
      <c r="O1158" t="b">
        <v>0</v>
      </c>
      <c r="P1158" t="s">
        <v>8282</v>
      </c>
      <c r="Q1158" t="s">
        <v>8336</v>
      </c>
      <c r="R1158" s="10" t="s">
        <v>8337</v>
      </c>
      <c r="S1158" s="29">
        <f>ROUND(FundResult[[#This Row],[pledged]]/FundResult[[#This Row],[goal]]*100,0)</f>
        <v>0</v>
      </c>
      <c r="T1158" s="27">
        <f>IFERROR(FundResult[[#This Row],[pledged]]/FundResult[[#This Row],[backers_count]], 0)</f>
        <v>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48">
        <v>10000</v>
      </c>
      <c r="E1159" s="4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6">
        <f>FundResult[[#This Row],[launched_at]]/86400+DATE(1970,1,1)</f>
        <v>41918.628240740742</v>
      </c>
      <c r="L1159" s="8">
        <f>YEAR(FundResult[[#This Row],[Date Created Conversion]])</f>
        <v>2014</v>
      </c>
      <c r="M1159" t="b">
        <v>0</v>
      </c>
      <c r="N1159">
        <v>3</v>
      </c>
      <c r="O1159" t="b">
        <v>0</v>
      </c>
      <c r="P1159" t="s">
        <v>8282</v>
      </c>
      <c r="Q1159" t="s">
        <v>8336</v>
      </c>
      <c r="R1159" s="10" t="s">
        <v>8337</v>
      </c>
      <c r="S1159" s="29">
        <f>ROUND(FundResult[[#This Row],[pledged]]/FundResult[[#This Row],[goal]]*100,0)</f>
        <v>2</v>
      </c>
      <c r="T1159" s="27">
        <f>IFERROR(FundResult[[#This Row],[pledged]]/FundResult[[#This Row],[backers_count]], 0)</f>
        <v>50.333333333333336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48">
        <v>7500</v>
      </c>
      <c r="E1160" s="4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6">
        <f>FundResult[[#This Row],[launched_at]]/86400+DATE(1970,1,1)</f>
        <v>41952.09175925926</v>
      </c>
      <c r="L1160" s="8">
        <f>YEAR(FundResult[[#This Row],[Date Created Conversion]])</f>
        <v>2014</v>
      </c>
      <c r="M1160" t="b">
        <v>0</v>
      </c>
      <c r="N1160">
        <v>3</v>
      </c>
      <c r="O1160" t="b">
        <v>0</v>
      </c>
      <c r="P1160" t="s">
        <v>8282</v>
      </c>
      <c r="Q1160" t="s">
        <v>8336</v>
      </c>
      <c r="R1160" s="10" t="s">
        <v>8337</v>
      </c>
      <c r="S1160" s="29">
        <f>ROUND(FundResult[[#This Row],[pledged]]/FundResult[[#This Row],[goal]]*100,0)</f>
        <v>0</v>
      </c>
      <c r="T1160" s="27">
        <f>IFERROR(FundResult[[#This Row],[pledged]]/FundResult[[#This Row],[backers_count]], 0)</f>
        <v>11.666666666666666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48">
        <v>6750</v>
      </c>
      <c r="E1161" s="4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6">
        <f>FundResult[[#This Row],[launched_at]]/86400+DATE(1970,1,1)</f>
        <v>42154.726446759261</v>
      </c>
      <c r="L1161" s="8">
        <f>YEAR(FundResult[[#This Row],[Date Created Conversion]])</f>
        <v>2015</v>
      </c>
      <c r="M1161" t="b">
        <v>0</v>
      </c>
      <c r="N1161">
        <v>0</v>
      </c>
      <c r="O1161" t="b">
        <v>0</v>
      </c>
      <c r="P1161" t="s">
        <v>8282</v>
      </c>
      <c r="Q1161" t="s">
        <v>8336</v>
      </c>
      <c r="R1161" s="10" t="s">
        <v>8337</v>
      </c>
      <c r="S1161" s="29">
        <f>ROUND(FundResult[[#This Row],[pledged]]/FundResult[[#This Row],[goal]]*100,0)</f>
        <v>0</v>
      </c>
      <c r="T1161" s="27">
        <f>IFERROR(FundResult[[#This Row],[pledged]]/FundResult[[#This Row],[backers_count]], 0)</f>
        <v>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48">
        <v>30000</v>
      </c>
      <c r="E1162" s="4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6">
        <f>FundResult[[#This Row],[launched_at]]/86400+DATE(1970,1,1)</f>
        <v>42061.154930555553</v>
      </c>
      <c r="L1162" s="8">
        <f>YEAR(FundResult[[#This Row],[Date Created Conversion]])</f>
        <v>2015</v>
      </c>
      <c r="M1162" t="b">
        <v>0</v>
      </c>
      <c r="N1162">
        <v>19</v>
      </c>
      <c r="O1162" t="b">
        <v>0</v>
      </c>
      <c r="P1162" t="s">
        <v>8282</v>
      </c>
      <c r="Q1162" t="s">
        <v>8336</v>
      </c>
      <c r="R1162" s="10" t="s">
        <v>8337</v>
      </c>
      <c r="S1162" s="29">
        <f>ROUND(FundResult[[#This Row],[pledged]]/FundResult[[#This Row],[goal]]*100,0)</f>
        <v>4</v>
      </c>
      <c r="T1162" s="27">
        <f>IFERROR(FundResult[[#This Row],[pledged]]/FundResult[[#This Row],[backers_count]], 0)</f>
        <v>60.789473684210527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48">
        <v>18000</v>
      </c>
      <c r="E1163" s="4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6">
        <f>FundResult[[#This Row],[launched_at]]/86400+DATE(1970,1,1)</f>
        <v>42122.629502314812</v>
      </c>
      <c r="L1163" s="8">
        <f>YEAR(FundResult[[#This Row],[Date Created Conversion]])</f>
        <v>2015</v>
      </c>
      <c r="M1163" t="b">
        <v>0</v>
      </c>
      <c r="N1163">
        <v>0</v>
      </c>
      <c r="O1163" t="b">
        <v>0</v>
      </c>
      <c r="P1163" t="s">
        <v>8282</v>
      </c>
      <c r="Q1163" t="s">
        <v>8336</v>
      </c>
      <c r="R1163" s="10" t="s">
        <v>8337</v>
      </c>
      <c r="S1163" s="29">
        <f>ROUND(FundResult[[#This Row],[pledged]]/FundResult[[#This Row],[goal]]*100,0)</f>
        <v>0</v>
      </c>
      <c r="T1163" s="27">
        <f>IFERROR(FundResult[[#This Row],[pledged]]/FundResult[[#This Row],[backers_count]], 0)</f>
        <v>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48">
        <v>60000</v>
      </c>
      <c r="E1164" s="4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6">
        <f>FundResult[[#This Row],[launched_at]]/86400+DATE(1970,1,1)</f>
        <v>41876.683611111112</v>
      </c>
      <c r="L1164" s="8">
        <f>YEAR(FundResult[[#This Row],[Date Created Conversion]])</f>
        <v>2014</v>
      </c>
      <c r="M1164" t="b">
        <v>0</v>
      </c>
      <c r="N1164">
        <v>2</v>
      </c>
      <c r="O1164" t="b">
        <v>0</v>
      </c>
      <c r="P1164" t="s">
        <v>8282</v>
      </c>
      <c r="Q1164" t="s">
        <v>8336</v>
      </c>
      <c r="R1164" s="10" t="s">
        <v>8337</v>
      </c>
      <c r="S1164" s="29">
        <f>ROUND(FundResult[[#This Row],[pledged]]/FundResult[[#This Row],[goal]]*100,0)</f>
        <v>0</v>
      </c>
      <c r="T1164" s="27">
        <f>IFERROR(FundResult[[#This Row],[pledged]]/FundResult[[#This Row],[backers_count]], 0)</f>
        <v>17.5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48">
        <v>5200</v>
      </c>
      <c r="E1165" s="4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6">
        <f>FundResult[[#This Row],[launched_at]]/86400+DATE(1970,1,1)</f>
        <v>41830.723611111112</v>
      </c>
      <c r="L1165" s="8">
        <f>YEAR(FundResult[[#This Row],[Date Created Conversion]])</f>
        <v>2014</v>
      </c>
      <c r="M1165" t="b">
        <v>0</v>
      </c>
      <c r="N1165">
        <v>0</v>
      </c>
      <c r="O1165" t="b">
        <v>0</v>
      </c>
      <c r="P1165" t="s">
        <v>8282</v>
      </c>
      <c r="Q1165" t="s">
        <v>8336</v>
      </c>
      <c r="R1165" s="10" t="s">
        <v>8337</v>
      </c>
      <c r="S1165" s="29">
        <f>ROUND(FundResult[[#This Row],[pledged]]/FundResult[[#This Row],[goal]]*100,0)</f>
        <v>0</v>
      </c>
      <c r="T1165" s="27">
        <f>IFERROR(FundResult[[#This Row],[pledged]]/FundResult[[#This Row],[backers_count]], 0)</f>
        <v>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48">
        <v>10000</v>
      </c>
      <c r="E1166" s="4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6">
        <f>FundResult[[#This Row],[launched_at]]/86400+DATE(1970,1,1)</f>
        <v>42509.724328703705</v>
      </c>
      <c r="L1166" s="8">
        <f>YEAR(FundResult[[#This Row],[Date Created Conversion]])</f>
        <v>2016</v>
      </c>
      <c r="M1166" t="b">
        <v>0</v>
      </c>
      <c r="N1166">
        <v>0</v>
      </c>
      <c r="O1166" t="b">
        <v>0</v>
      </c>
      <c r="P1166" t="s">
        <v>8282</v>
      </c>
      <c r="Q1166" t="s">
        <v>8336</v>
      </c>
      <c r="R1166" s="10" t="s">
        <v>8337</v>
      </c>
      <c r="S1166" s="29">
        <f>ROUND(FundResult[[#This Row],[pledged]]/FundResult[[#This Row],[goal]]*100,0)</f>
        <v>0</v>
      </c>
      <c r="T1166" s="27">
        <f>IFERROR(FundResult[[#This Row],[pledged]]/FundResult[[#This Row],[backers_count]], 0)</f>
        <v>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48">
        <v>10000</v>
      </c>
      <c r="E1167" s="4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6">
        <f>FundResult[[#This Row],[launched_at]]/86400+DATE(1970,1,1)</f>
        <v>41792.214467592596</v>
      </c>
      <c r="L1167" s="8">
        <f>YEAR(FundResult[[#This Row],[Date Created Conversion]])</f>
        <v>2014</v>
      </c>
      <c r="M1167" t="b">
        <v>0</v>
      </c>
      <c r="N1167">
        <v>25</v>
      </c>
      <c r="O1167" t="b">
        <v>0</v>
      </c>
      <c r="P1167" t="s">
        <v>8282</v>
      </c>
      <c r="Q1167" t="s">
        <v>8336</v>
      </c>
      <c r="R1167" s="10" t="s">
        <v>8337</v>
      </c>
      <c r="S1167" s="29">
        <f>ROUND(FundResult[[#This Row],[pledged]]/FundResult[[#This Row],[goal]]*100,0)</f>
        <v>21</v>
      </c>
      <c r="T1167" s="27">
        <f>IFERROR(FundResult[[#This Row],[pledged]]/FundResult[[#This Row],[backers_count]], 0)</f>
        <v>82.82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48">
        <v>15000</v>
      </c>
      <c r="E1168" s="4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6">
        <f>FundResult[[#This Row],[launched_at]]/86400+DATE(1970,1,1)</f>
        <v>42150.485439814816</v>
      </c>
      <c r="L1168" s="8">
        <f>YEAR(FundResult[[#This Row],[Date Created Conversion]])</f>
        <v>2015</v>
      </c>
      <c r="M1168" t="b">
        <v>0</v>
      </c>
      <c r="N1168">
        <v>8</v>
      </c>
      <c r="O1168" t="b">
        <v>0</v>
      </c>
      <c r="P1168" t="s">
        <v>8282</v>
      </c>
      <c r="Q1168" t="s">
        <v>8336</v>
      </c>
      <c r="R1168" s="10" t="s">
        <v>8337</v>
      </c>
      <c r="S1168" s="29">
        <f>ROUND(FundResult[[#This Row],[pledged]]/FundResult[[#This Row],[goal]]*100,0)</f>
        <v>19</v>
      </c>
      <c r="T1168" s="27">
        <f>IFERROR(FundResult[[#This Row],[pledged]]/FundResult[[#This Row],[backers_count]], 0)</f>
        <v>358.875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48">
        <v>60000</v>
      </c>
      <c r="E1169" s="4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6">
        <f>FundResult[[#This Row],[launched_at]]/86400+DATE(1970,1,1)</f>
        <v>41863.734895833331</v>
      </c>
      <c r="L1169" s="8">
        <f>YEAR(FundResult[[#This Row],[Date Created Conversion]])</f>
        <v>2014</v>
      </c>
      <c r="M1169" t="b">
        <v>0</v>
      </c>
      <c r="N1169">
        <v>16</v>
      </c>
      <c r="O1169" t="b">
        <v>0</v>
      </c>
      <c r="P1169" t="s">
        <v>8282</v>
      </c>
      <c r="Q1169" t="s">
        <v>8336</v>
      </c>
      <c r="R1169" s="10" t="s">
        <v>8337</v>
      </c>
      <c r="S1169" s="29">
        <f>ROUND(FundResult[[#This Row],[pledged]]/FundResult[[#This Row],[goal]]*100,0)</f>
        <v>2</v>
      </c>
      <c r="T1169" s="27">
        <f>IFERROR(FundResult[[#This Row],[pledged]]/FundResult[[#This Row],[backers_count]], 0)</f>
        <v>61.1875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48">
        <v>18000</v>
      </c>
      <c r="E1170" s="4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6">
        <f>FundResult[[#This Row],[launched_at]]/86400+DATE(1970,1,1)</f>
        <v>42605.053993055553</v>
      </c>
      <c r="L1170" s="8">
        <f>YEAR(FundResult[[#This Row],[Date Created Conversion]])</f>
        <v>2016</v>
      </c>
      <c r="M1170" t="b">
        <v>0</v>
      </c>
      <c r="N1170">
        <v>3</v>
      </c>
      <c r="O1170" t="b">
        <v>0</v>
      </c>
      <c r="P1170" t="s">
        <v>8282</v>
      </c>
      <c r="Q1170" t="s">
        <v>8336</v>
      </c>
      <c r="R1170" s="10" t="s">
        <v>8337</v>
      </c>
      <c r="S1170" s="29">
        <f>ROUND(FundResult[[#This Row],[pledged]]/FundResult[[#This Row],[goal]]*100,0)</f>
        <v>6</v>
      </c>
      <c r="T1170" s="27">
        <f>IFERROR(FundResult[[#This Row],[pledged]]/FundResult[[#This Row],[backers_count]], 0)</f>
        <v>340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48">
        <v>10000</v>
      </c>
      <c r="E1171" s="4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6">
        <f>FundResult[[#This Row],[launched_at]]/86400+DATE(1970,1,1)</f>
        <v>42027.353738425925</v>
      </c>
      <c r="L1171" s="8">
        <f>YEAR(FundResult[[#This Row],[Date Created Conversion]])</f>
        <v>2015</v>
      </c>
      <c r="M1171" t="b">
        <v>0</v>
      </c>
      <c r="N1171">
        <v>3</v>
      </c>
      <c r="O1171" t="b">
        <v>0</v>
      </c>
      <c r="P1171" t="s">
        <v>8282</v>
      </c>
      <c r="Q1171" t="s">
        <v>8336</v>
      </c>
      <c r="R1171" s="10" t="s">
        <v>8337</v>
      </c>
      <c r="S1171" s="29">
        <f>ROUND(FundResult[[#This Row],[pledged]]/FundResult[[#This Row],[goal]]*100,0)</f>
        <v>0</v>
      </c>
      <c r="T1171" s="27">
        <f>IFERROR(FundResult[[#This Row],[pledged]]/FundResult[[#This Row],[backers_count]], 0)</f>
        <v>5.666666666666667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48">
        <v>25000</v>
      </c>
      <c r="E1172" s="4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6">
        <f>FundResult[[#This Row],[launched_at]]/86400+DATE(1970,1,1)</f>
        <v>42124.893182870372</v>
      </c>
      <c r="L1172" s="8">
        <f>YEAR(FundResult[[#This Row],[Date Created Conversion]])</f>
        <v>2015</v>
      </c>
      <c r="M1172" t="b">
        <v>0</v>
      </c>
      <c r="N1172">
        <v>2</v>
      </c>
      <c r="O1172" t="b">
        <v>0</v>
      </c>
      <c r="P1172" t="s">
        <v>8282</v>
      </c>
      <c r="Q1172" t="s">
        <v>8336</v>
      </c>
      <c r="R1172" s="10" t="s">
        <v>8337</v>
      </c>
      <c r="S1172" s="29">
        <f>ROUND(FundResult[[#This Row],[pledged]]/FundResult[[#This Row],[goal]]*100,0)</f>
        <v>0</v>
      </c>
      <c r="T1172" s="27">
        <f>IFERROR(FundResult[[#This Row],[pledged]]/FundResult[[#This Row],[backers_count]], 0)</f>
        <v>50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48">
        <v>25000</v>
      </c>
      <c r="E1173" s="4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6">
        <f>FundResult[[#This Row],[launched_at]]/86400+DATE(1970,1,1)</f>
        <v>41938.804710648146</v>
      </c>
      <c r="L1173" s="8">
        <f>YEAR(FundResult[[#This Row],[Date Created Conversion]])</f>
        <v>2014</v>
      </c>
      <c r="M1173" t="b">
        <v>0</v>
      </c>
      <c r="N1173">
        <v>1</v>
      </c>
      <c r="O1173" t="b">
        <v>0</v>
      </c>
      <c r="P1173" t="s">
        <v>8282</v>
      </c>
      <c r="Q1173" t="s">
        <v>8336</v>
      </c>
      <c r="R1173" s="10" t="s">
        <v>8337</v>
      </c>
      <c r="S1173" s="29">
        <f>ROUND(FundResult[[#This Row],[pledged]]/FundResult[[#This Row],[goal]]*100,0)</f>
        <v>0</v>
      </c>
      <c r="T1173" s="27">
        <f>IFERROR(FundResult[[#This Row],[pledged]]/FundResult[[#This Row],[backers_count]], 0)</f>
        <v>25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48">
        <v>9000</v>
      </c>
      <c r="E1174" s="4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6">
        <f>FundResult[[#This Row],[launched_at]]/86400+DATE(1970,1,1)</f>
        <v>41841.682314814811</v>
      </c>
      <c r="L1174" s="8">
        <f>YEAR(FundResult[[#This Row],[Date Created Conversion]])</f>
        <v>2014</v>
      </c>
      <c r="M1174" t="b">
        <v>0</v>
      </c>
      <c r="N1174">
        <v>0</v>
      </c>
      <c r="O1174" t="b">
        <v>0</v>
      </c>
      <c r="P1174" t="s">
        <v>8282</v>
      </c>
      <c r="Q1174" t="s">
        <v>8336</v>
      </c>
      <c r="R1174" s="10" t="s">
        <v>8337</v>
      </c>
      <c r="S1174" s="29">
        <f>ROUND(FundResult[[#This Row],[pledged]]/FundResult[[#This Row],[goal]]*100,0)</f>
        <v>0</v>
      </c>
      <c r="T1174" s="27">
        <f>IFERROR(FundResult[[#This Row],[pledged]]/FundResult[[#This Row],[backers_count]], 0)</f>
        <v>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48">
        <v>125000</v>
      </c>
      <c r="E1175" s="4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6">
        <f>FundResult[[#This Row],[launched_at]]/86400+DATE(1970,1,1)</f>
        <v>42184.185844907406</v>
      </c>
      <c r="L1175" s="8">
        <f>YEAR(FundResult[[#This Row],[Date Created Conversion]])</f>
        <v>2015</v>
      </c>
      <c r="M1175" t="b">
        <v>0</v>
      </c>
      <c r="N1175">
        <v>1</v>
      </c>
      <c r="O1175" t="b">
        <v>0</v>
      </c>
      <c r="P1175" t="s">
        <v>8282</v>
      </c>
      <c r="Q1175" t="s">
        <v>8336</v>
      </c>
      <c r="R1175" s="10" t="s">
        <v>8337</v>
      </c>
      <c r="S1175" s="29">
        <f>ROUND(FundResult[[#This Row],[pledged]]/FundResult[[#This Row],[goal]]*100,0)</f>
        <v>0</v>
      </c>
      <c r="T1175" s="27">
        <f>IFERROR(FundResult[[#This Row],[pledged]]/FundResult[[#This Row],[backers_count]], 0)</f>
        <v>30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48">
        <v>15000</v>
      </c>
      <c r="E1176" s="4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6">
        <f>FundResult[[#This Row],[launched_at]]/86400+DATE(1970,1,1)</f>
        <v>42468.84174768519</v>
      </c>
      <c r="L1176" s="8">
        <f>YEAR(FundResult[[#This Row],[Date Created Conversion]])</f>
        <v>2016</v>
      </c>
      <c r="M1176" t="b">
        <v>0</v>
      </c>
      <c r="N1176">
        <v>19</v>
      </c>
      <c r="O1176" t="b">
        <v>0</v>
      </c>
      <c r="P1176" t="s">
        <v>8282</v>
      </c>
      <c r="Q1176" t="s">
        <v>8336</v>
      </c>
      <c r="R1176" s="10" t="s">
        <v>8337</v>
      </c>
      <c r="S1176" s="29">
        <f>ROUND(FundResult[[#This Row],[pledged]]/FundResult[[#This Row],[goal]]*100,0)</f>
        <v>6</v>
      </c>
      <c r="T1176" s="27">
        <f>IFERROR(FundResult[[#This Row],[pledged]]/FundResult[[#This Row],[backers_count]], 0)</f>
        <v>46.631578947368418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48">
        <v>20000</v>
      </c>
      <c r="E1177" s="4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6">
        <f>FundResult[[#This Row],[launched_at]]/86400+DATE(1970,1,1)</f>
        <v>42170.728460648148</v>
      </c>
      <c r="L1177" s="8">
        <f>YEAR(FundResult[[#This Row],[Date Created Conversion]])</f>
        <v>2015</v>
      </c>
      <c r="M1177" t="b">
        <v>0</v>
      </c>
      <c r="N1177">
        <v>9</v>
      </c>
      <c r="O1177" t="b">
        <v>0</v>
      </c>
      <c r="P1177" t="s">
        <v>8282</v>
      </c>
      <c r="Q1177" t="s">
        <v>8336</v>
      </c>
      <c r="R1177" s="10" t="s">
        <v>8337</v>
      </c>
      <c r="S1177" s="29">
        <f>ROUND(FundResult[[#This Row],[pledged]]/FundResult[[#This Row],[goal]]*100,0)</f>
        <v>3</v>
      </c>
      <c r="T1177" s="27">
        <f>IFERROR(FundResult[[#This Row],[pledged]]/FundResult[[#This Row],[backers_count]], 0)</f>
        <v>65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48">
        <v>175000</v>
      </c>
      <c r="E1178" s="4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6">
        <f>FundResult[[#This Row],[launched_at]]/86400+DATE(1970,1,1)</f>
        <v>42746.019652777773</v>
      </c>
      <c r="L1178" s="8">
        <f>YEAR(FundResult[[#This Row],[Date Created Conversion]])</f>
        <v>2017</v>
      </c>
      <c r="M1178" t="b">
        <v>0</v>
      </c>
      <c r="N1178">
        <v>1</v>
      </c>
      <c r="O1178" t="b">
        <v>0</v>
      </c>
      <c r="P1178" t="s">
        <v>8282</v>
      </c>
      <c r="Q1178" t="s">
        <v>8336</v>
      </c>
      <c r="R1178" s="10" t="s">
        <v>8337</v>
      </c>
      <c r="S1178" s="29">
        <f>ROUND(FundResult[[#This Row],[pledged]]/FundResult[[#This Row],[goal]]*100,0)</f>
        <v>0</v>
      </c>
      <c r="T1178" s="27">
        <f>IFERROR(FundResult[[#This Row],[pledged]]/FundResult[[#This Row],[backers_count]], 0)</f>
        <v>10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48">
        <v>6000</v>
      </c>
      <c r="E1179" s="4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6">
        <f>FundResult[[#This Row],[launched_at]]/86400+DATE(1970,1,1)</f>
        <v>41897.660833333335</v>
      </c>
      <c r="L1179" s="8">
        <f>YEAR(FundResult[[#This Row],[Date Created Conversion]])</f>
        <v>2014</v>
      </c>
      <c r="M1179" t="b">
        <v>0</v>
      </c>
      <c r="N1179">
        <v>0</v>
      </c>
      <c r="O1179" t="b">
        <v>0</v>
      </c>
      <c r="P1179" t="s">
        <v>8282</v>
      </c>
      <c r="Q1179" t="s">
        <v>8336</v>
      </c>
      <c r="R1179" s="10" t="s">
        <v>8337</v>
      </c>
      <c r="S1179" s="29">
        <f>ROUND(FundResult[[#This Row],[pledged]]/FundResult[[#This Row],[goal]]*100,0)</f>
        <v>0</v>
      </c>
      <c r="T1179" s="27">
        <f>IFERROR(FundResult[[#This Row],[pledged]]/FundResult[[#This Row],[backers_count]], 0)</f>
        <v>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48">
        <v>75000</v>
      </c>
      <c r="E1180" s="4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6">
        <f>FundResult[[#This Row],[launched_at]]/86400+DATE(1970,1,1)</f>
        <v>41837.905694444446</v>
      </c>
      <c r="L1180" s="8">
        <f>YEAR(FundResult[[#This Row],[Date Created Conversion]])</f>
        <v>2014</v>
      </c>
      <c r="M1180" t="b">
        <v>0</v>
      </c>
      <c r="N1180">
        <v>1</v>
      </c>
      <c r="O1180" t="b">
        <v>0</v>
      </c>
      <c r="P1180" t="s">
        <v>8282</v>
      </c>
      <c r="Q1180" t="s">
        <v>8336</v>
      </c>
      <c r="R1180" s="10" t="s">
        <v>8337</v>
      </c>
      <c r="S1180" s="29">
        <f>ROUND(FundResult[[#This Row],[pledged]]/FundResult[[#This Row],[goal]]*100,0)</f>
        <v>0</v>
      </c>
      <c r="T1180" s="27">
        <f>IFERROR(FundResult[[#This Row],[pledged]]/FundResult[[#This Row],[backers_count]], 0)</f>
        <v>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48">
        <v>60000</v>
      </c>
      <c r="E1181" s="4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6">
        <f>FundResult[[#This Row],[launched_at]]/86400+DATE(1970,1,1)</f>
        <v>42275.720219907409</v>
      </c>
      <c r="L1181" s="8">
        <f>YEAR(FundResult[[#This Row],[Date Created Conversion]])</f>
        <v>2015</v>
      </c>
      <c r="M1181" t="b">
        <v>0</v>
      </c>
      <c r="N1181">
        <v>5</v>
      </c>
      <c r="O1181" t="b">
        <v>0</v>
      </c>
      <c r="P1181" t="s">
        <v>8282</v>
      </c>
      <c r="Q1181" t="s">
        <v>8336</v>
      </c>
      <c r="R1181" s="10" t="s">
        <v>8337</v>
      </c>
      <c r="S1181" s="29">
        <f>ROUND(FundResult[[#This Row],[pledged]]/FundResult[[#This Row],[goal]]*100,0)</f>
        <v>5</v>
      </c>
      <c r="T1181" s="27">
        <f>IFERROR(FundResult[[#This Row],[pledged]]/FundResult[[#This Row],[backers_count]], 0)</f>
        <v>640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48">
        <v>50000</v>
      </c>
      <c r="E1182" s="4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6">
        <f>FundResult[[#This Row],[launched_at]]/86400+DATE(1970,1,1)</f>
        <v>41781.806875000002</v>
      </c>
      <c r="L1182" s="8">
        <f>YEAR(FundResult[[#This Row],[Date Created Conversion]])</f>
        <v>2014</v>
      </c>
      <c r="M1182" t="b">
        <v>0</v>
      </c>
      <c r="N1182">
        <v>85</v>
      </c>
      <c r="O1182" t="b">
        <v>0</v>
      </c>
      <c r="P1182" t="s">
        <v>8282</v>
      </c>
      <c r="Q1182" t="s">
        <v>8336</v>
      </c>
      <c r="R1182" s="10" t="s">
        <v>8337</v>
      </c>
      <c r="S1182" s="29">
        <f>ROUND(FundResult[[#This Row],[pledged]]/FundResult[[#This Row],[goal]]*100,0)</f>
        <v>12</v>
      </c>
      <c r="T1182" s="27">
        <f>IFERROR(FundResult[[#This Row],[pledged]]/FundResult[[#This Row],[backers_count]], 0)</f>
        <v>69.117647058823536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48">
        <v>50000</v>
      </c>
      <c r="E1183" s="4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6">
        <f>FundResult[[#This Row],[launched_at]]/86400+DATE(1970,1,1)</f>
        <v>42034.339363425926</v>
      </c>
      <c r="L1183" s="8">
        <f>YEAR(FundResult[[#This Row],[Date Created Conversion]])</f>
        <v>2015</v>
      </c>
      <c r="M1183" t="b">
        <v>0</v>
      </c>
      <c r="N1183">
        <v>3</v>
      </c>
      <c r="O1183" t="b">
        <v>0</v>
      </c>
      <c r="P1183" t="s">
        <v>8282</v>
      </c>
      <c r="Q1183" t="s">
        <v>8336</v>
      </c>
      <c r="R1183" s="10" t="s">
        <v>8337</v>
      </c>
      <c r="S1183" s="29">
        <f>ROUND(FundResult[[#This Row],[pledged]]/FundResult[[#This Row],[goal]]*100,0)</f>
        <v>0</v>
      </c>
      <c r="T1183" s="27">
        <f>IFERROR(FundResult[[#This Row],[pledged]]/FundResult[[#This Row],[backers_count]], 0)</f>
        <v>1.3333333333333333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48">
        <v>1000</v>
      </c>
      <c r="E1184" s="4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6">
        <f>FundResult[[#This Row],[launched_at]]/86400+DATE(1970,1,1)</f>
        <v>42728.827407407407</v>
      </c>
      <c r="L1184" s="8">
        <f>YEAR(FundResult[[#This Row],[Date Created Conversion]])</f>
        <v>2016</v>
      </c>
      <c r="M1184" t="b">
        <v>0</v>
      </c>
      <c r="N1184">
        <v>4</v>
      </c>
      <c r="O1184" t="b">
        <v>0</v>
      </c>
      <c r="P1184" t="s">
        <v>8282</v>
      </c>
      <c r="Q1184" t="s">
        <v>8336</v>
      </c>
      <c r="R1184" s="10" t="s">
        <v>8337</v>
      </c>
      <c r="S1184" s="29">
        <f>ROUND(FundResult[[#This Row],[pledged]]/FundResult[[#This Row],[goal]]*100,0)</f>
        <v>4</v>
      </c>
      <c r="T1184" s="27">
        <f>IFERROR(FundResult[[#This Row],[pledged]]/FundResult[[#This Row],[backers_count]], 0)</f>
        <v>10.5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48">
        <v>2500</v>
      </c>
      <c r="E1185" s="4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6">
        <f>FundResult[[#This Row],[launched_at]]/86400+DATE(1970,1,1)</f>
        <v>42656.86137731481</v>
      </c>
      <c r="L1185" s="8">
        <f>YEAR(FundResult[[#This Row],[Date Created Conversion]])</f>
        <v>2016</v>
      </c>
      <c r="M1185" t="b">
        <v>0</v>
      </c>
      <c r="N1185">
        <v>3</v>
      </c>
      <c r="O1185" t="b">
        <v>0</v>
      </c>
      <c r="P1185" t="s">
        <v>8282</v>
      </c>
      <c r="Q1185" t="s">
        <v>8336</v>
      </c>
      <c r="R1185" s="10" t="s">
        <v>8337</v>
      </c>
      <c r="S1185" s="29">
        <f>ROUND(FundResult[[#This Row],[pledged]]/FundResult[[#This Row],[goal]]*100,0)</f>
        <v>4</v>
      </c>
      <c r="T1185" s="27">
        <f>IFERROR(FundResult[[#This Row],[pledged]]/FundResult[[#This Row],[backers_count]], 0)</f>
        <v>33.333333333333336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48">
        <v>22000</v>
      </c>
      <c r="E1186" s="4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6">
        <f>FundResult[[#This Row],[launched_at]]/86400+DATE(1970,1,1)</f>
        <v>42741.599664351852</v>
      </c>
      <c r="L1186" s="8">
        <f>YEAR(FundResult[[#This Row],[Date Created Conversion]])</f>
        <v>2017</v>
      </c>
      <c r="M1186" t="b">
        <v>0</v>
      </c>
      <c r="N1186">
        <v>375</v>
      </c>
      <c r="O1186" t="b">
        <v>1</v>
      </c>
      <c r="P1186" t="s">
        <v>8283</v>
      </c>
      <c r="Q1186" t="s">
        <v>8338</v>
      </c>
      <c r="R1186" s="10" t="s">
        <v>8339</v>
      </c>
      <c r="S1186" s="29">
        <f>ROUND(FundResult[[#This Row],[pledged]]/FundResult[[#This Row],[goal]]*100,0)</f>
        <v>105</v>
      </c>
      <c r="T1186" s="27">
        <f>IFERROR(FundResult[[#This Row],[pledged]]/FundResult[[#This Row],[backers_count]], 0)</f>
        <v>61.562666666666665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48">
        <v>12500</v>
      </c>
      <c r="E1187" s="4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6">
        <f>FundResult[[#This Row],[launched_at]]/86400+DATE(1970,1,1)</f>
        <v>42130.865150462967</v>
      </c>
      <c r="L1187" s="8">
        <f>YEAR(FundResult[[#This Row],[Date Created Conversion]])</f>
        <v>2015</v>
      </c>
      <c r="M1187" t="b">
        <v>0</v>
      </c>
      <c r="N1187">
        <v>111</v>
      </c>
      <c r="O1187" t="b">
        <v>1</v>
      </c>
      <c r="P1187" t="s">
        <v>8283</v>
      </c>
      <c r="Q1187" t="s">
        <v>8338</v>
      </c>
      <c r="R1187" s="10" t="s">
        <v>8339</v>
      </c>
      <c r="S1187" s="29">
        <f>ROUND(FundResult[[#This Row],[pledged]]/FundResult[[#This Row],[goal]]*100,0)</f>
        <v>105</v>
      </c>
      <c r="T1187" s="27">
        <f>IFERROR(FundResult[[#This Row],[pledged]]/FundResult[[#This Row],[backers_count]], 0)</f>
        <v>118.73873873873873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48">
        <v>7500</v>
      </c>
      <c r="E1188" s="4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6">
        <f>FundResult[[#This Row],[launched_at]]/86400+DATE(1970,1,1)</f>
        <v>42123.86336805555</v>
      </c>
      <c r="L1188" s="8">
        <f>YEAR(FundResult[[#This Row],[Date Created Conversion]])</f>
        <v>2015</v>
      </c>
      <c r="M1188" t="b">
        <v>0</v>
      </c>
      <c r="N1188">
        <v>123</v>
      </c>
      <c r="O1188" t="b">
        <v>1</v>
      </c>
      <c r="P1188" t="s">
        <v>8283</v>
      </c>
      <c r="Q1188" t="s">
        <v>8338</v>
      </c>
      <c r="R1188" s="10" t="s">
        <v>8339</v>
      </c>
      <c r="S1188" s="29">
        <f>ROUND(FundResult[[#This Row],[pledged]]/FundResult[[#This Row],[goal]]*100,0)</f>
        <v>107</v>
      </c>
      <c r="T1188" s="27">
        <f>IFERROR(FundResult[[#This Row],[pledged]]/FundResult[[#This Row],[backers_count]], 0)</f>
        <v>65.081300813008127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48">
        <v>8750</v>
      </c>
      <c r="E1189" s="4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6">
        <f>FundResult[[#This Row],[launched_at]]/86400+DATE(1970,1,1)</f>
        <v>42109.894942129627</v>
      </c>
      <c r="L1189" s="8">
        <f>YEAR(FundResult[[#This Row],[Date Created Conversion]])</f>
        <v>2015</v>
      </c>
      <c r="M1189" t="b">
        <v>0</v>
      </c>
      <c r="N1189">
        <v>70</v>
      </c>
      <c r="O1189" t="b">
        <v>1</v>
      </c>
      <c r="P1189" t="s">
        <v>8283</v>
      </c>
      <c r="Q1189" t="s">
        <v>8338</v>
      </c>
      <c r="R1189" s="10" t="s">
        <v>8339</v>
      </c>
      <c r="S1189" s="29">
        <f>ROUND(FundResult[[#This Row],[pledged]]/FundResult[[#This Row],[goal]]*100,0)</f>
        <v>104</v>
      </c>
      <c r="T1189" s="27">
        <f>IFERROR(FundResult[[#This Row],[pledged]]/FundResult[[#This Row],[backers_count]], 0)</f>
        <v>130.15714285714284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48">
        <v>2000</v>
      </c>
      <c r="E1190" s="4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6">
        <f>FundResult[[#This Row],[launched_at]]/86400+DATE(1970,1,1)</f>
        <v>42711.700694444444</v>
      </c>
      <c r="L1190" s="8">
        <f>YEAR(FundResult[[#This Row],[Date Created Conversion]])</f>
        <v>2016</v>
      </c>
      <c r="M1190" t="b">
        <v>0</v>
      </c>
      <c r="N1190">
        <v>85</v>
      </c>
      <c r="O1190" t="b">
        <v>1</v>
      </c>
      <c r="P1190" t="s">
        <v>8283</v>
      </c>
      <c r="Q1190" t="s">
        <v>8338</v>
      </c>
      <c r="R1190" s="10" t="s">
        <v>8339</v>
      </c>
      <c r="S1190" s="29">
        <f>ROUND(FundResult[[#This Row],[pledged]]/FundResult[[#This Row],[goal]]*100,0)</f>
        <v>161</v>
      </c>
      <c r="T1190" s="27">
        <f>IFERROR(FundResult[[#This Row],[pledged]]/FundResult[[#This Row],[backers_count]], 0)</f>
        <v>37.776470588235291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48">
        <v>9000</v>
      </c>
      <c r="E1191" s="4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6">
        <f>FundResult[[#This Row],[launched_at]]/86400+DATE(1970,1,1)</f>
        <v>42529.979108796295</v>
      </c>
      <c r="L1191" s="8">
        <f>YEAR(FundResult[[#This Row],[Date Created Conversion]])</f>
        <v>2016</v>
      </c>
      <c r="M1191" t="b">
        <v>0</v>
      </c>
      <c r="N1191">
        <v>86</v>
      </c>
      <c r="O1191" t="b">
        <v>1</v>
      </c>
      <c r="P1191" t="s">
        <v>8283</v>
      </c>
      <c r="Q1191" t="s">
        <v>8338</v>
      </c>
      <c r="R1191" s="10" t="s">
        <v>8339</v>
      </c>
      <c r="S1191" s="29">
        <f>ROUND(FundResult[[#This Row],[pledged]]/FundResult[[#This Row],[goal]]*100,0)</f>
        <v>108</v>
      </c>
      <c r="T1191" s="27">
        <f>IFERROR(FundResult[[#This Row],[pledged]]/FundResult[[#This Row],[backers_count]], 0)</f>
        <v>112.79069767441861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48">
        <v>500</v>
      </c>
      <c r="E1192" s="4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6">
        <f>FundResult[[#This Row],[launched_at]]/86400+DATE(1970,1,1)</f>
        <v>41852.665798611109</v>
      </c>
      <c r="L1192" s="8">
        <f>YEAR(FundResult[[#This Row],[Date Created Conversion]])</f>
        <v>2014</v>
      </c>
      <c r="M1192" t="b">
        <v>0</v>
      </c>
      <c r="N1192">
        <v>13</v>
      </c>
      <c r="O1192" t="b">
        <v>1</v>
      </c>
      <c r="P1192" t="s">
        <v>8283</v>
      </c>
      <c r="Q1192" t="s">
        <v>8338</v>
      </c>
      <c r="R1192" s="10" t="s">
        <v>8339</v>
      </c>
      <c r="S1192" s="29">
        <f>ROUND(FundResult[[#This Row],[pledged]]/FundResult[[#This Row],[goal]]*100,0)</f>
        <v>135</v>
      </c>
      <c r="T1192" s="27">
        <f>IFERROR(FundResult[[#This Row],[pledged]]/FundResult[[#This Row],[backers_count]], 0)</f>
        <v>51.92307692307692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48">
        <v>2700</v>
      </c>
      <c r="E1193" s="4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6">
        <f>FundResult[[#This Row],[launched_at]]/86400+DATE(1970,1,1)</f>
        <v>42419.603703703702</v>
      </c>
      <c r="L1193" s="8">
        <f>YEAR(FundResult[[#This Row],[Date Created Conversion]])</f>
        <v>2016</v>
      </c>
      <c r="M1193" t="b">
        <v>0</v>
      </c>
      <c r="N1193">
        <v>33</v>
      </c>
      <c r="O1193" t="b">
        <v>1</v>
      </c>
      <c r="P1193" t="s">
        <v>8283</v>
      </c>
      <c r="Q1193" t="s">
        <v>8338</v>
      </c>
      <c r="R1193" s="10" t="s">
        <v>8339</v>
      </c>
      <c r="S1193" s="29">
        <f>ROUND(FundResult[[#This Row],[pledged]]/FundResult[[#This Row],[goal]]*100,0)</f>
        <v>109</v>
      </c>
      <c r="T1193" s="27">
        <f>IFERROR(FundResult[[#This Row],[pledged]]/FundResult[[#This Row],[backers_count]], 0)</f>
        <v>89.242424242424249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48">
        <v>100</v>
      </c>
      <c r="E1194" s="4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6">
        <f>FundResult[[#This Row],[launched_at]]/86400+DATE(1970,1,1)</f>
        <v>42747.506689814814</v>
      </c>
      <c r="L1194" s="8">
        <f>YEAR(FundResult[[#This Row],[Date Created Conversion]])</f>
        <v>2017</v>
      </c>
      <c r="M1194" t="b">
        <v>0</v>
      </c>
      <c r="N1194">
        <v>15</v>
      </c>
      <c r="O1194" t="b">
        <v>1</v>
      </c>
      <c r="P1194" t="s">
        <v>8283</v>
      </c>
      <c r="Q1194" t="s">
        <v>8338</v>
      </c>
      <c r="R1194" s="10" t="s">
        <v>8339</v>
      </c>
      <c r="S1194" s="29">
        <f>ROUND(FundResult[[#This Row],[pledged]]/FundResult[[#This Row],[goal]]*100,0)</f>
        <v>290</v>
      </c>
      <c r="T1194" s="27">
        <f>IFERROR(FundResult[[#This Row],[pledged]]/FundResult[[#This Row],[backers_count]], 0)</f>
        <v>19.333333333333332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48">
        <v>21000</v>
      </c>
      <c r="E1195" s="4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6">
        <f>FundResult[[#This Row],[launched_at]]/86400+DATE(1970,1,1)</f>
        <v>42409.776076388887</v>
      </c>
      <c r="L1195" s="8">
        <f>YEAR(FundResult[[#This Row],[Date Created Conversion]])</f>
        <v>2016</v>
      </c>
      <c r="M1195" t="b">
        <v>0</v>
      </c>
      <c r="N1195">
        <v>273</v>
      </c>
      <c r="O1195" t="b">
        <v>1</v>
      </c>
      <c r="P1195" t="s">
        <v>8283</v>
      </c>
      <c r="Q1195" t="s">
        <v>8338</v>
      </c>
      <c r="R1195" s="10" t="s">
        <v>8339</v>
      </c>
      <c r="S1195" s="29">
        <f>ROUND(FundResult[[#This Row],[pledged]]/FundResult[[#This Row],[goal]]*100,0)</f>
        <v>104</v>
      </c>
      <c r="T1195" s="27">
        <f>IFERROR(FundResult[[#This Row],[pledged]]/FundResult[[#This Row],[backers_count]], 0)</f>
        <v>79.967032967032964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48">
        <v>12500</v>
      </c>
      <c r="E1196" s="4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6">
        <f>FundResult[[#This Row],[launched_at]]/86400+DATE(1970,1,1)</f>
        <v>42072.488182870366</v>
      </c>
      <c r="L1196" s="8">
        <f>YEAR(FundResult[[#This Row],[Date Created Conversion]])</f>
        <v>2015</v>
      </c>
      <c r="M1196" t="b">
        <v>0</v>
      </c>
      <c r="N1196">
        <v>714</v>
      </c>
      <c r="O1196" t="b">
        <v>1</v>
      </c>
      <c r="P1196" t="s">
        <v>8283</v>
      </c>
      <c r="Q1196" t="s">
        <v>8338</v>
      </c>
      <c r="R1196" s="10" t="s">
        <v>8339</v>
      </c>
      <c r="S1196" s="29">
        <f>ROUND(FundResult[[#This Row],[pledged]]/FundResult[[#This Row],[goal]]*100,0)</f>
        <v>322</v>
      </c>
      <c r="T1196" s="27">
        <f>IFERROR(FundResult[[#This Row],[pledged]]/FundResult[[#This Row],[backers_count]], 0)</f>
        <v>56.414565826330531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48">
        <v>10000</v>
      </c>
      <c r="E1197" s="4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6">
        <f>FundResult[[#This Row],[launched_at]]/86400+DATE(1970,1,1)</f>
        <v>42298.34783564815</v>
      </c>
      <c r="L1197" s="8">
        <f>YEAR(FundResult[[#This Row],[Date Created Conversion]])</f>
        <v>2015</v>
      </c>
      <c r="M1197" t="b">
        <v>0</v>
      </c>
      <c r="N1197">
        <v>170</v>
      </c>
      <c r="O1197" t="b">
        <v>1</v>
      </c>
      <c r="P1197" t="s">
        <v>8283</v>
      </c>
      <c r="Q1197" t="s">
        <v>8338</v>
      </c>
      <c r="R1197" s="10" t="s">
        <v>8339</v>
      </c>
      <c r="S1197" s="29">
        <f>ROUND(FundResult[[#This Row],[pledged]]/FundResult[[#This Row],[goal]]*100,0)</f>
        <v>135</v>
      </c>
      <c r="T1197" s="27">
        <f>IFERROR(FundResult[[#This Row],[pledged]]/FundResult[[#This Row],[backers_count]], 0)</f>
        <v>79.411764705882348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48">
        <v>14500</v>
      </c>
      <c r="E1198" s="4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6">
        <f>FundResult[[#This Row],[launched_at]]/86400+DATE(1970,1,1)</f>
        <v>42326.818738425922</v>
      </c>
      <c r="L1198" s="8">
        <f>YEAR(FundResult[[#This Row],[Date Created Conversion]])</f>
        <v>2015</v>
      </c>
      <c r="M1198" t="b">
        <v>0</v>
      </c>
      <c r="N1198">
        <v>512</v>
      </c>
      <c r="O1198" t="b">
        <v>1</v>
      </c>
      <c r="P1198" t="s">
        <v>8283</v>
      </c>
      <c r="Q1198" t="s">
        <v>8338</v>
      </c>
      <c r="R1198" s="10" t="s">
        <v>8339</v>
      </c>
      <c r="S1198" s="29">
        <f>ROUND(FundResult[[#This Row],[pledged]]/FundResult[[#This Row],[goal]]*100,0)</f>
        <v>270</v>
      </c>
      <c r="T1198" s="27">
        <f>IFERROR(FundResult[[#This Row],[pledged]]/FundResult[[#This Row],[backers_count]], 0)</f>
        <v>76.439453125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48">
        <v>15000</v>
      </c>
      <c r="E1199" s="4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6">
        <f>FundResult[[#This Row],[launched_at]]/86400+DATE(1970,1,1)</f>
        <v>42503.66474537037</v>
      </c>
      <c r="L1199" s="8">
        <f>YEAR(FundResult[[#This Row],[Date Created Conversion]])</f>
        <v>2016</v>
      </c>
      <c r="M1199" t="b">
        <v>0</v>
      </c>
      <c r="N1199">
        <v>314</v>
      </c>
      <c r="O1199" t="b">
        <v>1</v>
      </c>
      <c r="P1199" t="s">
        <v>8283</v>
      </c>
      <c r="Q1199" t="s">
        <v>8338</v>
      </c>
      <c r="R1199" s="10" t="s">
        <v>8339</v>
      </c>
      <c r="S1199" s="29">
        <f>ROUND(FundResult[[#This Row],[pledged]]/FundResult[[#This Row],[goal]]*100,0)</f>
        <v>253</v>
      </c>
      <c r="T1199" s="27">
        <f>IFERROR(FundResult[[#This Row],[pledged]]/FundResult[[#This Row],[backers_count]], 0)</f>
        <v>121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48">
        <v>3500</v>
      </c>
      <c r="E1200" s="4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6">
        <f>FundResult[[#This Row],[launched_at]]/86400+DATE(1970,1,1)</f>
        <v>42333.619050925925</v>
      </c>
      <c r="L1200" s="8">
        <f>YEAR(FundResult[[#This Row],[Date Created Conversion]])</f>
        <v>2015</v>
      </c>
      <c r="M1200" t="b">
        <v>0</v>
      </c>
      <c r="N1200">
        <v>167</v>
      </c>
      <c r="O1200" t="b">
        <v>1</v>
      </c>
      <c r="P1200" t="s">
        <v>8283</v>
      </c>
      <c r="Q1200" t="s">
        <v>8338</v>
      </c>
      <c r="R1200" s="10" t="s">
        <v>8339</v>
      </c>
      <c r="S1200" s="29">
        <f>ROUND(FundResult[[#This Row],[pledged]]/FundResult[[#This Row],[goal]]*100,0)</f>
        <v>261</v>
      </c>
      <c r="T1200" s="27">
        <f>IFERROR(FundResult[[#This Row],[pledged]]/FundResult[[#This Row],[backers_count]], 0)</f>
        <v>54.616766467065865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48">
        <v>2658</v>
      </c>
      <c r="E1201" s="4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6">
        <f>FundResult[[#This Row],[launched_at]]/86400+DATE(1970,1,1)</f>
        <v>42161.770833333328</v>
      </c>
      <c r="L1201" s="8">
        <f>YEAR(FundResult[[#This Row],[Date Created Conversion]])</f>
        <v>2015</v>
      </c>
      <c r="M1201" t="b">
        <v>0</v>
      </c>
      <c r="N1201">
        <v>9</v>
      </c>
      <c r="O1201" t="b">
        <v>1</v>
      </c>
      <c r="P1201" t="s">
        <v>8283</v>
      </c>
      <c r="Q1201" t="s">
        <v>8338</v>
      </c>
      <c r="R1201" s="10" t="s">
        <v>8339</v>
      </c>
      <c r="S1201" s="29">
        <f>ROUND(FundResult[[#This Row],[pledged]]/FundResult[[#This Row],[goal]]*100,0)</f>
        <v>101</v>
      </c>
      <c r="T1201" s="27">
        <f>IFERROR(FundResult[[#This Row],[pledged]]/FundResult[[#This Row],[backers_count]], 0)</f>
        <v>299.22222222222223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48">
        <v>4800</v>
      </c>
      <c r="E1202" s="4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6">
        <f>FundResult[[#This Row],[launched_at]]/86400+DATE(1970,1,1)</f>
        <v>42089.477500000001</v>
      </c>
      <c r="L1202" s="8">
        <f>YEAR(FundResult[[#This Row],[Date Created Conversion]])</f>
        <v>2015</v>
      </c>
      <c r="M1202" t="b">
        <v>0</v>
      </c>
      <c r="N1202">
        <v>103</v>
      </c>
      <c r="O1202" t="b">
        <v>1</v>
      </c>
      <c r="P1202" t="s">
        <v>8283</v>
      </c>
      <c r="Q1202" t="s">
        <v>8338</v>
      </c>
      <c r="R1202" s="10" t="s">
        <v>8339</v>
      </c>
      <c r="S1202" s="29">
        <f>ROUND(FundResult[[#This Row],[pledged]]/FundResult[[#This Row],[goal]]*100,0)</f>
        <v>126</v>
      </c>
      <c r="T1202" s="27">
        <f>IFERROR(FundResult[[#This Row],[pledged]]/FundResult[[#This Row],[backers_count]], 0)</f>
        <v>58.533980582524272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48">
        <v>6000</v>
      </c>
      <c r="E1203" s="4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6">
        <f>FundResult[[#This Row],[launched_at]]/86400+DATE(1970,1,1)</f>
        <v>42536.60701388889</v>
      </c>
      <c r="L1203" s="8">
        <f>YEAR(FundResult[[#This Row],[Date Created Conversion]])</f>
        <v>2016</v>
      </c>
      <c r="M1203" t="b">
        <v>0</v>
      </c>
      <c r="N1203">
        <v>111</v>
      </c>
      <c r="O1203" t="b">
        <v>1</v>
      </c>
      <c r="P1203" t="s">
        <v>8283</v>
      </c>
      <c r="Q1203" t="s">
        <v>8338</v>
      </c>
      <c r="R1203" s="10" t="s">
        <v>8339</v>
      </c>
      <c r="S1203" s="29">
        <f>ROUND(FundResult[[#This Row],[pledged]]/FundResult[[#This Row],[goal]]*100,0)</f>
        <v>102</v>
      </c>
      <c r="T1203" s="27">
        <f>IFERROR(FundResult[[#This Row],[pledged]]/FundResult[[#This Row],[backers_count]], 0)</f>
        <v>55.371801801801809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48">
        <v>25000</v>
      </c>
      <c r="E1204" s="4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6">
        <f>FundResult[[#This Row],[launched_at]]/86400+DATE(1970,1,1)</f>
        <v>42152.288819444446</v>
      </c>
      <c r="L1204" s="8">
        <f>YEAR(FundResult[[#This Row],[Date Created Conversion]])</f>
        <v>2015</v>
      </c>
      <c r="M1204" t="b">
        <v>0</v>
      </c>
      <c r="N1204">
        <v>271</v>
      </c>
      <c r="O1204" t="b">
        <v>1</v>
      </c>
      <c r="P1204" t="s">
        <v>8283</v>
      </c>
      <c r="Q1204" t="s">
        <v>8338</v>
      </c>
      <c r="R1204" s="10" t="s">
        <v>8339</v>
      </c>
      <c r="S1204" s="29">
        <f>ROUND(FundResult[[#This Row],[pledged]]/FundResult[[#This Row],[goal]]*100,0)</f>
        <v>199</v>
      </c>
      <c r="T1204" s="27">
        <f>IFERROR(FundResult[[#This Row],[pledged]]/FundResult[[#This Row],[backers_count]], 0)</f>
        <v>183.80442804428046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48">
        <v>16300</v>
      </c>
      <c r="E1205" s="4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6">
        <f>FundResult[[#This Row],[launched_at]]/86400+DATE(1970,1,1)</f>
        <v>42125.614895833336</v>
      </c>
      <c r="L1205" s="8">
        <f>YEAR(FundResult[[#This Row],[Date Created Conversion]])</f>
        <v>2015</v>
      </c>
      <c r="M1205" t="b">
        <v>0</v>
      </c>
      <c r="N1205">
        <v>101</v>
      </c>
      <c r="O1205" t="b">
        <v>1</v>
      </c>
      <c r="P1205" t="s">
        <v>8283</v>
      </c>
      <c r="Q1205" t="s">
        <v>8338</v>
      </c>
      <c r="R1205" s="10" t="s">
        <v>8339</v>
      </c>
      <c r="S1205" s="29">
        <f>ROUND(FundResult[[#This Row],[pledged]]/FundResult[[#This Row],[goal]]*100,0)</f>
        <v>102</v>
      </c>
      <c r="T1205" s="27">
        <f>IFERROR(FundResult[[#This Row],[pledged]]/FundResult[[#This Row],[backers_count]], 0)</f>
        <v>165.34653465346534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48">
        <v>13000</v>
      </c>
      <c r="E1206" s="4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6">
        <f>FundResult[[#This Row],[launched_at]]/86400+DATE(1970,1,1)</f>
        <v>42297.748067129629</v>
      </c>
      <c r="L1206" s="8">
        <f>YEAR(FundResult[[#This Row],[Date Created Conversion]])</f>
        <v>2015</v>
      </c>
      <c r="M1206" t="b">
        <v>0</v>
      </c>
      <c r="N1206">
        <v>57</v>
      </c>
      <c r="O1206" t="b">
        <v>1</v>
      </c>
      <c r="P1206" t="s">
        <v>8283</v>
      </c>
      <c r="Q1206" t="s">
        <v>8338</v>
      </c>
      <c r="R1206" s="10" t="s">
        <v>8339</v>
      </c>
      <c r="S1206" s="29">
        <f>ROUND(FundResult[[#This Row],[pledged]]/FundResult[[#This Row],[goal]]*100,0)</f>
        <v>103</v>
      </c>
      <c r="T1206" s="27">
        <f>IFERROR(FundResult[[#This Row],[pledged]]/FundResult[[#This Row],[backers_count]], 0)</f>
        <v>234.78947368421052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48">
        <v>13000</v>
      </c>
      <c r="E1207" s="4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6">
        <f>FundResult[[#This Row],[launched_at]]/86400+DATE(1970,1,1)</f>
        <v>42138.506377314814</v>
      </c>
      <c r="L1207" s="8">
        <f>YEAR(FundResult[[#This Row],[Date Created Conversion]])</f>
        <v>2015</v>
      </c>
      <c r="M1207" t="b">
        <v>0</v>
      </c>
      <c r="N1207">
        <v>62</v>
      </c>
      <c r="O1207" t="b">
        <v>1</v>
      </c>
      <c r="P1207" t="s">
        <v>8283</v>
      </c>
      <c r="Q1207" t="s">
        <v>8338</v>
      </c>
      <c r="R1207" s="10" t="s">
        <v>8339</v>
      </c>
      <c r="S1207" s="29">
        <f>ROUND(FundResult[[#This Row],[pledged]]/FundResult[[#This Row],[goal]]*100,0)</f>
        <v>101</v>
      </c>
      <c r="T1207" s="27">
        <f>IFERROR(FundResult[[#This Row],[pledged]]/FundResult[[#This Row],[backers_count]], 0)</f>
        <v>211.48387096774192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48">
        <v>900</v>
      </c>
      <c r="E1208" s="4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6">
        <f>FundResult[[#This Row],[launched_at]]/86400+DATE(1970,1,1)</f>
        <v>42772.776076388887</v>
      </c>
      <c r="L1208" s="8">
        <f>YEAR(FundResult[[#This Row],[Date Created Conversion]])</f>
        <v>2017</v>
      </c>
      <c r="M1208" t="b">
        <v>0</v>
      </c>
      <c r="N1208">
        <v>32</v>
      </c>
      <c r="O1208" t="b">
        <v>1</v>
      </c>
      <c r="P1208" t="s">
        <v>8283</v>
      </c>
      <c r="Q1208" t="s">
        <v>8338</v>
      </c>
      <c r="R1208" s="10" t="s">
        <v>8339</v>
      </c>
      <c r="S1208" s="29">
        <f>ROUND(FundResult[[#This Row],[pledged]]/FundResult[[#This Row],[goal]]*100,0)</f>
        <v>115</v>
      </c>
      <c r="T1208" s="27">
        <f>IFERROR(FundResult[[#This Row],[pledged]]/FundResult[[#This Row],[backers_count]], 0)</f>
        <v>32.34375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48">
        <v>16700</v>
      </c>
      <c r="E1209" s="4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6">
        <f>FundResult[[#This Row],[launched_at]]/86400+DATE(1970,1,1)</f>
        <v>42430.430243055554</v>
      </c>
      <c r="L1209" s="8">
        <f>YEAR(FundResult[[#This Row],[Date Created Conversion]])</f>
        <v>2016</v>
      </c>
      <c r="M1209" t="b">
        <v>0</v>
      </c>
      <c r="N1209">
        <v>141</v>
      </c>
      <c r="O1209" t="b">
        <v>1</v>
      </c>
      <c r="P1209" t="s">
        <v>8283</v>
      </c>
      <c r="Q1209" t="s">
        <v>8338</v>
      </c>
      <c r="R1209" s="10" t="s">
        <v>8339</v>
      </c>
      <c r="S1209" s="29">
        <f>ROUND(FundResult[[#This Row],[pledged]]/FundResult[[#This Row],[goal]]*100,0)</f>
        <v>104</v>
      </c>
      <c r="T1209" s="27">
        <f>IFERROR(FundResult[[#This Row],[pledged]]/FundResult[[#This Row],[backers_count]], 0)</f>
        <v>123.37588652482269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48">
        <v>10000</v>
      </c>
      <c r="E1210" s="4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6">
        <f>FundResult[[#This Row],[launched_at]]/86400+DATE(1970,1,1)</f>
        <v>42423.709074074075</v>
      </c>
      <c r="L1210" s="8">
        <f>YEAR(FundResult[[#This Row],[Date Created Conversion]])</f>
        <v>2016</v>
      </c>
      <c r="M1210" t="b">
        <v>0</v>
      </c>
      <c r="N1210">
        <v>75</v>
      </c>
      <c r="O1210" t="b">
        <v>1</v>
      </c>
      <c r="P1210" t="s">
        <v>8283</v>
      </c>
      <c r="Q1210" t="s">
        <v>8338</v>
      </c>
      <c r="R1210" s="10" t="s">
        <v>8339</v>
      </c>
      <c r="S1210" s="29">
        <f>ROUND(FundResult[[#This Row],[pledged]]/FundResult[[#This Row],[goal]]*100,0)</f>
        <v>155</v>
      </c>
      <c r="T1210" s="27">
        <f>IFERROR(FundResult[[#This Row],[pledged]]/FundResult[[#This Row],[backers_count]], 0)</f>
        <v>207.06666666666666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48">
        <v>6000</v>
      </c>
      <c r="E1211" s="4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6">
        <f>FundResult[[#This Row],[launched_at]]/86400+DATE(1970,1,1)</f>
        <v>42761.846122685187</v>
      </c>
      <c r="L1211" s="8">
        <f>YEAR(FundResult[[#This Row],[Date Created Conversion]])</f>
        <v>2017</v>
      </c>
      <c r="M1211" t="b">
        <v>0</v>
      </c>
      <c r="N1211">
        <v>46</v>
      </c>
      <c r="O1211" t="b">
        <v>1</v>
      </c>
      <c r="P1211" t="s">
        <v>8283</v>
      </c>
      <c r="Q1211" t="s">
        <v>8338</v>
      </c>
      <c r="R1211" s="10" t="s">
        <v>8339</v>
      </c>
      <c r="S1211" s="29">
        <f>ROUND(FundResult[[#This Row],[pledged]]/FundResult[[#This Row],[goal]]*100,0)</f>
        <v>106</v>
      </c>
      <c r="T1211" s="27">
        <f>IFERROR(FundResult[[#This Row],[pledged]]/FundResult[[#This Row],[backers_count]], 0)</f>
        <v>138.2608695652174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48">
        <v>20000</v>
      </c>
      <c r="E1212" s="4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6">
        <f>FundResult[[#This Row],[launched_at]]/86400+DATE(1970,1,1)</f>
        <v>42132.941805555558</v>
      </c>
      <c r="L1212" s="8">
        <f>YEAR(FundResult[[#This Row],[Date Created Conversion]])</f>
        <v>2015</v>
      </c>
      <c r="M1212" t="b">
        <v>0</v>
      </c>
      <c r="N1212">
        <v>103</v>
      </c>
      <c r="O1212" t="b">
        <v>1</v>
      </c>
      <c r="P1212" t="s">
        <v>8283</v>
      </c>
      <c r="Q1212" t="s">
        <v>8338</v>
      </c>
      <c r="R1212" s="10" t="s">
        <v>8339</v>
      </c>
      <c r="S1212" s="29">
        <f>ROUND(FundResult[[#This Row],[pledged]]/FundResult[[#This Row],[goal]]*100,0)</f>
        <v>254</v>
      </c>
      <c r="T1212" s="27">
        <f>IFERROR(FundResult[[#This Row],[pledged]]/FundResult[[#This Row],[backers_count]], 0)</f>
        <v>493.81553398058253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48">
        <v>1000</v>
      </c>
      <c r="E1213" s="4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6">
        <f>FundResult[[#This Row],[launched_at]]/86400+DATE(1970,1,1)</f>
        <v>42515.866446759261</v>
      </c>
      <c r="L1213" s="8">
        <f>YEAR(FundResult[[#This Row],[Date Created Conversion]])</f>
        <v>2016</v>
      </c>
      <c r="M1213" t="b">
        <v>0</v>
      </c>
      <c r="N1213">
        <v>6</v>
      </c>
      <c r="O1213" t="b">
        <v>1</v>
      </c>
      <c r="P1213" t="s">
        <v>8283</v>
      </c>
      <c r="Q1213" t="s">
        <v>8338</v>
      </c>
      <c r="R1213" s="10" t="s">
        <v>8339</v>
      </c>
      <c r="S1213" s="29">
        <f>ROUND(FundResult[[#This Row],[pledged]]/FundResult[[#This Row],[goal]]*100,0)</f>
        <v>101</v>
      </c>
      <c r="T1213" s="27">
        <f>IFERROR(FundResult[[#This Row],[pledged]]/FundResult[[#This Row],[backers_count]], 0)</f>
        <v>168.5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48">
        <v>2500</v>
      </c>
      <c r="E1214" s="4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6">
        <f>FundResult[[#This Row],[launched_at]]/86400+DATE(1970,1,1)</f>
        <v>42318.950173611112</v>
      </c>
      <c r="L1214" s="8">
        <f>YEAR(FundResult[[#This Row],[Date Created Conversion]])</f>
        <v>2015</v>
      </c>
      <c r="M1214" t="b">
        <v>0</v>
      </c>
      <c r="N1214">
        <v>83</v>
      </c>
      <c r="O1214" t="b">
        <v>1</v>
      </c>
      <c r="P1214" t="s">
        <v>8283</v>
      </c>
      <c r="Q1214" t="s">
        <v>8338</v>
      </c>
      <c r="R1214" s="10" t="s">
        <v>8339</v>
      </c>
      <c r="S1214" s="29">
        <f>ROUND(FundResult[[#This Row],[pledged]]/FundResult[[#This Row],[goal]]*100,0)</f>
        <v>129</v>
      </c>
      <c r="T1214" s="27">
        <f>IFERROR(FundResult[[#This Row],[pledged]]/FundResult[[#This Row],[backers_count]], 0)</f>
        <v>38.867469879518069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48">
        <v>6500</v>
      </c>
      <c r="E1215" s="4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6">
        <f>FundResult[[#This Row],[launched_at]]/86400+DATE(1970,1,1)</f>
        <v>42731.755787037036</v>
      </c>
      <c r="L1215" s="8">
        <f>YEAR(FundResult[[#This Row],[Date Created Conversion]])</f>
        <v>2016</v>
      </c>
      <c r="M1215" t="b">
        <v>0</v>
      </c>
      <c r="N1215">
        <v>108</v>
      </c>
      <c r="O1215" t="b">
        <v>1</v>
      </c>
      <c r="P1215" t="s">
        <v>8283</v>
      </c>
      <c r="Q1215" t="s">
        <v>8338</v>
      </c>
      <c r="R1215" s="10" t="s">
        <v>8339</v>
      </c>
      <c r="S1215" s="29">
        <f>ROUND(FundResult[[#This Row],[pledged]]/FundResult[[#This Row],[goal]]*100,0)</f>
        <v>102</v>
      </c>
      <c r="T1215" s="27">
        <f>IFERROR(FundResult[[#This Row],[pledged]]/FundResult[[#This Row],[backers_count]], 0)</f>
        <v>61.527777777777779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48">
        <v>2000</v>
      </c>
      <c r="E1216" s="4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6">
        <f>FundResult[[#This Row],[launched_at]]/86400+DATE(1970,1,1)</f>
        <v>42104.840335648143</v>
      </c>
      <c r="L1216" s="8">
        <f>YEAR(FundResult[[#This Row],[Date Created Conversion]])</f>
        <v>2015</v>
      </c>
      <c r="M1216" t="b">
        <v>0</v>
      </c>
      <c r="N1216">
        <v>25</v>
      </c>
      <c r="O1216" t="b">
        <v>1</v>
      </c>
      <c r="P1216" t="s">
        <v>8283</v>
      </c>
      <c r="Q1216" t="s">
        <v>8338</v>
      </c>
      <c r="R1216" s="10" t="s">
        <v>8339</v>
      </c>
      <c r="S1216" s="29">
        <f>ROUND(FundResult[[#This Row],[pledged]]/FundResult[[#This Row],[goal]]*100,0)</f>
        <v>132</v>
      </c>
      <c r="T1216" s="27">
        <f>IFERROR(FundResult[[#This Row],[pledged]]/FundResult[[#This Row],[backers_count]], 0)</f>
        <v>105.44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48">
        <v>5000</v>
      </c>
      <c r="E1217" s="4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6">
        <f>FundResult[[#This Row],[launched_at]]/86400+DATE(1970,1,1)</f>
        <v>41759.923101851848</v>
      </c>
      <c r="L1217" s="8">
        <f>YEAR(FundResult[[#This Row],[Date Created Conversion]])</f>
        <v>2014</v>
      </c>
      <c r="M1217" t="b">
        <v>0</v>
      </c>
      <c r="N1217">
        <v>549</v>
      </c>
      <c r="O1217" t="b">
        <v>1</v>
      </c>
      <c r="P1217" t="s">
        <v>8283</v>
      </c>
      <c r="Q1217" t="s">
        <v>8338</v>
      </c>
      <c r="R1217" s="10" t="s">
        <v>8339</v>
      </c>
      <c r="S1217" s="29">
        <f>ROUND(FundResult[[#This Row],[pledged]]/FundResult[[#This Row],[goal]]*100,0)</f>
        <v>786</v>
      </c>
      <c r="T1217" s="27">
        <f>IFERROR(FundResult[[#This Row],[pledged]]/FundResult[[#This Row],[backers_count]], 0)</f>
        <v>71.592003642987251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48">
        <v>14000</v>
      </c>
      <c r="E1218" s="4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6">
        <f>FundResult[[#This Row],[launched_at]]/86400+DATE(1970,1,1)</f>
        <v>42247.616400462968</v>
      </c>
      <c r="L1218" s="8">
        <f>YEAR(FundResult[[#This Row],[Date Created Conversion]])</f>
        <v>2015</v>
      </c>
      <c r="M1218" t="b">
        <v>0</v>
      </c>
      <c r="N1218">
        <v>222</v>
      </c>
      <c r="O1218" t="b">
        <v>1</v>
      </c>
      <c r="P1218" t="s">
        <v>8283</v>
      </c>
      <c r="Q1218" t="s">
        <v>8338</v>
      </c>
      <c r="R1218" s="10" t="s">
        <v>8339</v>
      </c>
      <c r="S1218" s="29">
        <f>ROUND(FundResult[[#This Row],[pledged]]/FundResult[[#This Row],[goal]]*100,0)</f>
        <v>146</v>
      </c>
      <c r="T1218" s="27">
        <f>IFERROR(FundResult[[#This Row],[pledged]]/FundResult[[#This Row],[backers_count]], 0)</f>
        <v>91.882882882882882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48">
        <v>26500</v>
      </c>
      <c r="E1219" s="4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6">
        <f>FundResult[[#This Row],[launched_at]]/86400+DATE(1970,1,1)</f>
        <v>42535.809490740736</v>
      </c>
      <c r="L1219" s="8">
        <f>YEAR(FundResult[[#This Row],[Date Created Conversion]])</f>
        <v>2016</v>
      </c>
      <c r="M1219" t="b">
        <v>0</v>
      </c>
      <c r="N1219">
        <v>183</v>
      </c>
      <c r="O1219" t="b">
        <v>1</v>
      </c>
      <c r="P1219" t="s">
        <v>8283</v>
      </c>
      <c r="Q1219" t="s">
        <v>8338</v>
      </c>
      <c r="R1219" s="10" t="s">
        <v>8339</v>
      </c>
      <c r="S1219" s="29">
        <f>ROUND(FundResult[[#This Row],[pledged]]/FundResult[[#This Row],[goal]]*100,0)</f>
        <v>103</v>
      </c>
      <c r="T1219" s="27">
        <f>IFERROR(FundResult[[#This Row],[pledged]]/FundResult[[#This Row],[backers_count]], 0)</f>
        <v>148.57377049180329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48">
        <v>9000</v>
      </c>
      <c r="E1220" s="4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6">
        <f>FundResult[[#This Row],[launched_at]]/86400+DATE(1970,1,1)</f>
        <v>42278.662037037036</v>
      </c>
      <c r="L1220" s="8">
        <f>YEAR(FundResult[[#This Row],[Date Created Conversion]])</f>
        <v>2015</v>
      </c>
      <c r="M1220" t="b">
        <v>0</v>
      </c>
      <c r="N1220">
        <v>89</v>
      </c>
      <c r="O1220" t="b">
        <v>1</v>
      </c>
      <c r="P1220" t="s">
        <v>8283</v>
      </c>
      <c r="Q1220" t="s">
        <v>8338</v>
      </c>
      <c r="R1220" s="10" t="s">
        <v>8339</v>
      </c>
      <c r="S1220" s="29">
        <f>ROUND(FundResult[[#This Row],[pledged]]/FundResult[[#This Row],[goal]]*100,0)</f>
        <v>172</v>
      </c>
      <c r="T1220" s="27">
        <f>IFERROR(FundResult[[#This Row],[pledged]]/FundResult[[#This Row],[backers_count]], 0)</f>
        <v>174.2134831460674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48">
        <v>16350</v>
      </c>
      <c r="E1221" s="4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6">
        <f>FundResult[[#This Row],[launched_at]]/86400+DATE(1970,1,1)</f>
        <v>42633.461956018524</v>
      </c>
      <c r="L1221" s="8">
        <f>YEAR(FundResult[[#This Row],[Date Created Conversion]])</f>
        <v>2016</v>
      </c>
      <c r="M1221" t="b">
        <v>0</v>
      </c>
      <c r="N1221">
        <v>253</v>
      </c>
      <c r="O1221" t="b">
        <v>1</v>
      </c>
      <c r="P1221" t="s">
        <v>8283</v>
      </c>
      <c r="Q1221" t="s">
        <v>8338</v>
      </c>
      <c r="R1221" s="10" t="s">
        <v>8339</v>
      </c>
      <c r="S1221" s="29">
        <f>ROUND(FundResult[[#This Row],[pledged]]/FundResult[[#This Row],[goal]]*100,0)</f>
        <v>159</v>
      </c>
      <c r="T1221" s="27">
        <f>IFERROR(FundResult[[#This Row],[pledged]]/FundResult[[#This Row],[backers_count]], 0)</f>
        <v>102.86166007905139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48">
        <v>15000</v>
      </c>
      <c r="E1222" s="4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6">
        <f>FundResult[[#This Row],[launched_at]]/86400+DATE(1970,1,1)</f>
        <v>42211.628611111111</v>
      </c>
      <c r="L1222" s="8">
        <f>YEAR(FundResult[[#This Row],[Date Created Conversion]])</f>
        <v>2015</v>
      </c>
      <c r="M1222" t="b">
        <v>0</v>
      </c>
      <c r="N1222">
        <v>140</v>
      </c>
      <c r="O1222" t="b">
        <v>1</v>
      </c>
      <c r="P1222" t="s">
        <v>8283</v>
      </c>
      <c r="Q1222" t="s">
        <v>8338</v>
      </c>
      <c r="R1222" s="10" t="s">
        <v>8339</v>
      </c>
      <c r="S1222" s="29">
        <f>ROUND(FundResult[[#This Row],[pledged]]/FundResult[[#This Row],[goal]]*100,0)</f>
        <v>104</v>
      </c>
      <c r="T1222" s="27">
        <f>IFERROR(FundResult[[#This Row],[pledged]]/FundResult[[#This Row],[backers_count]], 0)</f>
        <v>111.17857142857143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48">
        <v>2200</v>
      </c>
      <c r="E1223" s="4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6">
        <f>FundResult[[#This Row],[launched_at]]/86400+DATE(1970,1,1)</f>
        <v>42680.47555555556</v>
      </c>
      <c r="L1223" s="8">
        <f>YEAR(FundResult[[#This Row],[Date Created Conversion]])</f>
        <v>2016</v>
      </c>
      <c r="M1223" t="b">
        <v>0</v>
      </c>
      <c r="N1223">
        <v>103</v>
      </c>
      <c r="O1223" t="b">
        <v>1</v>
      </c>
      <c r="P1223" t="s">
        <v>8283</v>
      </c>
      <c r="Q1223" t="s">
        <v>8338</v>
      </c>
      <c r="R1223" s="10" t="s">
        <v>8339</v>
      </c>
      <c r="S1223" s="29">
        <f>ROUND(FundResult[[#This Row],[pledged]]/FundResult[[#This Row],[goal]]*100,0)</f>
        <v>111</v>
      </c>
      <c r="T1223" s="27">
        <f>IFERROR(FundResult[[#This Row],[pledged]]/FundResult[[#This Row],[backers_count]], 0)</f>
        <v>23.796213592233013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48">
        <v>4000</v>
      </c>
      <c r="E1224" s="4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6">
        <f>FundResult[[#This Row],[launched_at]]/86400+DATE(1970,1,1)</f>
        <v>42430.720451388886</v>
      </c>
      <c r="L1224" s="8">
        <f>YEAR(FundResult[[#This Row],[Date Created Conversion]])</f>
        <v>2016</v>
      </c>
      <c r="M1224" t="b">
        <v>0</v>
      </c>
      <c r="N1224">
        <v>138</v>
      </c>
      <c r="O1224" t="b">
        <v>1</v>
      </c>
      <c r="P1224" t="s">
        <v>8283</v>
      </c>
      <c r="Q1224" t="s">
        <v>8338</v>
      </c>
      <c r="R1224" s="10" t="s">
        <v>8339</v>
      </c>
      <c r="S1224" s="29">
        <f>ROUND(FundResult[[#This Row],[pledged]]/FundResult[[#This Row],[goal]]*100,0)</f>
        <v>280</v>
      </c>
      <c r="T1224" s="27">
        <f>IFERROR(FundResult[[#This Row],[pledged]]/FundResult[[#This Row],[backers_count]], 0)</f>
        <v>81.268115942028984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48">
        <v>19800</v>
      </c>
      <c r="E1225" s="4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6">
        <f>FundResult[[#This Row],[launched_at]]/86400+DATE(1970,1,1)</f>
        <v>42654.177187499998</v>
      </c>
      <c r="L1225" s="8">
        <f>YEAR(FundResult[[#This Row],[Date Created Conversion]])</f>
        <v>2016</v>
      </c>
      <c r="M1225" t="b">
        <v>0</v>
      </c>
      <c r="N1225">
        <v>191</v>
      </c>
      <c r="O1225" t="b">
        <v>1</v>
      </c>
      <c r="P1225" t="s">
        <v>8283</v>
      </c>
      <c r="Q1225" t="s">
        <v>8338</v>
      </c>
      <c r="R1225" s="10" t="s">
        <v>8339</v>
      </c>
      <c r="S1225" s="29">
        <f>ROUND(FundResult[[#This Row],[pledged]]/FundResult[[#This Row],[goal]]*100,0)</f>
        <v>112</v>
      </c>
      <c r="T1225" s="27">
        <f>IFERROR(FundResult[[#This Row],[pledged]]/FundResult[[#This Row],[backers_count]], 0)</f>
        <v>116.21465968586388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48">
        <v>15000</v>
      </c>
      <c r="E1226" s="4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6">
        <f>FundResult[[#This Row],[launched_at]]/86400+DATE(1970,1,1)</f>
        <v>41736.549791666665</v>
      </c>
      <c r="L1226" s="8">
        <f>YEAR(FundResult[[#This Row],[Date Created Conversion]])</f>
        <v>2014</v>
      </c>
      <c r="M1226" t="b">
        <v>0</v>
      </c>
      <c r="N1226">
        <v>18</v>
      </c>
      <c r="O1226" t="b">
        <v>0</v>
      </c>
      <c r="P1226" t="s">
        <v>8284</v>
      </c>
      <c r="Q1226" t="s">
        <v>8325</v>
      </c>
      <c r="R1226" s="10" t="s">
        <v>8340</v>
      </c>
      <c r="S1226" s="29">
        <f>ROUND(FundResult[[#This Row],[pledged]]/FundResult[[#This Row],[goal]]*100,0)</f>
        <v>7</v>
      </c>
      <c r="T1226" s="27">
        <f>IFERROR(FundResult[[#This Row],[pledged]]/FundResult[[#This Row],[backers_count]], 0)</f>
        <v>58.888888888888886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48">
        <v>3000</v>
      </c>
      <c r="E1227" s="4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6">
        <f>FundResult[[#This Row],[launched_at]]/86400+DATE(1970,1,1)</f>
        <v>41509.905995370369</v>
      </c>
      <c r="L1227" s="8">
        <f>YEAR(FundResult[[#This Row],[Date Created Conversion]])</f>
        <v>2013</v>
      </c>
      <c r="M1227" t="b">
        <v>0</v>
      </c>
      <c r="N1227">
        <v>3</v>
      </c>
      <c r="O1227" t="b">
        <v>0</v>
      </c>
      <c r="P1227" t="s">
        <v>8284</v>
      </c>
      <c r="Q1227" t="s">
        <v>8325</v>
      </c>
      <c r="R1227" s="10" t="s">
        <v>8340</v>
      </c>
      <c r="S1227" s="29">
        <f>ROUND(FundResult[[#This Row],[pledged]]/FundResult[[#This Row],[goal]]*100,0)</f>
        <v>4</v>
      </c>
      <c r="T1227" s="27">
        <f>IFERROR(FundResult[[#This Row],[pledged]]/FundResult[[#This Row],[backers_count]], 0)</f>
        <v>44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48">
        <v>50000</v>
      </c>
      <c r="E1228" s="4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6">
        <f>FundResult[[#This Row],[launched_at]]/86400+DATE(1970,1,1)</f>
        <v>41715.874780092592</v>
      </c>
      <c r="L1228" s="8">
        <f>YEAR(FundResult[[#This Row],[Date Created Conversion]])</f>
        <v>2014</v>
      </c>
      <c r="M1228" t="b">
        <v>0</v>
      </c>
      <c r="N1228">
        <v>40</v>
      </c>
      <c r="O1228" t="b">
        <v>0</v>
      </c>
      <c r="P1228" t="s">
        <v>8284</v>
      </c>
      <c r="Q1228" t="s">
        <v>8325</v>
      </c>
      <c r="R1228" s="10" t="s">
        <v>8340</v>
      </c>
      <c r="S1228" s="29">
        <f>ROUND(FundResult[[#This Row],[pledged]]/FundResult[[#This Row],[goal]]*100,0)</f>
        <v>4</v>
      </c>
      <c r="T1228" s="27">
        <f>IFERROR(FundResult[[#This Row],[pledged]]/FundResult[[#This Row],[backers_count]], 0)</f>
        <v>48.424999999999997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48">
        <v>2000</v>
      </c>
      <c r="E1229" s="4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6">
        <f>FundResult[[#This Row],[launched_at]]/86400+DATE(1970,1,1)</f>
        <v>41827.919166666667</v>
      </c>
      <c r="L1229" s="8">
        <f>YEAR(FundResult[[#This Row],[Date Created Conversion]])</f>
        <v>2014</v>
      </c>
      <c r="M1229" t="b">
        <v>0</v>
      </c>
      <c r="N1229">
        <v>0</v>
      </c>
      <c r="O1229" t="b">
        <v>0</v>
      </c>
      <c r="P1229" t="s">
        <v>8284</v>
      </c>
      <c r="Q1229" t="s">
        <v>8325</v>
      </c>
      <c r="R1229" s="10" t="s">
        <v>8340</v>
      </c>
      <c r="S1229" s="29">
        <f>ROUND(FundResult[[#This Row],[pledged]]/FundResult[[#This Row],[goal]]*100,0)</f>
        <v>0</v>
      </c>
      <c r="T1229" s="27">
        <f>IFERROR(FundResult[[#This Row],[pledged]]/FundResult[[#This Row],[backers_count]], 0)</f>
        <v>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48">
        <v>5000</v>
      </c>
      <c r="E1230" s="4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6">
        <f>FundResult[[#This Row],[launched_at]]/86400+DATE(1970,1,1)</f>
        <v>40754.729259259257</v>
      </c>
      <c r="L1230" s="8">
        <f>YEAR(FundResult[[#This Row],[Date Created Conversion]])</f>
        <v>2011</v>
      </c>
      <c r="M1230" t="b">
        <v>0</v>
      </c>
      <c r="N1230">
        <v>24</v>
      </c>
      <c r="O1230" t="b">
        <v>0</v>
      </c>
      <c r="P1230" t="s">
        <v>8284</v>
      </c>
      <c r="Q1230" t="s">
        <v>8325</v>
      </c>
      <c r="R1230" s="10" t="s">
        <v>8340</v>
      </c>
      <c r="S1230" s="29">
        <f>ROUND(FundResult[[#This Row],[pledged]]/FundResult[[#This Row],[goal]]*100,0)</f>
        <v>29</v>
      </c>
      <c r="T1230" s="27">
        <f>IFERROR(FundResult[[#This Row],[pledged]]/FundResult[[#This Row],[backers_count]], 0)</f>
        <v>61.041666666666664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48">
        <v>2750</v>
      </c>
      <c r="E1231" s="4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6">
        <f>FundResult[[#This Row],[launched_at]]/86400+DATE(1970,1,1)</f>
        <v>40985.459803240738</v>
      </c>
      <c r="L1231" s="8">
        <f>YEAR(FundResult[[#This Row],[Date Created Conversion]])</f>
        <v>2012</v>
      </c>
      <c r="M1231" t="b">
        <v>0</v>
      </c>
      <c r="N1231">
        <v>1</v>
      </c>
      <c r="O1231" t="b">
        <v>0</v>
      </c>
      <c r="P1231" t="s">
        <v>8284</v>
      </c>
      <c r="Q1231" t="s">
        <v>8325</v>
      </c>
      <c r="R1231" s="10" t="s">
        <v>8340</v>
      </c>
      <c r="S1231" s="29">
        <f>ROUND(FundResult[[#This Row],[pledged]]/FundResult[[#This Row],[goal]]*100,0)</f>
        <v>1</v>
      </c>
      <c r="T1231" s="27">
        <f>IFERROR(FundResult[[#This Row],[pledged]]/FundResult[[#This Row],[backers_count]], 0)</f>
        <v>25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48">
        <v>500000</v>
      </c>
      <c r="E1232" s="4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6">
        <f>FundResult[[#This Row],[launched_at]]/86400+DATE(1970,1,1)</f>
        <v>40568.972569444442</v>
      </c>
      <c r="L1232" s="8">
        <f>YEAR(FundResult[[#This Row],[Date Created Conversion]])</f>
        <v>2011</v>
      </c>
      <c r="M1232" t="b">
        <v>0</v>
      </c>
      <c r="N1232">
        <v>0</v>
      </c>
      <c r="O1232" t="b">
        <v>0</v>
      </c>
      <c r="P1232" t="s">
        <v>8284</v>
      </c>
      <c r="Q1232" t="s">
        <v>8325</v>
      </c>
      <c r="R1232" s="10" t="s">
        <v>8340</v>
      </c>
      <c r="S1232" s="29">
        <f>ROUND(FundResult[[#This Row],[pledged]]/FundResult[[#This Row],[goal]]*100,0)</f>
        <v>0</v>
      </c>
      <c r="T1232" s="27">
        <f>IFERROR(FundResult[[#This Row],[pledged]]/FundResult[[#This Row],[backers_count]], 0)</f>
        <v>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48">
        <v>5000</v>
      </c>
      <c r="E1233" s="4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6">
        <f>FundResult[[#This Row],[launched_at]]/86400+DATE(1970,1,1)</f>
        <v>42193.941759259258</v>
      </c>
      <c r="L1233" s="8">
        <f>YEAR(FundResult[[#This Row],[Date Created Conversion]])</f>
        <v>2015</v>
      </c>
      <c r="M1233" t="b">
        <v>0</v>
      </c>
      <c r="N1233">
        <v>0</v>
      </c>
      <c r="O1233" t="b">
        <v>0</v>
      </c>
      <c r="P1233" t="s">
        <v>8284</v>
      </c>
      <c r="Q1233" t="s">
        <v>8325</v>
      </c>
      <c r="R1233" s="10" t="s">
        <v>8340</v>
      </c>
      <c r="S1233" s="29">
        <f>ROUND(FundResult[[#This Row],[pledged]]/FundResult[[#This Row],[goal]]*100,0)</f>
        <v>0</v>
      </c>
      <c r="T1233" s="27">
        <f>IFERROR(FundResult[[#This Row],[pledged]]/FundResult[[#This Row],[backers_count]], 0)</f>
        <v>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48">
        <v>5000</v>
      </c>
      <c r="E1234" s="4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6">
        <f>FundResult[[#This Row],[launched_at]]/86400+DATE(1970,1,1)</f>
        <v>41506.848032407404</v>
      </c>
      <c r="L1234" s="8">
        <f>YEAR(FundResult[[#This Row],[Date Created Conversion]])</f>
        <v>2013</v>
      </c>
      <c r="M1234" t="b">
        <v>0</v>
      </c>
      <c r="N1234">
        <v>1</v>
      </c>
      <c r="O1234" t="b">
        <v>0</v>
      </c>
      <c r="P1234" t="s">
        <v>8284</v>
      </c>
      <c r="Q1234" t="s">
        <v>8325</v>
      </c>
      <c r="R1234" s="10" t="s">
        <v>8340</v>
      </c>
      <c r="S1234" s="29">
        <f>ROUND(FundResult[[#This Row],[pledged]]/FundResult[[#This Row],[goal]]*100,0)</f>
        <v>1</v>
      </c>
      <c r="T1234" s="27">
        <f>IFERROR(FundResult[[#This Row],[pledged]]/FundResult[[#This Row],[backers_count]], 0)</f>
        <v>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48">
        <v>1000</v>
      </c>
      <c r="E1235" s="4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6">
        <f>FundResult[[#This Row],[launched_at]]/86400+DATE(1970,1,1)</f>
        <v>40939.948773148149</v>
      </c>
      <c r="L1235" s="8">
        <f>YEAR(FundResult[[#This Row],[Date Created Conversion]])</f>
        <v>2012</v>
      </c>
      <c r="M1235" t="b">
        <v>0</v>
      </c>
      <c r="N1235">
        <v>6</v>
      </c>
      <c r="O1235" t="b">
        <v>0</v>
      </c>
      <c r="P1235" t="s">
        <v>8284</v>
      </c>
      <c r="Q1235" t="s">
        <v>8325</v>
      </c>
      <c r="R1235" s="10" t="s">
        <v>8340</v>
      </c>
      <c r="S1235" s="29">
        <f>ROUND(FundResult[[#This Row],[pledged]]/FundResult[[#This Row],[goal]]*100,0)</f>
        <v>12</v>
      </c>
      <c r="T1235" s="27">
        <f>IFERROR(FundResult[[#This Row],[pledged]]/FundResult[[#This Row],[backers_count]], 0)</f>
        <v>19.333333333333332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48">
        <v>50000</v>
      </c>
      <c r="E1236" s="4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6">
        <f>FundResult[[#This Row],[launched_at]]/86400+DATE(1970,1,1)</f>
        <v>42007.788680555561</v>
      </c>
      <c r="L1236" s="8">
        <f>YEAR(FundResult[[#This Row],[Date Created Conversion]])</f>
        <v>2015</v>
      </c>
      <c r="M1236" t="b">
        <v>0</v>
      </c>
      <c r="N1236">
        <v>0</v>
      </c>
      <c r="O1236" t="b">
        <v>0</v>
      </c>
      <c r="P1236" t="s">
        <v>8284</v>
      </c>
      <c r="Q1236" t="s">
        <v>8325</v>
      </c>
      <c r="R1236" s="10" t="s">
        <v>8340</v>
      </c>
      <c r="S1236" s="29">
        <f>ROUND(FundResult[[#This Row],[pledged]]/FundResult[[#This Row],[goal]]*100,0)</f>
        <v>0</v>
      </c>
      <c r="T1236" s="27">
        <f>IFERROR(FundResult[[#This Row],[pledged]]/FundResult[[#This Row],[backers_count]], 0)</f>
        <v>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48">
        <v>7534</v>
      </c>
      <c r="E1237" s="4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6">
        <f>FundResult[[#This Row],[launched_at]]/86400+DATE(1970,1,1)</f>
        <v>41583.135405092595</v>
      </c>
      <c r="L1237" s="8">
        <f>YEAR(FundResult[[#This Row],[Date Created Conversion]])</f>
        <v>2013</v>
      </c>
      <c r="M1237" t="b">
        <v>0</v>
      </c>
      <c r="N1237">
        <v>6</v>
      </c>
      <c r="O1237" t="b">
        <v>0</v>
      </c>
      <c r="P1237" t="s">
        <v>8284</v>
      </c>
      <c r="Q1237" t="s">
        <v>8325</v>
      </c>
      <c r="R1237" s="10" t="s">
        <v>8340</v>
      </c>
      <c r="S1237" s="29">
        <f>ROUND(FundResult[[#This Row],[pledged]]/FundResult[[#This Row],[goal]]*100,0)</f>
        <v>3</v>
      </c>
      <c r="T1237" s="27">
        <f>IFERROR(FundResult[[#This Row],[pledged]]/FundResult[[#This Row],[backers_count]], 0)</f>
        <v>35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48">
        <v>2500</v>
      </c>
      <c r="E1238" s="4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6">
        <f>FundResult[[#This Row],[launched_at]]/86400+DATE(1970,1,1)</f>
        <v>41110.680138888885</v>
      </c>
      <c r="L1238" s="8">
        <f>YEAR(FundResult[[#This Row],[Date Created Conversion]])</f>
        <v>2012</v>
      </c>
      <c r="M1238" t="b">
        <v>0</v>
      </c>
      <c r="N1238">
        <v>0</v>
      </c>
      <c r="O1238" t="b">
        <v>0</v>
      </c>
      <c r="P1238" t="s">
        <v>8284</v>
      </c>
      <c r="Q1238" t="s">
        <v>8325</v>
      </c>
      <c r="R1238" s="10" t="s">
        <v>8340</v>
      </c>
      <c r="S1238" s="29">
        <f>ROUND(FundResult[[#This Row],[pledged]]/FundResult[[#This Row],[goal]]*100,0)</f>
        <v>0</v>
      </c>
      <c r="T1238" s="27">
        <f>IFERROR(FundResult[[#This Row],[pledged]]/FundResult[[#This Row],[backers_count]], 0)</f>
        <v>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48">
        <v>25000</v>
      </c>
      <c r="E1239" s="4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6">
        <f>FundResult[[#This Row],[launched_at]]/86400+DATE(1970,1,1)</f>
        <v>41125.283159722225</v>
      </c>
      <c r="L1239" s="8">
        <f>YEAR(FundResult[[#This Row],[Date Created Conversion]])</f>
        <v>2012</v>
      </c>
      <c r="M1239" t="b">
        <v>0</v>
      </c>
      <c r="N1239">
        <v>0</v>
      </c>
      <c r="O1239" t="b">
        <v>0</v>
      </c>
      <c r="P1239" t="s">
        <v>8284</v>
      </c>
      <c r="Q1239" t="s">
        <v>8325</v>
      </c>
      <c r="R1239" s="10" t="s">
        <v>8340</v>
      </c>
      <c r="S1239" s="29">
        <f>ROUND(FundResult[[#This Row],[pledged]]/FundResult[[#This Row],[goal]]*100,0)</f>
        <v>0</v>
      </c>
      <c r="T1239" s="27">
        <f>IFERROR(FundResult[[#This Row],[pledged]]/FundResult[[#This Row],[backers_count]], 0)</f>
        <v>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48">
        <v>1000</v>
      </c>
      <c r="E1240" s="4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6">
        <f>FundResult[[#This Row],[launched_at]]/86400+DATE(1970,1,1)</f>
        <v>40731.61037037037</v>
      </c>
      <c r="L1240" s="8">
        <f>YEAR(FundResult[[#This Row],[Date Created Conversion]])</f>
        <v>2011</v>
      </c>
      <c r="M1240" t="b">
        <v>0</v>
      </c>
      <c r="N1240">
        <v>3</v>
      </c>
      <c r="O1240" t="b">
        <v>0</v>
      </c>
      <c r="P1240" t="s">
        <v>8284</v>
      </c>
      <c r="Q1240" t="s">
        <v>8325</v>
      </c>
      <c r="R1240" s="10" t="s">
        <v>8340</v>
      </c>
      <c r="S1240" s="29">
        <f>ROUND(FundResult[[#This Row],[pledged]]/FundResult[[#This Row],[goal]]*100,0)</f>
        <v>18</v>
      </c>
      <c r="T1240" s="27">
        <f>IFERROR(FundResult[[#This Row],[pledged]]/FundResult[[#This Row],[backers_count]], 0)</f>
        <v>59.333333333333336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48">
        <v>2500</v>
      </c>
      <c r="E1241" s="4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6">
        <f>FundResult[[#This Row],[launched_at]]/86400+DATE(1970,1,1)</f>
        <v>40883.962581018517</v>
      </c>
      <c r="L1241" s="8">
        <f>YEAR(FundResult[[#This Row],[Date Created Conversion]])</f>
        <v>2011</v>
      </c>
      <c r="M1241" t="b">
        <v>0</v>
      </c>
      <c r="N1241">
        <v>0</v>
      </c>
      <c r="O1241" t="b">
        <v>0</v>
      </c>
      <c r="P1241" t="s">
        <v>8284</v>
      </c>
      <c r="Q1241" t="s">
        <v>8325</v>
      </c>
      <c r="R1241" s="10" t="s">
        <v>8340</v>
      </c>
      <c r="S1241" s="29">
        <f>ROUND(FundResult[[#This Row],[pledged]]/FundResult[[#This Row],[goal]]*100,0)</f>
        <v>0</v>
      </c>
      <c r="T1241" s="27">
        <f>IFERROR(FundResult[[#This Row],[pledged]]/FundResult[[#This Row],[backers_count]], 0)</f>
        <v>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48">
        <v>8000</v>
      </c>
      <c r="E1242" s="4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6">
        <f>FundResult[[#This Row],[launched_at]]/86400+DATE(1970,1,1)</f>
        <v>41409.040011574078</v>
      </c>
      <c r="L1242" s="8">
        <f>YEAR(FundResult[[#This Row],[Date Created Conversion]])</f>
        <v>2013</v>
      </c>
      <c r="M1242" t="b">
        <v>0</v>
      </c>
      <c r="N1242">
        <v>8</v>
      </c>
      <c r="O1242" t="b">
        <v>0</v>
      </c>
      <c r="P1242" t="s">
        <v>8284</v>
      </c>
      <c r="Q1242" t="s">
        <v>8325</v>
      </c>
      <c r="R1242" s="10" t="s">
        <v>8340</v>
      </c>
      <c r="S1242" s="29">
        <f>ROUND(FundResult[[#This Row],[pledged]]/FundResult[[#This Row],[goal]]*100,0)</f>
        <v>3</v>
      </c>
      <c r="T1242" s="27">
        <f>IFERROR(FundResult[[#This Row],[pledged]]/FundResult[[#This Row],[backers_count]], 0)</f>
        <v>30.125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48">
        <v>5000</v>
      </c>
      <c r="E1243" s="4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6">
        <f>FundResult[[#This Row],[launched_at]]/86400+DATE(1970,1,1)</f>
        <v>41923.837731481479</v>
      </c>
      <c r="L1243" s="8">
        <f>YEAR(FundResult[[#This Row],[Date Created Conversion]])</f>
        <v>2014</v>
      </c>
      <c r="M1243" t="b">
        <v>0</v>
      </c>
      <c r="N1243">
        <v>34</v>
      </c>
      <c r="O1243" t="b">
        <v>0</v>
      </c>
      <c r="P1243" t="s">
        <v>8284</v>
      </c>
      <c r="Q1243" t="s">
        <v>8325</v>
      </c>
      <c r="R1243" s="10" t="s">
        <v>8340</v>
      </c>
      <c r="S1243" s="29">
        <f>ROUND(FundResult[[#This Row],[pledged]]/FundResult[[#This Row],[goal]]*100,0)</f>
        <v>51</v>
      </c>
      <c r="T1243" s="27">
        <f>IFERROR(FundResult[[#This Row],[pledged]]/FundResult[[#This Row],[backers_count]], 0)</f>
        <v>74.617647058823536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48">
        <v>911</v>
      </c>
      <c r="E1244" s="4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6">
        <f>FundResult[[#This Row],[launched_at]]/86400+DATE(1970,1,1)</f>
        <v>40782.165532407409</v>
      </c>
      <c r="L1244" s="8">
        <f>YEAR(FundResult[[#This Row],[Date Created Conversion]])</f>
        <v>2011</v>
      </c>
      <c r="M1244" t="b">
        <v>0</v>
      </c>
      <c r="N1244">
        <v>1</v>
      </c>
      <c r="O1244" t="b">
        <v>0</v>
      </c>
      <c r="P1244" t="s">
        <v>8284</v>
      </c>
      <c r="Q1244" t="s">
        <v>8325</v>
      </c>
      <c r="R1244" s="10" t="s">
        <v>8340</v>
      </c>
      <c r="S1244" s="29">
        <f>ROUND(FundResult[[#This Row],[pledged]]/FundResult[[#This Row],[goal]]*100,0)</f>
        <v>1</v>
      </c>
      <c r="T1244" s="27">
        <f>IFERROR(FundResult[[#This Row],[pledged]]/FundResult[[#This Row],[backers_count]], 0)</f>
        <v>5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48">
        <v>12000</v>
      </c>
      <c r="E1245" s="4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6">
        <f>FundResult[[#This Row],[launched_at]]/86400+DATE(1970,1,1)</f>
        <v>40671.879293981481</v>
      </c>
      <c r="L1245" s="8">
        <f>YEAR(FundResult[[#This Row],[Date Created Conversion]])</f>
        <v>2011</v>
      </c>
      <c r="M1245" t="b">
        <v>0</v>
      </c>
      <c r="N1245">
        <v>38</v>
      </c>
      <c r="O1245" t="b">
        <v>0</v>
      </c>
      <c r="P1245" t="s">
        <v>8284</v>
      </c>
      <c r="Q1245" t="s">
        <v>8325</v>
      </c>
      <c r="R1245" s="10" t="s">
        <v>8340</v>
      </c>
      <c r="S1245" s="29">
        <f>ROUND(FundResult[[#This Row],[pledged]]/FundResult[[#This Row],[goal]]*100,0)</f>
        <v>14</v>
      </c>
      <c r="T1245" s="27">
        <f>IFERROR(FundResult[[#This Row],[pledged]]/FundResult[[#This Row],[backers_count]], 0)</f>
        <v>44.5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48">
        <v>2000</v>
      </c>
      <c r="E1246" s="4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6">
        <f>FundResult[[#This Row],[launched_at]]/86400+DATE(1970,1,1)</f>
        <v>41355.825497685189</v>
      </c>
      <c r="L1246" s="8">
        <f>YEAR(FundResult[[#This Row],[Date Created Conversion]])</f>
        <v>2013</v>
      </c>
      <c r="M1246" t="b">
        <v>1</v>
      </c>
      <c r="N1246">
        <v>45</v>
      </c>
      <c r="O1246" t="b">
        <v>1</v>
      </c>
      <c r="P1246" t="s">
        <v>8274</v>
      </c>
      <c r="Q1246" t="s">
        <v>8325</v>
      </c>
      <c r="R1246" s="10" t="s">
        <v>8326</v>
      </c>
      <c r="S1246" s="29">
        <f>ROUND(FundResult[[#This Row],[pledged]]/FundResult[[#This Row],[goal]]*100,0)</f>
        <v>104</v>
      </c>
      <c r="T1246" s="27">
        <f>IFERROR(FundResult[[#This Row],[pledged]]/FundResult[[#This Row],[backers_count]], 0)</f>
        <v>46.133333333333333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48">
        <v>2000</v>
      </c>
      <c r="E1247" s="4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6">
        <f>FundResult[[#This Row],[launched_at]]/86400+DATE(1970,1,1)</f>
        <v>41774.59993055556</v>
      </c>
      <c r="L1247" s="8">
        <f>YEAR(FundResult[[#This Row],[Date Created Conversion]])</f>
        <v>2014</v>
      </c>
      <c r="M1247" t="b">
        <v>1</v>
      </c>
      <c r="N1247">
        <v>17</v>
      </c>
      <c r="O1247" t="b">
        <v>1</v>
      </c>
      <c r="P1247" t="s">
        <v>8274</v>
      </c>
      <c r="Q1247" t="s">
        <v>8325</v>
      </c>
      <c r="R1247" s="10" t="s">
        <v>8326</v>
      </c>
      <c r="S1247" s="29">
        <f>ROUND(FundResult[[#This Row],[pledged]]/FundResult[[#This Row],[goal]]*100,0)</f>
        <v>120</v>
      </c>
      <c r="T1247" s="27">
        <f>IFERROR(FundResult[[#This Row],[pledged]]/FundResult[[#This Row],[backers_count]], 0)</f>
        <v>141.47058823529412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48">
        <v>2000</v>
      </c>
      <c r="E1248" s="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6">
        <f>FundResult[[#This Row],[launched_at]]/86400+DATE(1970,1,1)</f>
        <v>40838.043391203704</v>
      </c>
      <c r="L1248" s="8">
        <f>YEAR(FundResult[[#This Row],[Date Created Conversion]])</f>
        <v>2011</v>
      </c>
      <c r="M1248" t="b">
        <v>1</v>
      </c>
      <c r="N1248">
        <v>31</v>
      </c>
      <c r="O1248" t="b">
        <v>1</v>
      </c>
      <c r="P1248" t="s">
        <v>8274</v>
      </c>
      <c r="Q1248" t="s">
        <v>8325</v>
      </c>
      <c r="R1248" s="10" t="s">
        <v>8326</v>
      </c>
      <c r="S1248" s="29">
        <f>ROUND(FundResult[[#This Row],[pledged]]/FundResult[[#This Row],[goal]]*100,0)</f>
        <v>117</v>
      </c>
      <c r="T1248" s="27">
        <f>IFERROR(FundResult[[#This Row],[pledged]]/FundResult[[#This Row],[backers_count]], 0)</f>
        <v>75.483870967741936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48">
        <v>3500</v>
      </c>
      <c r="E1249" s="4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6">
        <f>FundResult[[#This Row],[launched_at]]/86400+DATE(1970,1,1)</f>
        <v>41370.292303240742</v>
      </c>
      <c r="L1249" s="8">
        <f>YEAR(FundResult[[#This Row],[Date Created Conversion]])</f>
        <v>2013</v>
      </c>
      <c r="M1249" t="b">
        <v>1</v>
      </c>
      <c r="N1249">
        <v>50</v>
      </c>
      <c r="O1249" t="b">
        <v>1</v>
      </c>
      <c r="P1249" t="s">
        <v>8274</v>
      </c>
      <c r="Q1249" t="s">
        <v>8325</v>
      </c>
      <c r="R1249" s="10" t="s">
        <v>8326</v>
      </c>
      <c r="S1249" s="29">
        <f>ROUND(FundResult[[#This Row],[pledged]]/FundResult[[#This Row],[goal]]*100,0)</f>
        <v>122</v>
      </c>
      <c r="T1249" s="27">
        <f>IFERROR(FundResult[[#This Row],[pledged]]/FundResult[[#This Row],[backers_count]], 0)</f>
        <v>85.5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48">
        <v>2500</v>
      </c>
      <c r="E1250" s="4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6">
        <f>FundResult[[#This Row],[launched_at]]/86400+DATE(1970,1,1)</f>
        <v>41767.656863425924</v>
      </c>
      <c r="L1250" s="8">
        <f>YEAR(FundResult[[#This Row],[Date Created Conversion]])</f>
        <v>2014</v>
      </c>
      <c r="M1250" t="b">
        <v>1</v>
      </c>
      <c r="N1250">
        <v>59</v>
      </c>
      <c r="O1250" t="b">
        <v>1</v>
      </c>
      <c r="P1250" t="s">
        <v>8274</v>
      </c>
      <c r="Q1250" t="s">
        <v>8325</v>
      </c>
      <c r="R1250" s="10" t="s">
        <v>8326</v>
      </c>
      <c r="S1250" s="29">
        <f>ROUND(FundResult[[#This Row],[pledged]]/FundResult[[#This Row],[goal]]*100,0)</f>
        <v>152</v>
      </c>
      <c r="T1250" s="27">
        <f>IFERROR(FundResult[[#This Row],[pledged]]/FundResult[[#This Row],[backers_count]], 0)</f>
        <v>64.254237288135599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48">
        <v>5000</v>
      </c>
      <c r="E1251" s="4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6">
        <f>FundResult[[#This Row],[launched_at]]/86400+DATE(1970,1,1)</f>
        <v>41067.740868055553</v>
      </c>
      <c r="L1251" s="8">
        <f>YEAR(FundResult[[#This Row],[Date Created Conversion]])</f>
        <v>2012</v>
      </c>
      <c r="M1251" t="b">
        <v>1</v>
      </c>
      <c r="N1251">
        <v>81</v>
      </c>
      <c r="O1251" t="b">
        <v>1</v>
      </c>
      <c r="P1251" t="s">
        <v>8274</v>
      </c>
      <c r="Q1251" t="s">
        <v>8325</v>
      </c>
      <c r="R1251" s="10" t="s">
        <v>8326</v>
      </c>
      <c r="S1251" s="29">
        <f>ROUND(FundResult[[#This Row],[pledged]]/FundResult[[#This Row],[goal]]*100,0)</f>
        <v>104</v>
      </c>
      <c r="T1251" s="27">
        <f>IFERROR(FundResult[[#This Row],[pledged]]/FundResult[[#This Row],[backers_count]], 0)</f>
        <v>64.46913580246914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48">
        <v>30000</v>
      </c>
      <c r="E1252" s="4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6">
        <f>FundResult[[#This Row],[launched_at]]/86400+DATE(1970,1,1)</f>
        <v>41843.64271990741</v>
      </c>
      <c r="L1252" s="8">
        <f>YEAR(FundResult[[#This Row],[Date Created Conversion]])</f>
        <v>2014</v>
      </c>
      <c r="M1252" t="b">
        <v>1</v>
      </c>
      <c r="N1252">
        <v>508</v>
      </c>
      <c r="O1252" t="b">
        <v>1</v>
      </c>
      <c r="P1252" t="s">
        <v>8274</v>
      </c>
      <c r="Q1252" t="s">
        <v>8325</v>
      </c>
      <c r="R1252" s="10" t="s">
        <v>8326</v>
      </c>
      <c r="S1252" s="29">
        <f>ROUND(FundResult[[#This Row],[pledged]]/FundResult[[#This Row],[goal]]*100,0)</f>
        <v>200</v>
      </c>
      <c r="T1252" s="27">
        <f>IFERROR(FundResult[[#This Row],[pledged]]/FundResult[[#This Row],[backers_count]], 0)</f>
        <v>118.2007874015748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48">
        <v>6000</v>
      </c>
      <c r="E1253" s="4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6">
        <f>FundResult[[#This Row],[launched_at]]/86400+DATE(1970,1,1)</f>
        <v>40751.814432870371</v>
      </c>
      <c r="L1253" s="8">
        <f>YEAR(FundResult[[#This Row],[Date Created Conversion]])</f>
        <v>2011</v>
      </c>
      <c r="M1253" t="b">
        <v>1</v>
      </c>
      <c r="N1253">
        <v>74</v>
      </c>
      <c r="O1253" t="b">
        <v>1</v>
      </c>
      <c r="P1253" t="s">
        <v>8274</v>
      </c>
      <c r="Q1253" t="s">
        <v>8325</v>
      </c>
      <c r="R1253" s="10" t="s">
        <v>8326</v>
      </c>
      <c r="S1253" s="29">
        <f>ROUND(FundResult[[#This Row],[pledged]]/FundResult[[#This Row],[goal]]*100,0)</f>
        <v>102</v>
      </c>
      <c r="T1253" s="27">
        <f>IFERROR(FundResult[[#This Row],[pledged]]/FundResult[[#This Row],[backers_count]], 0)</f>
        <v>82.540540540540547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48">
        <v>3500</v>
      </c>
      <c r="E1254" s="4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6">
        <f>FundResult[[#This Row],[launched_at]]/86400+DATE(1970,1,1)</f>
        <v>41543.988067129627</v>
      </c>
      <c r="L1254" s="8">
        <f>YEAR(FundResult[[#This Row],[Date Created Conversion]])</f>
        <v>2013</v>
      </c>
      <c r="M1254" t="b">
        <v>1</v>
      </c>
      <c r="N1254">
        <v>141</v>
      </c>
      <c r="O1254" t="b">
        <v>1</v>
      </c>
      <c r="P1254" t="s">
        <v>8274</v>
      </c>
      <c r="Q1254" t="s">
        <v>8325</v>
      </c>
      <c r="R1254" s="10" t="s">
        <v>8326</v>
      </c>
      <c r="S1254" s="29">
        <f>ROUND(FundResult[[#This Row],[pledged]]/FundResult[[#This Row],[goal]]*100,0)</f>
        <v>138</v>
      </c>
      <c r="T1254" s="27">
        <f>IFERROR(FundResult[[#This Row],[pledged]]/FundResult[[#This Row],[backers_count]], 0)</f>
        <v>34.170212765957444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48">
        <v>10</v>
      </c>
      <c r="E1255" s="4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6">
        <f>FundResult[[#This Row],[launched_at]]/86400+DATE(1970,1,1)</f>
        <v>41855.783645833333</v>
      </c>
      <c r="L1255" s="8">
        <f>YEAR(FundResult[[#This Row],[Date Created Conversion]])</f>
        <v>2014</v>
      </c>
      <c r="M1255" t="b">
        <v>1</v>
      </c>
      <c r="N1255">
        <v>711</v>
      </c>
      <c r="O1255" t="b">
        <v>1</v>
      </c>
      <c r="P1255" t="s">
        <v>8274</v>
      </c>
      <c r="Q1255" t="s">
        <v>8325</v>
      </c>
      <c r="R1255" s="10" t="s">
        <v>8326</v>
      </c>
      <c r="S1255" s="29">
        <f>ROUND(FundResult[[#This Row],[pledged]]/FundResult[[#This Row],[goal]]*100,0)</f>
        <v>303833</v>
      </c>
      <c r="T1255" s="27">
        <f>IFERROR(FundResult[[#This Row],[pledged]]/FundResult[[#This Row],[backers_count]], 0)</f>
        <v>42.73322081575246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48">
        <v>6700</v>
      </c>
      <c r="E1256" s="4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6">
        <f>FundResult[[#This Row],[launched_at]]/86400+DATE(1970,1,1)</f>
        <v>40487.621365740742</v>
      </c>
      <c r="L1256" s="8">
        <f>YEAR(FundResult[[#This Row],[Date Created Conversion]])</f>
        <v>2010</v>
      </c>
      <c r="M1256" t="b">
        <v>1</v>
      </c>
      <c r="N1256">
        <v>141</v>
      </c>
      <c r="O1256" t="b">
        <v>1</v>
      </c>
      <c r="P1256" t="s">
        <v>8274</v>
      </c>
      <c r="Q1256" t="s">
        <v>8325</v>
      </c>
      <c r="R1256" s="10" t="s">
        <v>8326</v>
      </c>
      <c r="S1256" s="29">
        <f>ROUND(FundResult[[#This Row],[pledged]]/FundResult[[#This Row],[goal]]*100,0)</f>
        <v>199</v>
      </c>
      <c r="T1256" s="27">
        <f>IFERROR(FundResult[[#This Row],[pledged]]/FundResult[[#This Row],[backers_count]], 0)</f>
        <v>94.489361702127653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48">
        <v>3000</v>
      </c>
      <c r="E1257" s="4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6">
        <f>FundResult[[#This Row],[launched_at]]/86400+DATE(1970,1,1)</f>
        <v>41579.845509259263</v>
      </c>
      <c r="L1257" s="8">
        <f>YEAR(FundResult[[#This Row],[Date Created Conversion]])</f>
        <v>2013</v>
      </c>
      <c r="M1257" t="b">
        <v>1</v>
      </c>
      <c r="N1257">
        <v>109</v>
      </c>
      <c r="O1257" t="b">
        <v>1</v>
      </c>
      <c r="P1257" t="s">
        <v>8274</v>
      </c>
      <c r="Q1257" t="s">
        <v>8325</v>
      </c>
      <c r="R1257" s="10" t="s">
        <v>8326</v>
      </c>
      <c r="S1257" s="29">
        <f>ROUND(FundResult[[#This Row],[pledged]]/FundResult[[#This Row],[goal]]*100,0)</f>
        <v>202</v>
      </c>
      <c r="T1257" s="27">
        <f>IFERROR(FundResult[[#This Row],[pledged]]/FundResult[[#This Row],[backers_count]], 0)</f>
        <v>55.697247706422019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48">
        <v>30000</v>
      </c>
      <c r="E1258" s="4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6">
        <f>FundResult[[#This Row],[launched_at]]/86400+DATE(1970,1,1)</f>
        <v>40921.919340277775</v>
      </c>
      <c r="L1258" s="8">
        <f>YEAR(FundResult[[#This Row],[Date Created Conversion]])</f>
        <v>2012</v>
      </c>
      <c r="M1258" t="b">
        <v>1</v>
      </c>
      <c r="N1258">
        <v>361</v>
      </c>
      <c r="O1258" t="b">
        <v>1</v>
      </c>
      <c r="P1258" t="s">
        <v>8274</v>
      </c>
      <c r="Q1258" t="s">
        <v>8325</v>
      </c>
      <c r="R1258" s="10" t="s">
        <v>8326</v>
      </c>
      <c r="S1258" s="29">
        <f>ROUND(FundResult[[#This Row],[pledged]]/FundResult[[#This Row],[goal]]*100,0)</f>
        <v>118</v>
      </c>
      <c r="T1258" s="27">
        <f>IFERROR(FundResult[[#This Row],[pledged]]/FundResult[[#This Row],[backers_count]], 0)</f>
        <v>98.030831024930734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48">
        <v>5500</v>
      </c>
      <c r="E1259" s="4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6">
        <f>FundResult[[#This Row],[launched_at]]/86400+DATE(1970,1,1)</f>
        <v>40587.085532407407</v>
      </c>
      <c r="L1259" s="8">
        <f>YEAR(FundResult[[#This Row],[Date Created Conversion]])</f>
        <v>2011</v>
      </c>
      <c r="M1259" t="b">
        <v>1</v>
      </c>
      <c r="N1259">
        <v>176</v>
      </c>
      <c r="O1259" t="b">
        <v>1</v>
      </c>
      <c r="P1259" t="s">
        <v>8274</v>
      </c>
      <c r="Q1259" t="s">
        <v>8325</v>
      </c>
      <c r="R1259" s="10" t="s">
        <v>8326</v>
      </c>
      <c r="S1259" s="29">
        <f>ROUND(FundResult[[#This Row],[pledged]]/FundResult[[#This Row],[goal]]*100,0)</f>
        <v>295</v>
      </c>
      <c r="T1259" s="27">
        <f>IFERROR(FundResult[[#This Row],[pledged]]/FundResult[[#This Row],[backers_count]], 0)</f>
        <v>92.102272727272734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48">
        <v>12000</v>
      </c>
      <c r="E1260" s="4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6">
        <f>FundResult[[#This Row],[launched_at]]/86400+DATE(1970,1,1)</f>
        <v>41487.611250000002</v>
      </c>
      <c r="L1260" s="8">
        <f>YEAR(FundResult[[#This Row],[Date Created Conversion]])</f>
        <v>2013</v>
      </c>
      <c r="M1260" t="b">
        <v>1</v>
      </c>
      <c r="N1260">
        <v>670</v>
      </c>
      <c r="O1260" t="b">
        <v>1</v>
      </c>
      <c r="P1260" t="s">
        <v>8274</v>
      </c>
      <c r="Q1260" t="s">
        <v>8325</v>
      </c>
      <c r="R1260" s="10" t="s">
        <v>8326</v>
      </c>
      <c r="S1260" s="29">
        <f>ROUND(FundResult[[#This Row],[pledged]]/FundResult[[#This Row],[goal]]*100,0)</f>
        <v>213</v>
      </c>
      <c r="T1260" s="27">
        <f>IFERROR(FundResult[[#This Row],[pledged]]/FundResult[[#This Row],[backers_count]], 0)</f>
        <v>38.175462686567165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48">
        <v>2500</v>
      </c>
      <c r="E1261" s="4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6">
        <f>FundResult[[#This Row],[launched_at]]/86400+DATE(1970,1,1)</f>
        <v>41766.970648148148</v>
      </c>
      <c r="L1261" s="8">
        <f>YEAR(FundResult[[#This Row],[Date Created Conversion]])</f>
        <v>2014</v>
      </c>
      <c r="M1261" t="b">
        <v>1</v>
      </c>
      <c r="N1261">
        <v>96</v>
      </c>
      <c r="O1261" t="b">
        <v>1</v>
      </c>
      <c r="P1261" t="s">
        <v>8274</v>
      </c>
      <c r="Q1261" t="s">
        <v>8325</v>
      </c>
      <c r="R1261" s="10" t="s">
        <v>8326</v>
      </c>
      <c r="S1261" s="29">
        <f>ROUND(FundResult[[#This Row],[pledged]]/FundResult[[#This Row],[goal]]*100,0)</f>
        <v>104</v>
      </c>
      <c r="T1261" s="27">
        <f>IFERROR(FundResult[[#This Row],[pledged]]/FundResult[[#This Row],[backers_count]], 0)</f>
        <v>27.145833333333332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48">
        <v>3300</v>
      </c>
      <c r="E1262" s="4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6">
        <f>FundResult[[#This Row],[launched_at]]/86400+DATE(1970,1,1)</f>
        <v>41666.842824074076</v>
      </c>
      <c r="L1262" s="8">
        <f>YEAR(FundResult[[#This Row],[Date Created Conversion]])</f>
        <v>2014</v>
      </c>
      <c r="M1262" t="b">
        <v>1</v>
      </c>
      <c r="N1262">
        <v>74</v>
      </c>
      <c r="O1262" t="b">
        <v>1</v>
      </c>
      <c r="P1262" t="s">
        <v>8274</v>
      </c>
      <c r="Q1262" t="s">
        <v>8325</v>
      </c>
      <c r="R1262" s="10" t="s">
        <v>8326</v>
      </c>
      <c r="S1262" s="29">
        <f>ROUND(FundResult[[#This Row],[pledged]]/FundResult[[#This Row],[goal]]*100,0)</f>
        <v>114</v>
      </c>
      <c r="T1262" s="27">
        <f>IFERROR(FundResult[[#This Row],[pledged]]/FundResult[[#This Row],[backers_count]], 0)</f>
        <v>50.689189189189186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48">
        <v>2000</v>
      </c>
      <c r="E1263" s="4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6">
        <f>FundResult[[#This Row],[launched_at]]/86400+DATE(1970,1,1)</f>
        <v>41638.342905092592</v>
      </c>
      <c r="L1263" s="8">
        <f>YEAR(FundResult[[#This Row],[Date Created Conversion]])</f>
        <v>2013</v>
      </c>
      <c r="M1263" t="b">
        <v>1</v>
      </c>
      <c r="N1263">
        <v>52</v>
      </c>
      <c r="O1263" t="b">
        <v>1</v>
      </c>
      <c r="P1263" t="s">
        <v>8274</v>
      </c>
      <c r="Q1263" t="s">
        <v>8325</v>
      </c>
      <c r="R1263" s="10" t="s">
        <v>8326</v>
      </c>
      <c r="S1263" s="29">
        <f>ROUND(FundResult[[#This Row],[pledged]]/FundResult[[#This Row],[goal]]*100,0)</f>
        <v>101</v>
      </c>
      <c r="T1263" s="27">
        <f>IFERROR(FundResult[[#This Row],[pledged]]/FundResult[[#This Row],[backers_count]], 0)</f>
        <v>38.942307692307693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48">
        <v>6500</v>
      </c>
      <c r="E1264" s="4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6">
        <f>FundResult[[#This Row],[launched_at]]/86400+DATE(1970,1,1)</f>
        <v>41656.762638888889</v>
      </c>
      <c r="L1264" s="8">
        <f>YEAR(FundResult[[#This Row],[Date Created Conversion]])</f>
        <v>2014</v>
      </c>
      <c r="M1264" t="b">
        <v>1</v>
      </c>
      <c r="N1264">
        <v>105</v>
      </c>
      <c r="O1264" t="b">
        <v>1</v>
      </c>
      <c r="P1264" t="s">
        <v>8274</v>
      </c>
      <c r="Q1264" t="s">
        <v>8325</v>
      </c>
      <c r="R1264" s="10" t="s">
        <v>8326</v>
      </c>
      <c r="S1264" s="29">
        <f>ROUND(FundResult[[#This Row],[pledged]]/FundResult[[#This Row],[goal]]*100,0)</f>
        <v>125</v>
      </c>
      <c r="T1264" s="27">
        <f>IFERROR(FundResult[[#This Row],[pledged]]/FundResult[[#This Row],[backers_count]], 0)</f>
        <v>77.638095238095232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48">
        <v>1500</v>
      </c>
      <c r="E1265" s="4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6">
        <f>FundResult[[#This Row],[launched_at]]/86400+DATE(1970,1,1)</f>
        <v>41692.084143518521</v>
      </c>
      <c r="L1265" s="8">
        <f>YEAR(FundResult[[#This Row],[Date Created Conversion]])</f>
        <v>2014</v>
      </c>
      <c r="M1265" t="b">
        <v>1</v>
      </c>
      <c r="N1265">
        <v>41</v>
      </c>
      <c r="O1265" t="b">
        <v>1</v>
      </c>
      <c r="P1265" t="s">
        <v>8274</v>
      </c>
      <c r="Q1265" t="s">
        <v>8325</v>
      </c>
      <c r="R1265" s="10" t="s">
        <v>8326</v>
      </c>
      <c r="S1265" s="29">
        <f>ROUND(FundResult[[#This Row],[pledged]]/FundResult[[#This Row],[goal]]*100,0)</f>
        <v>119</v>
      </c>
      <c r="T1265" s="27">
        <f>IFERROR(FundResult[[#This Row],[pledged]]/FundResult[[#This Row],[backers_count]], 0)</f>
        <v>43.536585365853661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48">
        <v>650</v>
      </c>
      <c r="E1266" s="4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6">
        <f>FundResult[[#This Row],[launched_at]]/86400+DATE(1970,1,1)</f>
        <v>41547.662997685184</v>
      </c>
      <c r="L1266" s="8">
        <f>YEAR(FundResult[[#This Row],[Date Created Conversion]])</f>
        <v>2013</v>
      </c>
      <c r="M1266" t="b">
        <v>1</v>
      </c>
      <c r="N1266">
        <v>34</v>
      </c>
      <c r="O1266" t="b">
        <v>1</v>
      </c>
      <c r="P1266" t="s">
        <v>8274</v>
      </c>
      <c r="Q1266" t="s">
        <v>8325</v>
      </c>
      <c r="R1266" s="10" t="s">
        <v>8326</v>
      </c>
      <c r="S1266" s="29">
        <f>ROUND(FundResult[[#This Row],[pledged]]/FundResult[[#This Row],[goal]]*100,0)</f>
        <v>166</v>
      </c>
      <c r="T1266" s="27">
        <f>IFERROR(FundResult[[#This Row],[pledged]]/FundResult[[#This Row],[backers_count]], 0)</f>
        <v>31.823529411764707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48">
        <v>3500</v>
      </c>
      <c r="E1267" s="4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6">
        <f>FundResult[[#This Row],[launched_at]]/86400+DATE(1970,1,1)</f>
        <v>40465.655266203699</v>
      </c>
      <c r="L1267" s="8">
        <f>YEAR(FundResult[[#This Row],[Date Created Conversion]])</f>
        <v>2010</v>
      </c>
      <c r="M1267" t="b">
        <v>1</v>
      </c>
      <c r="N1267">
        <v>66</v>
      </c>
      <c r="O1267" t="b">
        <v>1</v>
      </c>
      <c r="P1267" t="s">
        <v>8274</v>
      </c>
      <c r="Q1267" t="s">
        <v>8325</v>
      </c>
      <c r="R1267" s="10" t="s">
        <v>8326</v>
      </c>
      <c r="S1267" s="29">
        <f>ROUND(FundResult[[#This Row],[pledged]]/FundResult[[#This Row],[goal]]*100,0)</f>
        <v>119</v>
      </c>
      <c r="T1267" s="27">
        <f>IFERROR(FundResult[[#This Row],[pledged]]/FundResult[[#This Row],[backers_count]], 0)</f>
        <v>63.184393939393942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48">
        <v>9500</v>
      </c>
      <c r="E1268" s="4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6">
        <f>FundResult[[#This Row],[launched_at]]/86400+DATE(1970,1,1)</f>
        <v>41620.87667824074</v>
      </c>
      <c r="L1268" s="8">
        <f>YEAR(FundResult[[#This Row],[Date Created Conversion]])</f>
        <v>2013</v>
      </c>
      <c r="M1268" t="b">
        <v>1</v>
      </c>
      <c r="N1268">
        <v>50</v>
      </c>
      <c r="O1268" t="b">
        <v>1</v>
      </c>
      <c r="P1268" t="s">
        <v>8274</v>
      </c>
      <c r="Q1268" t="s">
        <v>8325</v>
      </c>
      <c r="R1268" s="10" t="s">
        <v>8326</v>
      </c>
      <c r="S1268" s="29">
        <f>ROUND(FundResult[[#This Row],[pledged]]/FundResult[[#This Row],[goal]]*100,0)</f>
        <v>100</v>
      </c>
      <c r="T1268" s="27">
        <f>IFERROR(FundResult[[#This Row],[pledged]]/FundResult[[#This Row],[backers_count]], 0)</f>
        <v>190.9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48">
        <v>22000</v>
      </c>
      <c r="E1269" s="4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6">
        <f>FundResult[[#This Row],[launched_at]]/86400+DATE(1970,1,1)</f>
        <v>41449.585162037038</v>
      </c>
      <c r="L1269" s="8">
        <f>YEAR(FundResult[[#This Row],[Date Created Conversion]])</f>
        <v>2013</v>
      </c>
      <c r="M1269" t="b">
        <v>1</v>
      </c>
      <c r="N1269">
        <v>159</v>
      </c>
      <c r="O1269" t="b">
        <v>1</v>
      </c>
      <c r="P1269" t="s">
        <v>8274</v>
      </c>
      <c r="Q1269" t="s">
        <v>8325</v>
      </c>
      <c r="R1269" s="10" t="s">
        <v>8326</v>
      </c>
      <c r="S1269" s="29">
        <f>ROUND(FundResult[[#This Row],[pledged]]/FundResult[[#This Row],[goal]]*100,0)</f>
        <v>102</v>
      </c>
      <c r="T1269" s="27">
        <f>IFERROR(FundResult[[#This Row],[pledged]]/FundResult[[#This Row],[backers_count]], 0)</f>
        <v>140.85534591194968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48">
        <v>12000</v>
      </c>
      <c r="E1270" s="4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6">
        <f>FundResult[[#This Row],[launched_at]]/86400+DATE(1970,1,1)</f>
        <v>41507.845451388886</v>
      </c>
      <c r="L1270" s="8">
        <f>YEAR(FundResult[[#This Row],[Date Created Conversion]])</f>
        <v>2013</v>
      </c>
      <c r="M1270" t="b">
        <v>1</v>
      </c>
      <c r="N1270">
        <v>182</v>
      </c>
      <c r="O1270" t="b">
        <v>1</v>
      </c>
      <c r="P1270" t="s">
        <v>8274</v>
      </c>
      <c r="Q1270" t="s">
        <v>8325</v>
      </c>
      <c r="R1270" s="10" t="s">
        <v>8326</v>
      </c>
      <c r="S1270" s="29">
        <f>ROUND(FundResult[[#This Row],[pledged]]/FundResult[[#This Row],[goal]]*100,0)</f>
        <v>117</v>
      </c>
      <c r="T1270" s="27">
        <f>IFERROR(FundResult[[#This Row],[pledged]]/FundResult[[#This Row],[backers_count]], 0)</f>
        <v>76.92307692307692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48">
        <v>18800</v>
      </c>
      <c r="E1271" s="4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6">
        <f>FundResult[[#This Row],[launched_at]]/86400+DATE(1970,1,1)</f>
        <v>42445.823055555556</v>
      </c>
      <c r="L1271" s="8">
        <f>YEAR(FundResult[[#This Row],[Date Created Conversion]])</f>
        <v>2016</v>
      </c>
      <c r="M1271" t="b">
        <v>1</v>
      </c>
      <c r="N1271">
        <v>206</v>
      </c>
      <c r="O1271" t="b">
        <v>1</v>
      </c>
      <c r="P1271" t="s">
        <v>8274</v>
      </c>
      <c r="Q1271" t="s">
        <v>8325</v>
      </c>
      <c r="R1271" s="10" t="s">
        <v>8326</v>
      </c>
      <c r="S1271" s="29">
        <f>ROUND(FundResult[[#This Row],[pledged]]/FundResult[[#This Row],[goal]]*100,0)</f>
        <v>109</v>
      </c>
      <c r="T1271" s="27">
        <f>IFERROR(FundResult[[#This Row],[pledged]]/FundResult[[#This Row],[backers_count]], 0)</f>
        <v>99.15533980582525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48">
        <v>10000</v>
      </c>
      <c r="E1272" s="4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6">
        <f>FundResult[[#This Row],[launched_at]]/86400+DATE(1970,1,1)</f>
        <v>40933.85696759259</v>
      </c>
      <c r="L1272" s="8">
        <f>YEAR(FundResult[[#This Row],[Date Created Conversion]])</f>
        <v>2012</v>
      </c>
      <c r="M1272" t="b">
        <v>1</v>
      </c>
      <c r="N1272">
        <v>169</v>
      </c>
      <c r="O1272" t="b">
        <v>1</v>
      </c>
      <c r="P1272" t="s">
        <v>8274</v>
      </c>
      <c r="Q1272" t="s">
        <v>8325</v>
      </c>
      <c r="R1272" s="10" t="s">
        <v>8326</v>
      </c>
      <c r="S1272" s="29">
        <f>ROUND(FundResult[[#This Row],[pledged]]/FundResult[[#This Row],[goal]]*100,0)</f>
        <v>115</v>
      </c>
      <c r="T1272" s="27">
        <f>IFERROR(FundResult[[#This Row],[pledged]]/FundResult[[#This Row],[backers_count]], 0)</f>
        <v>67.881656804733723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48">
        <v>7500</v>
      </c>
      <c r="E1273" s="4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6">
        <f>FundResult[[#This Row],[launched_at]]/86400+DATE(1970,1,1)</f>
        <v>41561.683553240742</v>
      </c>
      <c r="L1273" s="8">
        <f>YEAR(FundResult[[#This Row],[Date Created Conversion]])</f>
        <v>2013</v>
      </c>
      <c r="M1273" t="b">
        <v>1</v>
      </c>
      <c r="N1273">
        <v>31</v>
      </c>
      <c r="O1273" t="b">
        <v>1</v>
      </c>
      <c r="P1273" t="s">
        <v>8274</v>
      </c>
      <c r="Q1273" t="s">
        <v>8325</v>
      </c>
      <c r="R1273" s="10" t="s">
        <v>8326</v>
      </c>
      <c r="S1273" s="29">
        <f>ROUND(FundResult[[#This Row],[pledged]]/FundResult[[#This Row],[goal]]*100,0)</f>
        <v>102</v>
      </c>
      <c r="T1273" s="27">
        <f>IFERROR(FundResult[[#This Row],[pledged]]/FundResult[[#This Row],[backers_count]], 0)</f>
        <v>246.29032258064515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48">
        <v>5000</v>
      </c>
      <c r="E1274" s="4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6">
        <f>FundResult[[#This Row],[launched_at]]/86400+DATE(1970,1,1)</f>
        <v>40274.745127314818</v>
      </c>
      <c r="L1274" s="8">
        <f>YEAR(FundResult[[#This Row],[Date Created Conversion]])</f>
        <v>2010</v>
      </c>
      <c r="M1274" t="b">
        <v>1</v>
      </c>
      <c r="N1274">
        <v>28</v>
      </c>
      <c r="O1274" t="b">
        <v>1</v>
      </c>
      <c r="P1274" t="s">
        <v>8274</v>
      </c>
      <c r="Q1274" t="s">
        <v>8325</v>
      </c>
      <c r="R1274" s="10" t="s">
        <v>8326</v>
      </c>
      <c r="S1274" s="29">
        <f>ROUND(FundResult[[#This Row],[pledged]]/FundResult[[#This Row],[goal]]*100,0)</f>
        <v>106</v>
      </c>
      <c r="T1274" s="27">
        <f>IFERROR(FundResult[[#This Row],[pledged]]/FundResult[[#This Row],[backers_count]], 0)</f>
        <v>189.28571428571428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48">
        <v>4000</v>
      </c>
      <c r="E1275" s="4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6">
        <f>FundResult[[#This Row],[launched_at]]/86400+DATE(1970,1,1)</f>
        <v>41852.730219907404</v>
      </c>
      <c r="L1275" s="8">
        <f>YEAR(FundResult[[#This Row],[Date Created Conversion]])</f>
        <v>2014</v>
      </c>
      <c r="M1275" t="b">
        <v>1</v>
      </c>
      <c r="N1275">
        <v>54</v>
      </c>
      <c r="O1275" t="b">
        <v>1</v>
      </c>
      <c r="P1275" t="s">
        <v>8274</v>
      </c>
      <c r="Q1275" t="s">
        <v>8325</v>
      </c>
      <c r="R1275" s="10" t="s">
        <v>8326</v>
      </c>
      <c r="S1275" s="29">
        <f>ROUND(FundResult[[#This Row],[pledged]]/FundResult[[#This Row],[goal]]*100,0)</f>
        <v>104</v>
      </c>
      <c r="T1275" s="27">
        <f>IFERROR(FundResult[[#This Row],[pledged]]/FundResult[[#This Row],[backers_count]], 0)</f>
        <v>76.666666666666671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48">
        <v>25000</v>
      </c>
      <c r="E1276" s="4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6">
        <f>FundResult[[#This Row],[launched_at]]/86400+DATE(1970,1,1)</f>
        <v>41116.690104166664</v>
      </c>
      <c r="L1276" s="8">
        <f>YEAR(FundResult[[#This Row],[Date Created Conversion]])</f>
        <v>2012</v>
      </c>
      <c r="M1276" t="b">
        <v>1</v>
      </c>
      <c r="N1276">
        <v>467</v>
      </c>
      <c r="O1276" t="b">
        <v>1</v>
      </c>
      <c r="P1276" t="s">
        <v>8274</v>
      </c>
      <c r="Q1276" t="s">
        <v>8325</v>
      </c>
      <c r="R1276" s="10" t="s">
        <v>8326</v>
      </c>
      <c r="S1276" s="29">
        <f>ROUND(FundResult[[#This Row],[pledged]]/FundResult[[#This Row],[goal]]*100,0)</f>
        <v>155</v>
      </c>
      <c r="T1276" s="27">
        <f>IFERROR(FundResult[[#This Row],[pledged]]/FundResult[[#This Row],[backers_count]], 0)</f>
        <v>82.963254817987149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48">
        <v>15000</v>
      </c>
      <c r="E1277" s="4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6">
        <f>FundResult[[#This Row],[launched_at]]/86400+DATE(1970,1,1)</f>
        <v>41458.867905092593</v>
      </c>
      <c r="L1277" s="8">
        <f>YEAR(FundResult[[#This Row],[Date Created Conversion]])</f>
        <v>2013</v>
      </c>
      <c r="M1277" t="b">
        <v>1</v>
      </c>
      <c r="N1277">
        <v>389</v>
      </c>
      <c r="O1277" t="b">
        <v>1</v>
      </c>
      <c r="P1277" t="s">
        <v>8274</v>
      </c>
      <c r="Q1277" t="s">
        <v>8325</v>
      </c>
      <c r="R1277" s="10" t="s">
        <v>8326</v>
      </c>
      <c r="S1277" s="29">
        <f>ROUND(FundResult[[#This Row],[pledged]]/FundResult[[#This Row],[goal]]*100,0)</f>
        <v>162</v>
      </c>
      <c r="T1277" s="27">
        <f>IFERROR(FundResult[[#This Row],[pledged]]/FundResult[[#This Row],[backers_count]], 0)</f>
        <v>62.522107969151669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48">
        <v>3000</v>
      </c>
      <c r="E1278" s="4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6">
        <f>FundResult[[#This Row],[launched_at]]/86400+DATE(1970,1,1)</f>
        <v>40007.704247685186</v>
      </c>
      <c r="L1278" s="8">
        <f>YEAR(FundResult[[#This Row],[Date Created Conversion]])</f>
        <v>2009</v>
      </c>
      <c r="M1278" t="b">
        <v>1</v>
      </c>
      <c r="N1278">
        <v>68</v>
      </c>
      <c r="O1278" t="b">
        <v>1</v>
      </c>
      <c r="P1278" t="s">
        <v>8274</v>
      </c>
      <c r="Q1278" t="s">
        <v>8325</v>
      </c>
      <c r="R1278" s="10" t="s">
        <v>8326</v>
      </c>
      <c r="S1278" s="29">
        <f>ROUND(FundResult[[#This Row],[pledged]]/FundResult[[#This Row],[goal]]*100,0)</f>
        <v>104</v>
      </c>
      <c r="T1278" s="27">
        <f>IFERROR(FundResult[[#This Row],[pledged]]/FundResult[[#This Row],[backers_count]], 0)</f>
        <v>46.06808823529412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48">
        <v>15000</v>
      </c>
      <c r="E1279" s="4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6">
        <f>FundResult[[#This Row],[launched_at]]/86400+DATE(1970,1,1)</f>
        <v>41121.561886574076</v>
      </c>
      <c r="L1279" s="8">
        <f>YEAR(FundResult[[#This Row],[Date Created Conversion]])</f>
        <v>2012</v>
      </c>
      <c r="M1279" t="b">
        <v>1</v>
      </c>
      <c r="N1279">
        <v>413</v>
      </c>
      <c r="O1279" t="b">
        <v>1</v>
      </c>
      <c r="P1279" t="s">
        <v>8274</v>
      </c>
      <c r="Q1279" t="s">
        <v>8325</v>
      </c>
      <c r="R1279" s="10" t="s">
        <v>8326</v>
      </c>
      <c r="S1279" s="29">
        <f>ROUND(FundResult[[#This Row],[pledged]]/FundResult[[#This Row],[goal]]*100,0)</f>
        <v>106</v>
      </c>
      <c r="T1279" s="27">
        <f>IFERROR(FundResult[[#This Row],[pledged]]/FundResult[[#This Row],[backers_count]], 0)</f>
        <v>38.543946731234868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48">
        <v>6500</v>
      </c>
      <c r="E1280" s="4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6">
        <f>FundResult[[#This Row],[launched_at]]/86400+DATE(1970,1,1)</f>
        <v>41786.555162037039</v>
      </c>
      <c r="L1280" s="8">
        <f>YEAR(FundResult[[#This Row],[Date Created Conversion]])</f>
        <v>2014</v>
      </c>
      <c r="M1280" t="b">
        <v>1</v>
      </c>
      <c r="N1280">
        <v>190</v>
      </c>
      <c r="O1280" t="b">
        <v>1</v>
      </c>
      <c r="P1280" t="s">
        <v>8274</v>
      </c>
      <c r="Q1280" t="s">
        <v>8325</v>
      </c>
      <c r="R1280" s="10" t="s">
        <v>8326</v>
      </c>
      <c r="S1280" s="29">
        <f>ROUND(FundResult[[#This Row],[pledged]]/FundResult[[#This Row],[goal]]*100,0)</f>
        <v>155</v>
      </c>
      <c r="T1280" s="27">
        <f>IFERROR(FundResult[[#This Row],[pledged]]/FundResult[[#This Row],[backers_count]], 0)</f>
        <v>53.005263157894738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48">
        <v>12516</v>
      </c>
      <c r="E1281" s="4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6">
        <f>FundResult[[#This Row],[launched_at]]/86400+DATE(1970,1,1)</f>
        <v>41682.099189814813</v>
      </c>
      <c r="L1281" s="8">
        <f>YEAR(FundResult[[#This Row],[Date Created Conversion]])</f>
        <v>2014</v>
      </c>
      <c r="M1281" t="b">
        <v>1</v>
      </c>
      <c r="N1281">
        <v>189</v>
      </c>
      <c r="O1281" t="b">
        <v>1</v>
      </c>
      <c r="P1281" t="s">
        <v>8274</v>
      </c>
      <c r="Q1281" t="s">
        <v>8325</v>
      </c>
      <c r="R1281" s="10" t="s">
        <v>8326</v>
      </c>
      <c r="S1281" s="29">
        <f>ROUND(FundResult[[#This Row],[pledged]]/FundResult[[#This Row],[goal]]*100,0)</f>
        <v>111</v>
      </c>
      <c r="T1281" s="27">
        <f>IFERROR(FundResult[[#This Row],[pledged]]/FundResult[[#This Row],[backers_count]], 0)</f>
        <v>73.355396825396824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48">
        <v>15000</v>
      </c>
      <c r="E1282" s="4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6">
        <f>FundResult[[#This Row],[launched_at]]/86400+DATE(1970,1,1)</f>
        <v>40513.757569444446</v>
      </c>
      <c r="L1282" s="8">
        <f>YEAR(FundResult[[#This Row],[Date Created Conversion]])</f>
        <v>2010</v>
      </c>
      <c r="M1282" t="b">
        <v>1</v>
      </c>
      <c r="N1282">
        <v>130</v>
      </c>
      <c r="O1282" t="b">
        <v>1</v>
      </c>
      <c r="P1282" t="s">
        <v>8274</v>
      </c>
      <c r="Q1282" t="s">
        <v>8325</v>
      </c>
      <c r="R1282" s="10" t="s">
        <v>8326</v>
      </c>
      <c r="S1282" s="29">
        <f>ROUND(FundResult[[#This Row],[pledged]]/FundResult[[#This Row],[goal]]*100,0)</f>
        <v>111</v>
      </c>
      <c r="T1282" s="27">
        <f>IFERROR(FundResult[[#This Row],[pledged]]/FundResult[[#This Row],[backers_count]], 0)</f>
        <v>127.97523076923076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48">
        <v>7000</v>
      </c>
      <c r="E1283" s="4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6">
        <f>FundResult[[#This Row],[launched_at]]/86400+DATE(1970,1,1)</f>
        <v>41463.743472222224</v>
      </c>
      <c r="L1283" s="8">
        <f>YEAR(FundResult[[#This Row],[Date Created Conversion]])</f>
        <v>2013</v>
      </c>
      <c r="M1283" t="b">
        <v>1</v>
      </c>
      <c r="N1283">
        <v>74</v>
      </c>
      <c r="O1283" t="b">
        <v>1</v>
      </c>
      <c r="P1283" t="s">
        <v>8274</v>
      </c>
      <c r="Q1283" t="s">
        <v>8325</v>
      </c>
      <c r="R1283" s="10" t="s">
        <v>8326</v>
      </c>
      <c r="S1283" s="29">
        <f>ROUND(FundResult[[#This Row],[pledged]]/FundResult[[#This Row],[goal]]*100,0)</f>
        <v>111</v>
      </c>
      <c r="T1283" s="27">
        <f>IFERROR(FundResult[[#This Row],[pledged]]/FundResult[[#This Row],[backers_count]], 0)</f>
        <v>104.72972972972973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48">
        <v>15000</v>
      </c>
      <c r="E1284" s="4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6">
        <f>FundResult[[#This Row],[launched_at]]/86400+DATE(1970,1,1)</f>
        <v>41586.475173611107</v>
      </c>
      <c r="L1284" s="8">
        <f>YEAR(FundResult[[#This Row],[Date Created Conversion]])</f>
        <v>2013</v>
      </c>
      <c r="M1284" t="b">
        <v>1</v>
      </c>
      <c r="N1284">
        <v>274</v>
      </c>
      <c r="O1284" t="b">
        <v>1</v>
      </c>
      <c r="P1284" t="s">
        <v>8274</v>
      </c>
      <c r="Q1284" t="s">
        <v>8325</v>
      </c>
      <c r="R1284" s="10" t="s">
        <v>8326</v>
      </c>
      <c r="S1284" s="29">
        <f>ROUND(FundResult[[#This Row],[pledged]]/FundResult[[#This Row],[goal]]*100,0)</f>
        <v>124</v>
      </c>
      <c r="T1284" s="27">
        <f>IFERROR(FundResult[[#This Row],[pledged]]/FundResult[[#This Row],[backers_count]], 0)</f>
        <v>67.671532846715323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48">
        <v>1000</v>
      </c>
      <c r="E1285" s="4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6">
        <f>FundResult[[#This Row],[launched_at]]/86400+DATE(1970,1,1)</f>
        <v>41320.717465277776</v>
      </c>
      <c r="L1285" s="8">
        <f>YEAR(FundResult[[#This Row],[Date Created Conversion]])</f>
        <v>2013</v>
      </c>
      <c r="M1285" t="b">
        <v>1</v>
      </c>
      <c r="N1285">
        <v>22</v>
      </c>
      <c r="O1285" t="b">
        <v>1</v>
      </c>
      <c r="P1285" t="s">
        <v>8274</v>
      </c>
      <c r="Q1285" t="s">
        <v>8325</v>
      </c>
      <c r="R1285" s="10" t="s">
        <v>8326</v>
      </c>
      <c r="S1285" s="29">
        <f>ROUND(FundResult[[#This Row],[pledged]]/FundResult[[#This Row],[goal]]*100,0)</f>
        <v>211</v>
      </c>
      <c r="T1285" s="27">
        <f>IFERROR(FundResult[[#This Row],[pledged]]/FundResult[[#This Row],[backers_count]], 0)</f>
        <v>95.931818181818187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48">
        <v>2000</v>
      </c>
      <c r="E1286" s="4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6">
        <f>FundResult[[#This Row],[launched_at]]/86400+DATE(1970,1,1)</f>
        <v>42712.23474537037</v>
      </c>
      <c r="L1286" s="8">
        <f>YEAR(FundResult[[#This Row],[Date Created Conversion]])</f>
        <v>2016</v>
      </c>
      <c r="M1286" t="b">
        <v>0</v>
      </c>
      <c r="N1286">
        <v>31</v>
      </c>
      <c r="O1286" t="b">
        <v>1</v>
      </c>
      <c r="P1286" t="s">
        <v>8269</v>
      </c>
      <c r="Q1286" t="s">
        <v>8317</v>
      </c>
      <c r="R1286" s="10" t="s">
        <v>8318</v>
      </c>
      <c r="S1286" s="29">
        <f>ROUND(FundResult[[#This Row],[pledged]]/FundResult[[#This Row],[goal]]*100,0)</f>
        <v>101</v>
      </c>
      <c r="T1286" s="27">
        <f>IFERROR(FundResult[[#This Row],[pledged]]/FundResult[[#This Row],[backers_count]], 0)</f>
        <v>65.161290322580641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48">
        <v>2000</v>
      </c>
      <c r="E1287" s="4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6">
        <f>FundResult[[#This Row],[launched_at]]/86400+DATE(1970,1,1)</f>
        <v>42160.583043981482</v>
      </c>
      <c r="L1287" s="8">
        <f>YEAR(FundResult[[#This Row],[Date Created Conversion]])</f>
        <v>2015</v>
      </c>
      <c r="M1287" t="b">
        <v>0</v>
      </c>
      <c r="N1287">
        <v>63</v>
      </c>
      <c r="O1287" t="b">
        <v>1</v>
      </c>
      <c r="P1287" t="s">
        <v>8269</v>
      </c>
      <c r="Q1287" t="s">
        <v>8317</v>
      </c>
      <c r="R1287" s="10" t="s">
        <v>8318</v>
      </c>
      <c r="S1287" s="29">
        <f>ROUND(FundResult[[#This Row],[pledged]]/FundResult[[#This Row],[goal]]*100,0)</f>
        <v>102</v>
      </c>
      <c r="T1287" s="27">
        <f>IFERROR(FundResult[[#This Row],[pledged]]/FundResult[[#This Row],[backers_count]], 0)</f>
        <v>32.269841269841272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48">
        <v>1500</v>
      </c>
      <c r="E1288" s="4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6">
        <f>FundResult[[#This Row],[launched_at]]/86400+DATE(1970,1,1)</f>
        <v>42039.384571759263</v>
      </c>
      <c r="L1288" s="8">
        <f>YEAR(FundResult[[#This Row],[Date Created Conversion]])</f>
        <v>2015</v>
      </c>
      <c r="M1288" t="b">
        <v>0</v>
      </c>
      <c r="N1288">
        <v>20</v>
      </c>
      <c r="O1288" t="b">
        <v>1</v>
      </c>
      <c r="P1288" t="s">
        <v>8269</v>
      </c>
      <c r="Q1288" t="s">
        <v>8317</v>
      </c>
      <c r="R1288" s="10" t="s">
        <v>8318</v>
      </c>
      <c r="S1288" s="29">
        <f>ROUND(FundResult[[#This Row],[pledged]]/FundResult[[#This Row],[goal]]*100,0)</f>
        <v>108</v>
      </c>
      <c r="T1288" s="27">
        <f>IFERROR(FundResult[[#This Row],[pledged]]/FundResult[[#This Row],[backers_count]], 0)</f>
        <v>81.25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48">
        <v>250</v>
      </c>
      <c r="E1289" s="4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6">
        <f>FundResult[[#This Row],[launched_at]]/86400+DATE(1970,1,1)</f>
        <v>42107.621018518519</v>
      </c>
      <c r="L1289" s="8">
        <f>YEAR(FundResult[[#This Row],[Date Created Conversion]])</f>
        <v>2015</v>
      </c>
      <c r="M1289" t="b">
        <v>0</v>
      </c>
      <c r="N1289">
        <v>25</v>
      </c>
      <c r="O1289" t="b">
        <v>1</v>
      </c>
      <c r="P1289" t="s">
        <v>8269</v>
      </c>
      <c r="Q1289" t="s">
        <v>8317</v>
      </c>
      <c r="R1289" s="10" t="s">
        <v>8318</v>
      </c>
      <c r="S1289" s="29">
        <f>ROUND(FundResult[[#This Row],[pledged]]/FundResult[[#This Row],[goal]]*100,0)</f>
        <v>242</v>
      </c>
      <c r="T1289" s="27">
        <f>IFERROR(FundResult[[#This Row],[pledged]]/FundResult[[#This Row],[backers_count]], 0)</f>
        <v>24.2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48">
        <v>4000</v>
      </c>
      <c r="E1290" s="4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6">
        <f>FundResult[[#This Row],[launched_at]]/86400+DATE(1970,1,1)</f>
        <v>42561.154664351852</v>
      </c>
      <c r="L1290" s="8">
        <f>YEAR(FundResult[[#This Row],[Date Created Conversion]])</f>
        <v>2016</v>
      </c>
      <c r="M1290" t="b">
        <v>0</v>
      </c>
      <c r="N1290">
        <v>61</v>
      </c>
      <c r="O1290" t="b">
        <v>1</v>
      </c>
      <c r="P1290" t="s">
        <v>8269</v>
      </c>
      <c r="Q1290" t="s">
        <v>8317</v>
      </c>
      <c r="R1290" s="10" t="s">
        <v>8318</v>
      </c>
      <c r="S1290" s="29">
        <f>ROUND(FundResult[[#This Row],[pledged]]/FundResult[[#This Row],[goal]]*100,0)</f>
        <v>100</v>
      </c>
      <c r="T1290" s="27">
        <f>IFERROR(FundResult[[#This Row],[pledged]]/FundResult[[#This Row],[backers_count]], 0)</f>
        <v>65.868852459016395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48">
        <v>1500</v>
      </c>
      <c r="E1291" s="4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6">
        <f>FundResult[[#This Row],[launched_at]]/86400+DATE(1970,1,1)</f>
        <v>42709.134780092594</v>
      </c>
      <c r="L1291" s="8">
        <f>YEAR(FundResult[[#This Row],[Date Created Conversion]])</f>
        <v>2016</v>
      </c>
      <c r="M1291" t="b">
        <v>0</v>
      </c>
      <c r="N1291">
        <v>52</v>
      </c>
      <c r="O1291" t="b">
        <v>1</v>
      </c>
      <c r="P1291" t="s">
        <v>8269</v>
      </c>
      <c r="Q1291" t="s">
        <v>8317</v>
      </c>
      <c r="R1291" s="10" t="s">
        <v>8318</v>
      </c>
      <c r="S1291" s="29">
        <f>ROUND(FundResult[[#This Row],[pledged]]/FundResult[[#This Row],[goal]]*100,0)</f>
        <v>125</v>
      </c>
      <c r="T1291" s="27">
        <f>IFERROR(FundResult[[#This Row],[pledged]]/FundResult[[#This Row],[backers_count]], 0)</f>
        <v>36.07692307692308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48">
        <v>3500</v>
      </c>
      <c r="E1292" s="4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6">
        <f>FundResult[[#This Row],[launched_at]]/86400+DATE(1970,1,1)</f>
        <v>42086.614942129629</v>
      </c>
      <c r="L1292" s="8">
        <f>YEAR(FundResult[[#This Row],[Date Created Conversion]])</f>
        <v>2015</v>
      </c>
      <c r="M1292" t="b">
        <v>0</v>
      </c>
      <c r="N1292">
        <v>86</v>
      </c>
      <c r="O1292" t="b">
        <v>1</v>
      </c>
      <c r="P1292" t="s">
        <v>8269</v>
      </c>
      <c r="Q1292" t="s">
        <v>8317</v>
      </c>
      <c r="R1292" s="10" t="s">
        <v>8318</v>
      </c>
      <c r="S1292" s="29">
        <f>ROUND(FundResult[[#This Row],[pledged]]/FundResult[[#This Row],[goal]]*100,0)</f>
        <v>109</v>
      </c>
      <c r="T1292" s="27">
        <f>IFERROR(FundResult[[#This Row],[pledged]]/FundResult[[#This Row],[backers_count]], 0)</f>
        <v>44.186046511627907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48">
        <v>3000</v>
      </c>
      <c r="E1293" s="4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6">
        <f>FundResult[[#This Row],[launched_at]]/86400+DATE(1970,1,1)</f>
        <v>42064.652673611112</v>
      </c>
      <c r="L1293" s="8">
        <f>YEAR(FundResult[[#This Row],[Date Created Conversion]])</f>
        <v>2015</v>
      </c>
      <c r="M1293" t="b">
        <v>0</v>
      </c>
      <c r="N1293">
        <v>42</v>
      </c>
      <c r="O1293" t="b">
        <v>1</v>
      </c>
      <c r="P1293" t="s">
        <v>8269</v>
      </c>
      <c r="Q1293" t="s">
        <v>8317</v>
      </c>
      <c r="R1293" s="10" t="s">
        <v>8318</v>
      </c>
      <c r="S1293" s="29">
        <f>ROUND(FundResult[[#This Row],[pledged]]/FundResult[[#This Row],[goal]]*100,0)</f>
        <v>146</v>
      </c>
      <c r="T1293" s="27">
        <f>IFERROR(FundResult[[#This Row],[pledged]]/FundResult[[#This Row],[backers_count]], 0)</f>
        <v>104.07142857142857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48">
        <v>1700</v>
      </c>
      <c r="E1294" s="4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6">
        <f>FundResult[[#This Row],[launched_at]]/86400+DATE(1970,1,1)</f>
        <v>42256.764212962968</v>
      </c>
      <c r="L1294" s="8">
        <f>YEAR(FundResult[[#This Row],[Date Created Conversion]])</f>
        <v>2015</v>
      </c>
      <c r="M1294" t="b">
        <v>0</v>
      </c>
      <c r="N1294">
        <v>52</v>
      </c>
      <c r="O1294" t="b">
        <v>1</v>
      </c>
      <c r="P1294" t="s">
        <v>8269</v>
      </c>
      <c r="Q1294" t="s">
        <v>8317</v>
      </c>
      <c r="R1294" s="10" t="s">
        <v>8318</v>
      </c>
      <c r="S1294" s="29">
        <f>ROUND(FundResult[[#This Row],[pledged]]/FundResult[[#This Row],[goal]]*100,0)</f>
        <v>110</v>
      </c>
      <c r="T1294" s="27">
        <f>IFERROR(FundResult[[#This Row],[pledged]]/FundResult[[#This Row],[backers_count]], 0)</f>
        <v>35.96153846153846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48">
        <v>15000</v>
      </c>
      <c r="E1295" s="4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6">
        <f>FundResult[[#This Row],[launched_at]]/86400+DATE(1970,1,1)</f>
        <v>42292.701053240744</v>
      </c>
      <c r="L1295" s="8">
        <f>YEAR(FundResult[[#This Row],[Date Created Conversion]])</f>
        <v>2015</v>
      </c>
      <c r="M1295" t="b">
        <v>0</v>
      </c>
      <c r="N1295">
        <v>120</v>
      </c>
      <c r="O1295" t="b">
        <v>1</v>
      </c>
      <c r="P1295" t="s">
        <v>8269</v>
      </c>
      <c r="Q1295" t="s">
        <v>8317</v>
      </c>
      <c r="R1295" s="10" t="s">
        <v>8318</v>
      </c>
      <c r="S1295" s="29">
        <f>ROUND(FundResult[[#This Row],[pledged]]/FundResult[[#This Row],[goal]]*100,0)</f>
        <v>102</v>
      </c>
      <c r="T1295" s="27">
        <f>IFERROR(FundResult[[#This Row],[pledged]]/FundResult[[#This Row],[backers_count]], 0)</f>
        <v>127.79166666666667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48">
        <v>500</v>
      </c>
      <c r="E1296" s="4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6">
        <f>FundResult[[#This Row],[launched_at]]/86400+DATE(1970,1,1)</f>
        <v>42278.453668981485</v>
      </c>
      <c r="L1296" s="8">
        <f>YEAR(FundResult[[#This Row],[Date Created Conversion]])</f>
        <v>2015</v>
      </c>
      <c r="M1296" t="b">
        <v>0</v>
      </c>
      <c r="N1296">
        <v>22</v>
      </c>
      <c r="O1296" t="b">
        <v>1</v>
      </c>
      <c r="P1296" t="s">
        <v>8269</v>
      </c>
      <c r="Q1296" t="s">
        <v>8317</v>
      </c>
      <c r="R1296" s="10" t="s">
        <v>8318</v>
      </c>
      <c r="S1296" s="29">
        <f>ROUND(FundResult[[#This Row],[pledged]]/FundResult[[#This Row],[goal]]*100,0)</f>
        <v>122</v>
      </c>
      <c r="T1296" s="27">
        <f>IFERROR(FundResult[[#This Row],[pledged]]/FundResult[[#This Row],[backers_count]], 0)</f>
        <v>27.727272727272727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48">
        <v>2500</v>
      </c>
      <c r="E1297" s="4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6">
        <f>FundResult[[#This Row],[launched_at]]/86400+DATE(1970,1,1)</f>
        <v>42184.572881944448</v>
      </c>
      <c r="L1297" s="8">
        <f>YEAR(FundResult[[#This Row],[Date Created Conversion]])</f>
        <v>2015</v>
      </c>
      <c r="M1297" t="b">
        <v>0</v>
      </c>
      <c r="N1297">
        <v>64</v>
      </c>
      <c r="O1297" t="b">
        <v>1</v>
      </c>
      <c r="P1297" t="s">
        <v>8269</v>
      </c>
      <c r="Q1297" t="s">
        <v>8317</v>
      </c>
      <c r="R1297" s="10" t="s">
        <v>8318</v>
      </c>
      <c r="S1297" s="29">
        <f>ROUND(FundResult[[#This Row],[pledged]]/FundResult[[#This Row],[goal]]*100,0)</f>
        <v>102</v>
      </c>
      <c r="T1297" s="27">
        <f>IFERROR(FundResult[[#This Row],[pledged]]/FundResult[[#This Row],[backers_count]], 0)</f>
        <v>39.828125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48">
        <v>850</v>
      </c>
      <c r="E1298" s="4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6">
        <f>FundResult[[#This Row],[launched_at]]/86400+DATE(1970,1,1)</f>
        <v>42423.050613425927</v>
      </c>
      <c r="L1298" s="8">
        <f>YEAR(FundResult[[#This Row],[Date Created Conversion]])</f>
        <v>2016</v>
      </c>
      <c r="M1298" t="b">
        <v>0</v>
      </c>
      <c r="N1298">
        <v>23</v>
      </c>
      <c r="O1298" t="b">
        <v>1</v>
      </c>
      <c r="P1298" t="s">
        <v>8269</v>
      </c>
      <c r="Q1298" t="s">
        <v>8317</v>
      </c>
      <c r="R1298" s="10" t="s">
        <v>8318</v>
      </c>
      <c r="S1298" s="29">
        <f>ROUND(FundResult[[#This Row],[pledged]]/FundResult[[#This Row],[goal]]*100,0)</f>
        <v>141</v>
      </c>
      <c r="T1298" s="27">
        <f>IFERROR(FundResult[[#This Row],[pledged]]/FundResult[[#This Row],[backers_count]], 0)</f>
        <v>52.173913043478258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48">
        <v>20000</v>
      </c>
      <c r="E1299" s="4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6">
        <f>FundResult[[#This Row],[launched_at]]/86400+DATE(1970,1,1)</f>
        <v>42461.747199074074</v>
      </c>
      <c r="L1299" s="8">
        <f>YEAR(FundResult[[#This Row],[Date Created Conversion]])</f>
        <v>2016</v>
      </c>
      <c r="M1299" t="b">
        <v>0</v>
      </c>
      <c r="N1299">
        <v>238</v>
      </c>
      <c r="O1299" t="b">
        <v>1</v>
      </c>
      <c r="P1299" t="s">
        <v>8269</v>
      </c>
      <c r="Q1299" t="s">
        <v>8317</v>
      </c>
      <c r="R1299" s="10" t="s">
        <v>8318</v>
      </c>
      <c r="S1299" s="29">
        <f>ROUND(FundResult[[#This Row],[pledged]]/FundResult[[#This Row],[goal]]*100,0)</f>
        <v>110</v>
      </c>
      <c r="T1299" s="27">
        <f>IFERROR(FundResult[[#This Row],[pledged]]/FundResult[[#This Row],[backers_count]], 0)</f>
        <v>92.037815126050418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48">
        <v>2000</v>
      </c>
      <c r="E1300" s="4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6">
        <f>FundResult[[#This Row],[launched_at]]/86400+DATE(1970,1,1)</f>
        <v>42458.680925925924</v>
      </c>
      <c r="L1300" s="8">
        <f>YEAR(FundResult[[#This Row],[Date Created Conversion]])</f>
        <v>2016</v>
      </c>
      <c r="M1300" t="b">
        <v>0</v>
      </c>
      <c r="N1300">
        <v>33</v>
      </c>
      <c r="O1300" t="b">
        <v>1</v>
      </c>
      <c r="P1300" t="s">
        <v>8269</v>
      </c>
      <c r="Q1300" t="s">
        <v>8317</v>
      </c>
      <c r="R1300" s="10" t="s">
        <v>8318</v>
      </c>
      <c r="S1300" s="29">
        <f>ROUND(FundResult[[#This Row],[pledged]]/FundResult[[#This Row],[goal]]*100,0)</f>
        <v>105</v>
      </c>
      <c r="T1300" s="27">
        <f>IFERROR(FundResult[[#This Row],[pledged]]/FundResult[[#This Row],[backers_count]], 0)</f>
        <v>63.424242424242422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48">
        <v>3500</v>
      </c>
      <c r="E1301" s="4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6">
        <f>FundResult[[#This Row],[launched_at]]/86400+DATE(1970,1,1)</f>
        <v>42169.814340277779</v>
      </c>
      <c r="L1301" s="8">
        <f>YEAR(FundResult[[#This Row],[Date Created Conversion]])</f>
        <v>2015</v>
      </c>
      <c r="M1301" t="b">
        <v>0</v>
      </c>
      <c r="N1301">
        <v>32</v>
      </c>
      <c r="O1301" t="b">
        <v>1</v>
      </c>
      <c r="P1301" t="s">
        <v>8269</v>
      </c>
      <c r="Q1301" t="s">
        <v>8317</v>
      </c>
      <c r="R1301" s="10" t="s">
        <v>8318</v>
      </c>
      <c r="S1301" s="29">
        <f>ROUND(FundResult[[#This Row],[pledged]]/FundResult[[#This Row],[goal]]*100,0)</f>
        <v>124</v>
      </c>
      <c r="T1301" s="27">
        <f>IFERROR(FundResult[[#This Row],[pledged]]/FundResult[[#This Row],[backers_count]], 0)</f>
        <v>135.625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48">
        <v>3000</v>
      </c>
      <c r="E1302" s="4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6">
        <f>FundResult[[#This Row],[launched_at]]/86400+DATE(1970,1,1)</f>
        <v>42483.675208333334</v>
      </c>
      <c r="L1302" s="8">
        <f>YEAR(FundResult[[#This Row],[Date Created Conversion]])</f>
        <v>2016</v>
      </c>
      <c r="M1302" t="b">
        <v>0</v>
      </c>
      <c r="N1302">
        <v>24</v>
      </c>
      <c r="O1302" t="b">
        <v>1</v>
      </c>
      <c r="P1302" t="s">
        <v>8269</v>
      </c>
      <c r="Q1302" t="s">
        <v>8317</v>
      </c>
      <c r="R1302" s="10" t="s">
        <v>8318</v>
      </c>
      <c r="S1302" s="29">
        <f>ROUND(FundResult[[#This Row],[pledged]]/FundResult[[#This Row],[goal]]*100,0)</f>
        <v>135</v>
      </c>
      <c r="T1302" s="27">
        <f>IFERROR(FundResult[[#This Row],[pledged]]/FundResult[[#This Row],[backers_count]], 0)</f>
        <v>168.75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48">
        <v>2000</v>
      </c>
      <c r="E1303" s="4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6">
        <f>FundResult[[#This Row],[launched_at]]/86400+DATE(1970,1,1)</f>
        <v>42195.749745370369</v>
      </c>
      <c r="L1303" s="8">
        <f>YEAR(FundResult[[#This Row],[Date Created Conversion]])</f>
        <v>2015</v>
      </c>
      <c r="M1303" t="b">
        <v>0</v>
      </c>
      <c r="N1303">
        <v>29</v>
      </c>
      <c r="O1303" t="b">
        <v>1</v>
      </c>
      <c r="P1303" t="s">
        <v>8269</v>
      </c>
      <c r="Q1303" t="s">
        <v>8317</v>
      </c>
      <c r="R1303" s="10" t="s">
        <v>8318</v>
      </c>
      <c r="S1303" s="29">
        <f>ROUND(FundResult[[#This Row],[pledged]]/FundResult[[#This Row],[goal]]*100,0)</f>
        <v>103</v>
      </c>
      <c r="T1303" s="27">
        <f>IFERROR(FundResult[[#This Row],[pledged]]/FundResult[[#This Row],[backers_count]], 0)</f>
        <v>70.862068965517238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48">
        <v>2500</v>
      </c>
      <c r="E1304" s="4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6">
        <f>FundResult[[#This Row],[launched_at]]/86400+DATE(1970,1,1)</f>
        <v>42675.057997685188</v>
      </c>
      <c r="L1304" s="8">
        <f>YEAR(FundResult[[#This Row],[Date Created Conversion]])</f>
        <v>2016</v>
      </c>
      <c r="M1304" t="b">
        <v>0</v>
      </c>
      <c r="N1304">
        <v>50</v>
      </c>
      <c r="O1304" t="b">
        <v>1</v>
      </c>
      <c r="P1304" t="s">
        <v>8269</v>
      </c>
      <c r="Q1304" t="s">
        <v>8317</v>
      </c>
      <c r="R1304" s="10" t="s">
        <v>8318</v>
      </c>
      <c r="S1304" s="29">
        <f>ROUND(FundResult[[#This Row],[pledged]]/FundResult[[#This Row],[goal]]*100,0)</f>
        <v>100</v>
      </c>
      <c r="T1304" s="27">
        <f>IFERROR(FundResult[[#This Row],[pledged]]/FundResult[[#This Row],[backers_count]], 0)</f>
        <v>50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48">
        <v>3500</v>
      </c>
      <c r="E1305" s="4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6">
        <f>FundResult[[#This Row],[launched_at]]/86400+DATE(1970,1,1)</f>
        <v>42566.441203703704</v>
      </c>
      <c r="L1305" s="8">
        <f>YEAR(FundResult[[#This Row],[Date Created Conversion]])</f>
        <v>2016</v>
      </c>
      <c r="M1305" t="b">
        <v>0</v>
      </c>
      <c r="N1305">
        <v>108</v>
      </c>
      <c r="O1305" t="b">
        <v>1</v>
      </c>
      <c r="P1305" t="s">
        <v>8269</v>
      </c>
      <c r="Q1305" t="s">
        <v>8317</v>
      </c>
      <c r="R1305" s="10" t="s">
        <v>8318</v>
      </c>
      <c r="S1305" s="29">
        <f>ROUND(FundResult[[#This Row],[pledged]]/FundResult[[#This Row],[goal]]*100,0)</f>
        <v>130</v>
      </c>
      <c r="T1305" s="27">
        <f>IFERROR(FundResult[[#This Row],[pledged]]/FundResult[[#This Row],[backers_count]], 0)</f>
        <v>42.214166666666671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48">
        <v>40000</v>
      </c>
      <c r="E1306" s="4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6">
        <f>FundResult[[#This Row],[launched_at]]/86400+DATE(1970,1,1)</f>
        <v>42747.194502314815</v>
      </c>
      <c r="L1306" s="8">
        <f>YEAR(FundResult[[#This Row],[Date Created Conversion]])</f>
        <v>2017</v>
      </c>
      <c r="M1306" t="b">
        <v>0</v>
      </c>
      <c r="N1306">
        <v>104</v>
      </c>
      <c r="O1306" t="b">
        <v>0</v>
      </c>
      <c r="P1306" t="s">
        <v>8271</v>
      </c>
      <c r="Q1306" t="s">
        <v>8319</v>
      </c>
      <c r="R1306" s="10" t="s">
        <v>8321</v>
      </c>
      <c r="S1306" s="29">
        <f>ROUND(FundResult[[#This Row],[pledged]]/FundResult[[#This Row],[goal]]*100,0)</f>
        <v>40</v>
      </c>
      <c r="T1306" s="27">
        <f>IFERROR(FundResult[[#This Row],[pledged]]/FundResult[[#This Row],[backers_count]], 0)</f>
        <v>152.41346153846155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48">
        <v>30000</v>
      </c>
      <c r="E1307" s="4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6">
        <f>FundResult[[#This Row],[launched_at]]/86400+DATE(1970,1,1)</f>
        <v>42543.665601851855</v>
      </c>
      <c r="L1307" s="8">
        <f>YEAR(FundResult[[#This Row],[Date Created Conversion]])</f>
        <v>2016</v>
      </c>
      <c r="M1307" t="b">
        <v>0</v>
      </c>
      <c r="N1307">
        <v>86</v>
      </c>
      <c r="O1307" t="b">
        <v>0</v>
      </c>
      <c r="P1307" t="s">
        <v>8271</v>
      </c>
      <c r="Q1307" t="s">
        <v>8319</v>
      </c>
      <c r="R1307" s="10" t="s">
        <v>8321</v>
      </c>
      <c r="S1307" s="29">
        <f>ROUND(FundResult[[#This Row],[pledged]]/FundResult[[#This Row],[goal]]*100,0)</f>
        <v>26</v>
      </c>
      <c r="T1307" s="27">
        <f>IFERROR(FundResult[[#This Row],[pledged]]/FundResult[[#This Row],[backers_count]], 0)</f>
        <v>90.616279069767444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48">
        <v>110000</v>
      </c>
      <c r="E1308" s="4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6">
        <f>FundResult[[#This Row],[launched_at]]/86400+DATE(1970,1,1)</f>
        <v>41947.457569444443</v>
      </c>
      <c r="L1308" s="8">
        <f>YEAR(FundResult[[#This Row],[Date Created Conversion]])</f>
        <v>2014</v>
      </c>
      <c r="M1308" t="b">
        <v>0</v>
      </c>
      <c r="N1308">
        <v>356</v>
      </c>
      <c r="O1308" t="b">
        <v>0</v>
      </c>
      <c r="P1308" t="s">
        <v>8271</v>
      </c>
      <c r="Q1308" t="s">
        <v>8319</v>
      </c>
      <c r="R1308" s="10" t="s">
        <v>8321</v>
      </c>
      <c r="S1308" s="29">
        <f>ROUND(FundResult[[#This Row],[pledged]]/FundResult[[#This Row],[goal]]*100,0)</f>
        <v>65</v>
      </c>
      <c r="T1308" s="27">
        <f>IFERROR(FundResult[[#This Row],[pledged]]/FundResult[[#This Row],[backers_count]], 0)</f>
        <v>201.60393258426967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48">
        <v>50000</v>
      </c>
      <c r="E1309" s="4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6">
        <f>FundResult[[#This Row],[launched_at]]/86400+DATE(1970,1,1)</f>
        <v>42387.503229166672</v>
      </c>
      <c r="L1309" s="8">
        <f>YEAR(FundResult[[#This Row],[Date Created Conversion]])</f>
        <v>2016</v>
      </c>
      <c r="M1309" t="b">
        <v>0</v>
      </c>
      <c r="N1309">
        <v>45</v>
      </c>
      <c r="O1309" t="b">
        <v>0</v>
      </c>
      <c r="P1309" t="s">
        <v>8271</v>
      </c>
      <c r="Q1309" t="s">
        <v>8319</v>
      </c>
      <c r="R1309" s="10" t="s">
        <v>8321</v>
      </c>
      <c r="S1309" s="29">
        <f>ROUND(FundResult[[#This Row],[pledged]]/FundResult[[#This Row],[goal]]*100,0)</f>
        <v>12</v>
      </c>
      <c r="T1309" s="27">
        <f>IFERROR(FundResult[[#This Row],[pledged]]/FundResult[[#This Row],[backers_count]], 0)</f>
        <v>127.93333333333334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48">
        <v>10000</v>
      </c>
      <c r="E1310" s="4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6">
        <f>FundResult[[#This Row],[launched_at]]/86400+DATE(1970,1,1)</f>
        <v>42611.613564814819</v>
      </c>
      <c r="L1310" s="8">
        <f>YEAR(FundResult[[#This Row],[Date Created Conversion]])</f>
        <v>2016</v>
      </c>
      <c r="M1310" t="b">
        <v>0</v>
      </c>
      <c r="N1310">
        <v>38</v>
      </c>
      <c r="O1310" t="b">
        <v>0</v>
      </c>
      <c r="P1310" t="s">
        <v>8271</v>
      </c>
      <c r="Q1310" t="s">
        <v>8319</v>
      </c>
      <c r="R1310" s="10" t="s">
        <v>8321</v>
      </c>
      <c r="S1310" s="29">
        <f>ROUND(FundResult[[#This Row],[pledged]]/FundResult[[#This Row],[goal]]*100,0)</f>
        <v>11</v>
      </c>
      <c r="T1310" s="27">
        <f>IFERROR(FundResult[[#This Row],[pledged]]/FundResult[[#This Row],[backers_count]], 0)</f>
        <v>29.894736842105264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48">
        <v>11500</v>
      </c>
      <c r="E1311" s="4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6">
        <f>FundResult[[#This Row],[launched_at]]/86400+DATE(1970,1,1)</f>
        <v>42257.882731481484</v>
      </c>
      <c r="L1311" s="8">
        <f>YEAR(FundResult[[#This Row],[Date Created Conversion]])</f>
        <v>2015</v>
      </c>
      <c r="M1311" t="b">
        <v>0</v>
      </c>
      <c r="N1311">
        <v>35</v>
      </c>
      <c r="O1311" t="b">
        <v>0</v>
      </c>
      <c r="P1311" t="s">
        <v>8271</v>
      </c>
      <c r="Q1311" t="s">
        <v>8319</v>
      </c>
      <c r="R1311" s="10" t="s">
        <v>8321</v>
      </c>
      <c r="S1311" s="29">
        <f>ROUND(FundResult[[#This Row],[pledged]]/FundResult[[#This Row],[goal]]*100,0)</f>
        <v>112</v>
      </c>
      <c r="T1311" s="27">
        <f>IFERROR(FundResult[[#This Row],[pledged]]/FundResult[[#This Row],[backers_count]], 0)</f>
        <v>367.97142857142859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48">
        <v>20000</v>
      </c>
      <c r="E1312" s="4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6">
        <f>FundResult[[#This Row],[launched_at]]/86400+DATE(1970,1,1)</f>
        <v>42556.667245370365</v>
      </c>
      <c r="L1312" s="8">
        <f>YEAR(FundResult[[#This Row],[Date Created Conversion]])</f>
        <v>2016</v>
      </c>
      <c r="M1312" t="b">
        <v>0</v>
      </c>
      <c r="N1312">
        <v>24</v>
      </c>
      <c r="O1312" t="b">
        <v>0</v>
      </c>
      <c r="P1312" t="s">
        <v>8271</v>
      </c>
      <c r="Q1312" t="s">
        <v>8319</v>
      </c>
      <c r="R1312" s="10" t="s">
        <v>8321</v>
      </c>
      <c r="S1312" s="29">
        <f>ROUND(FundResult[[#This Row],[pledged]]/FundResult[[#This Row],[goal]]*100,0)</f>
        <v>16</v>
      </c>
      <c r="T1312" s="27">
        <f>IFERROR(FundResult[[#This Row],[pledged]]/FundResult[[#This Row],[backers_count]], 0)</f>
        <v>129.16666666666666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48">
        <v>250000</v>
      </c>
      <c r="E1313" s="4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6">
        <f>FundResult[[#This Row],[launched_at]]/86400+DATE(1970,1,1)</f>
        <v>42669.802303240736</v>
      </c>
      <c r="L1313" s="8">
        <f>YEAR(FundResult[[#This Row],[Date Created Conversion]])</f>
        <v>2016</v>
      </c>
      <c r="M1313" t="b">
        <v>0</v>
      </c>
      <c r="N1313">
        <v>100</v>
      </c>
      <c r="O1313" t="b">
        <v>0</v>
      </c>
      <c r="P1313" t="s">
        <v>8271</v>
      </c>
      <c r="Q1313" t="s">
        <v>8319</v>
      </c>
      <c r="R1313" s="10" t="s">
        <v>8321</v>
      </c>
      <c r="S1313" s="29">
        <f>ROUND(FundResult[[#This Row],[pledged]]/FundResult[[#This Row],[goal]]*100,0)</f>
        <v>32</v>
      </c>
      <c r="T1313" s="27">
        <f>IFERROR(FundResult[[#This Row],[pledged]]/FundResult[[#This Row],[backers_count]], 0)</f>
        <v>800.7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48">
        <v>4600</v>
      </c>
      <c r="E1314" s="4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6">
        <f>FundResult[[#This Row],[launched_at]]/86400+DATE(1970,1,1)</f>
        <v>42082.702800925923</v>
      </c>
      <c r="L1314" s="8">
        <f>YEAR(FundResult[[#This Row],[Date Created Conversion]])</f>
        <v>2015</v>
      </c>
      <c r="M1314" t="b">
        <v>0</v>
      </c>
      <c r="N1314">
        <v>1</v>
      </c>
      <c r="O1314" t="b">
        <v>0</v>
      </c>
      <c r="P1314" t="s">
        <v>8271</v>
      </c>
      <c r="Q1314" t="s">
        <v>8319</v>
      </c>
      <c r="R1314" s="10" t="s">
        <v>8321</v>
      </c>
      <c r="S1314" s="29">
        <f>ROUND(FundResult[[#This Row],[pledged]]/FundResult[[#This Row],[goal]]*100,0)</f>
        <v>1</v>
      </c>
      <c r="T1314" s="27">
        <f>IFERROR(FundResult[[#This Row],[pledged]]/FundResult[[#This Row],[backers_count]], 0)</f>
        <v>28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48">
        <v>40000</v>
      </c>
      <c r="E1315" s="4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6">
        <f>FundResult[[#This Row],[launched_at]]/86400+DATE(1970,1,1)</f>
        <v>42402.709652777776</v>
      </c>
      <c r="L1315" s="8">
        <f>YEAR(FundResult[[#This Row],[Date Created Conversion]])</f>
        <v>2016</v>
      </c>
      <c r="M1315" t="b">
        <v>0</v>
      </c>
      <c r="N1315">
        <v>122</v>
      </c>
      <c r="O1315" t="b">
        <v>0</v>
      </c>
      <c r="P1315" t="s">
        <v>8271</v>
      </c>
      <c r="Q1315" t="s">
        <v>8319</v>
      </c>
      <c r="R1315" s="10" t="s">
        <v>8321</v>
      </c>
      <c r="S1315" s="29">
        <f>ROUND(FundResult[[#This Row],[pledged]]/FundResult[[#This Row],[goal]]*100,0)</f>
        <v>31</v>
      </c>
      <c r="T1315" s="27">
        <f>IFERROR(FundResult[[#This Row],[pledged]]/FundResult[[#This Row],[backers_count]], 0)</f>
        <v>102.01639344262296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48">
        <v>180000</v>
      </c>
      <c r="E1316" s="4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6">
        <f>FundResult[[#This Row],[launched_at]]/86400+DATE(1970,1,1)</f>
        <v>42604.669675925921</v>
      </c>
      <c r="L1316" s="8">
        <f>YEAR(FundResult[[#This Row],[Date Created Conversion]])</f>
        <v>2016</v>
      </c>
      <c r="M1316" t="b">
        <v>0</v>
      </c>
      <c r="N1316">
        <v>11</v>
      </c>
      <c r="O1316" t="b">
        <v>0</v>
      </c>
      <c r="P1316" t="s">
        <v>8271</v>
      </c>
      <c r="Q1316" t="s">
        <v>8319</v>
      </c>
      <c r="R1316" s="10" t="s">
        <v>8321</v>
      </c>
      <c r="S1316" s="29">
        <f>ROUND(FundResult[[#This Row],[pledged]]/FundResult[[#This Row],[goal]]*100,0)</f>
        <v>1</v>
      </c>
      <c r="T1316" s="27">
        <f>IFERROR(FundResult[[#This Row],[pledged]]/FundResult[[#This Row],[backers_count]], 0)</f>
        <v>184.36363636363637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48">
        <v>100000</v>
      </c>
      <c r="E1317" s="4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6">
        <f>FundResult[[#This Row],[launched_at]]/86400+DATE(1970,1,1)</f>
        <v>42278.498240740737</v>
      </c>
      <c r="L1317" s="8">
        <f>YEAR(FundResult[[#This Row],[Date Created Conversion]])</f>
        <v>2015</v>
      </c>
      <c r="M1317" t="b">
        <v>0</v>
      </c>
      <c r="N1317">
        <v>248</v>
      </c>
      <c r="O1317" t="b">
        <v>0</v>
      </c>
      <c r="P1317" t="s">
        <v>8271</v>
      </c>
      <c r="Q1317" t="s">
        <v>8319</v>
      </c>
      <c r="R1317" s="10" t="s">
        <v>8321</v>
      </c>
      <c r="S1317" s="29">
        <f>ROUND(FundResult[[#This Row],[pledged]]/FundResult[[#This Row],[goal]]*100,0)</f>
        <v>40</v>
      </c>
      <c r="T1317" s="27">
        <f>IFERROR(FundResult[[#This Row],[pledged]]/FundResult[[#This Row],[backers_count]], 0)</f>
        <v>162.91935483870967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48">
        <v>75000</v>
      </c>
      <c r="E1318" s="4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6">
        <f>FundResult[[#This Row],[launched_at]]/86400+DATE(1970,1,1)</f>
        <v>42393.961909722224</v>
      </c>
      <c r="L1318" s="8">
        <f>YEAR(FundResult[[#This Row],[Date Created Conversion]])</f>
        <v>2016</v>
      </c>
      <c r="M1318" t="b">
        <v>0</v>
      </c>
      <c r="N1318">
        <v>1</v>
      </c>
      <c r="O1318" t="b">
        <v>0</v>
      </c>
      <c r="P1318" t="s">
        <v>8271</v>
      </c>
      <c r="Q1318" t="s">
        <v>8319</v>
      </c>
      <c r="R1318" s="10" t="s">
        <v>8321</v>
      </c>
      <c r="S1318" s="29">
        <f>ROUND(FundResult[[#This Row],[pledged]]/FundResult[[#This Row],[goal]]*100,0)</f>
        <v>0</v>
      </c>
      <c r="T1318" s="27">
        <f>IFERROR(FundResult[[#This Row],[pledged]]/FundResult[[#This Row],[backers_count]], 0)</f>
        <v>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48">
        <v>200000</v>
      </c>
      <c r="E1319" s="4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6">
        <f>FundResult[[#This Row],[launched_at]]/86400+DATE(1970,1,1)</f>
        <v>42520.235486111109</v>
      </c>
      <c r="L1319" s="8">
        <f>YEAR(FundResult[[#This Row],[Date Created Conversion]])</f>
        <v>2016</v>
      </c>
      <c r="M1319" t="b">
        <v>0</v>
      </c>
      <c r="N1319">
        <v>19</v>
      </c>
      <c r="O1319" t="b">
        <v>0</v>
      </c>
      <c r="P1319" t="s">
        <v>8271</v>
      </c>
      <c r="Q1319" t="s">
        <v>8319</v>
      </c>
      <c r="R1319" s="10" t="s">
        <v>8321</v>
      </c>
      <c r="S1319" s="29">
        <f>ROUND(FundResult[[#This Row],[pledged]]/FundResult[[#This Row],[goal]]*100,0)</f>
        <v>6</v>
      </c>
      <c r="T1319" s="27">
        <f>IFERROR(FundResult[[#This Row],[pledged]]/FundResult[[#This Row],[backers_count]], 0)</f>
        <v>603.52631578947364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48">
        <v>40000</v>
      </c>
      <c r="E1320" s="4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6">
        <f>FundResult[[#This Row],[launched_at]]/86400+DATE(1970,1,1)</f>
        <v>41985.043657407412</v>
      </c>
      <c r="L1320" s="8">
        <f>YEAR(FundResult[[#This Row],[Date Created Conversion]])</f>
        <v>2014</v>
      </c>
      <c r="M1320" t="b">
        <v>0</v>
      </c>
      <c r="N1320">
        <v>135</v>
      </c>
      <c r="O1320" t="b">
        <v>0</v>
      </c>
      <c r="P1320" t="s">
        <v>8271</v>
      </c>
      <c r="Q1320" t="s">
        <v>8319</v>
      </c>
      <c r="R1320" s="10" t="s">
        <v>8321</v>
      </c>
      <c r="S1320" s="29">
        <f>ROUND(FundResult[[#This Row],[pledged]]/FundResult[[#This Row],[goal]]*100,0)</f>
        <v>15</v>
      </c>
      <c r="T1320" s="27">
        <f>IFERROR(FundResult[[#This Row],[pledged]]/FundResult[[#This Row],[backers_count]], 0)</f>
        <v>45.407407407407405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48">
        <v>5800</v>
      </c>
      <c r="E1321" s="4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6">
        <f>FundResult[[#This Row],[launched_at]]/86400+DATE(1970,1,1)</f>
        <v>41816.812094907407</v>
      </c>
      <c r="L1321" s="8">
        <f>YEAR(FundResult[[#This Row],[Date Created Conversion]])</f>
        <v>2014</v>
      </c>
      <c r="M1321" t="b">
        <v>0</v>
      </c>
      <c r="N1321">
        <v>9</v>
      </c>
      <c r="O1321" t="b">
        <v>0</v>
      </c>
      <c r="P1321" t="s">
        <v>8271</v>
      </c>
      <c r="Q1321" t="s">
        <v>8319</v>
      </c>
      <c r="R1321" s="10" t="s">
        <v>8321</v>
      </c>
      <c r="S1321" s="29">
        <f>ROUND(FundResult[[#This Row],[pledged]]/FundResult[[#This Row],[goal]]*100,0)</f>
        <v>15</v>
      </c>
      <c r="T1321" s="27">
        <f>IFERROR(FundResult[[#This Row],[pledged]]/FundResult[[#This Row],[backers_count]], 0)</f>
        <v>97.333333333333329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48">
        <v>100000</v>
      </c>
      <c r="E1322" s="4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6">
        <f>FundResult[[#This Row],[launched_at]]/86400+DATE(1970,1,1)</f>
        <v>42705.690347222218</v>
      </c>
      <c r="L1322" s="8">
        <f>YEAR(FundResult[[#This Row],[Date Created Conversion]])</f>
        <v>2016</v>
      </c>
      <c r="M1322" t="b">
        <v>0</v>
      </c>
      <c r="N1322">
        <v>3</v>
      </c>
      <c r="O1322" t="b">
        <v>0</v>
      </c>
      <c r="P1322" t="s">
        <v>8271</v>
      </c>
      <c r="Q1322" t="s">
        <v>8319</v>
      </c>
      <c r="R1322" s="10" t="s">
        <v>8321</v>
      </c>
      <c r="S1322" s="29">
        <f>ROUND(FundResult[[#This Row],[pledged]]/FundResult[[#This Row],[goal]]*100,0)</f>
        <v>1</v>
      </c>
      <c r="T1322" s="27">
        <f>IFERROR(FundResult[[#This Row],[pledged]]/FundResult[[#This Row],[backers_count]], 0)</f>
        <v>167.66666666666666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48">
        <v>462000</v>
      </c>
      <c r="E1323" s="4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6">
        <f>FundResult[[#This Row],[launched_at]]/86400+DATE(1970,1,1)</f>
        <v>42697.74927083333</v>
      </c>
      <c r="L1323" s="8">
        <f>YEAR(FundResult[[#This Row],[Date Created Conversion]])</f>
        <v>2016</v>
      </c>
      <c r="M1323" t="b">
        <v>0</v>
      </c>
      <c r="N1323">
        <v>7</v>
      </c>
      <c r="O1323" t="b">
        <v>0</v>
      </c>
      <c r="P1323" t="s">
        <v>8271</v>
      </c>
      <c r="Q1323" t="s">
        <v>8319</v>
      </c>
      <c r="R1323" s="10" t="s">
        <v>8321</v>
      </c>
      <c r="S1323" s="29">
        <f>ROUND(FundResult[[#This Row],[pledged]]/FundResult[[#This Row],[goal]]*100,0)</f>
        <v>1</v>
      </c>
      <c r="T1323" s="27">
        <f>IFERROR(FundResult[[#This Row],[pledged]]/FundResult[[#This Row],[backers_count]], 0)</f>
        <v>859.85714285714289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48">
        <v>35000</v>
      </c>
      <c r="E1324" s="4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6">
        <f>FundResult[[#This Row],[launched_at]]/86400+DATE(1970,1,1)</f>
        <v>42115.656539351854</v>
      </c>
      <c r="L1324" s="8">
        <f>YEAR(FundResult[[#This Row],[Date Created Conversion]])</f>
        <v>2015</v>
      </c>
      <c r="M1324" t="b">
        <v>0</v>
      </c>
      <c r="N1324">
        <v>4</v>
      </c>
      <c r="O1324" t="b">
        <v>0</v>
      </c>
      <c r="P1324" t="s">
        <v>8271</v>
      </c>
      <c r="Q1324" t="s">
        <v>8319</v>
      </c>
      <c r="R1324" s="10" t="s">
        <v>8321</v>
      </c>
      <c r="S1324" s="29">
        <f>ROUND(FundResult[[#This Row],[pledged]]/FundResult[[#This Row],[goal]]*100,0)</f>
        <v>0</v>
      </c>
      <c r="T1324" s="27">
        <f>IFERROR(FundResult[[#This Row],[pledged]]/FundResult[[#This Row],[backers_count]], 0)</f>
        <v>26.5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48">
        <v>15000</v>
      </c>
      <c r="E1325" s="4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6">
        <f>FundResult[[#This Row],[launched_at]]/86400+DATE(1970,1,1)</f>
        <v>42451.698449074072</v>
      </c>
      <c r="L1325" s="8">
        <f>YEAR(FundResult[[#This Row],[Date Created Conversion]])</f>
        <v>2016</v>
      </c>
      <c r="M1325" t="b">
        <v>0</v>
      </c>
      <c r="N1325">
        <v>44</v>
      </c>
      <c r="O1325" t="b">
        <v>0</v>
      </c>
      <c r="P1325" t="s">
        <v>8271</v>
      </c>
      <c r="Q1325" t="s">
        <v>8319</v>
      </c>
      <c r="R1325" s="10" t="s">
        <v>8321</v>
      </c>
      <c r="S1325" s="29">
        <f>ROUND(FundResult[[#This Row],[pledged]]/FundResult[[#This Row],[goal]]*100,0)</f>
        <v>9</v>
      </c>
      <c r="T1325" s="27">
        <f>IFERROR(FundResult[[#This Row],[pledged]]/FundResult[[#This Row],[backers_count]], 0)</f>
        <v>30.272727272727273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48">
        <v>50000</v>
      </c>
      <c r="E1326" s="4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6">
        <f>FundResult[[#This Row],[launched_at]]/86400+DATE(1970,1,1)</f>
        <v>42626.633703703701</v>
      </c>
      <c r="L1326" s="8">
        <f>YEAR(FundResult[[#This Row],[Date Created Conversion]])</f>
        <v>2016</v>
      </c>
      <c r="M1326" t="b">
        <v>0</v>
      </c>
      <c r="N1326">
        <v>90</v>
      </c>
      <c r="O1326" t="b">
        <v>0</v>
      </c>
      <c r="P1326" t="s">
        <v>8271</v>
      </c>
      <c r="Q1326" t="s">
        <v>8319</v>
      </c>
      <c r="R1326" s="10" t="s">
        <v>8321</v>
      </c>
      <c r="S1326" s="29">
        <f>ROUND(FundResult[[#This Row],[pledged]]/FundResult[[#This Row],[goal]]*100,0)</f>
        <v>10</v>
      </c>
      <c r="T1326" s="27">
        <f>IFERROR(FundResult[[#This Row],[pledged]]/FundResult[[#This Row],[backers_count]], 0)</f>
        <v>54.666666666666664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48">
        <v>20000</v>
      </c>
      <c r="E1327" s="4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6">
        <f>FundResult[[#This Row],[launched_at]]/86400+DATE(1970,1,1)</f>
        <v>42704.086053240739</v>
      </c>
      <c r="L1327" s="8">
        <f>YEAR(FundResult[[#This Row],[Date Created Conversion]])</f>
        <v>2016</v>
      </c>
      <c r="M1327" t="b">
        <v>0</v>
      </c>
      <c r="N1327">
        <v>8</v>
      </c>
      <c r="O1327" t="b">
        <v>0</v>
      </c>
      <c r="P1327" t="s">
        <v>8271</v>
      </c>
      <c r="Q1327" t="s">
        <v>8319</v>
      </c>
      <c r="R1327" s="10" t="s">
        <v>8321</v>
      </c>
      <c r="S1327" s="29">
        <f>ROUND(FundResult[[#This Row],[pledged]]/FundResult[[#This Row],[goal]]*100,0)</f>
        <v>2</v>
      </c>
      <c r="T1327" s="27">
        <f>IFERROR(FundResult[[#This Row],[pledged]]/FundResult[[#This Row],[backers_count]], 0)</f>
        <v>60.75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48">
        <v>100000</v>
      </c>
      <c r="E1328" s="4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6">
        <f>FundResult[[#This Row],[launched_at]]/86400+DATE(1970,1,1)</f>
        <v>41974.791990740741</v>
      </c>
      <c r="L1328" s="8">
        <f>YEAR(FundResult[[#This Row],[Date Created Conversion]])</f>
        <v>2014</v>
      </c>
      <c r="M1328" t="b">
        <v>0</v>
      </c>
      <c r="N1328">
        <v>11</v>
      </c>
      <c r="O1328" t="b">
        <v>0</v>
      </c>
      <c r="P1328" t="s">
        <v>8271</v>
      </c>
      <c r="Q1328" t="s">
        <v>8319</v>
      </c>
      <c r="R1328" s="10" t="s">
        <v>8321</v>
      </c>
      <c r="S1328" s="29">
        <f>ROUND(FundResult[[#This Row],[pledged]]/FundResult[[#This Row],[goal]]*100,0)</f>
        <v>1</v>
      </c>
      <c r="T1328" s="27">
        <f>IFERROR(FundResult[[#This Row],[pledged]]/FundResult[[#This Row],[backers_count]], 0)</f>
        <v>102.72727272727273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48">
        <v>48000</v>
      </c>
      <c r="E1329" s="4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6">
        <f>FundResult[[#This Row],[launched_at]]/86400+DATE(1970,1,1)</f>
        <v>42123.678645833337</v>
      </c>
      <c r="L1329" s="8">
        <f>YEAR(FundResult[[#This Row],[Date Created Conversion]])</f>
        <v>2015</v>
      </c>
      <c r="M1329" t="b">
        <v>0</v>
      </c>
      <c r="N1329">
        <v>41</v>
      </c>
      <c r="O1329" t="b">
        <v>0</v>
      </c>
      <c r="P1329" t="s">
        <v>8271</v>
      </c>
      <c r="Q1329" t="s">
        <v>8319</v>
      </c>
      <c r="R1329" s="10" t="s">
        <v>8321</v>
      </c>
      <c r="S1329" s="29">
        <f>ROUND(FundResult[[#This Row],[pledged]]/FundResult[[#This Row],[goal]]*100,0)</f>
        <v>4</v>
      </c>
      <c r="T1329" s="27">
        <f>IFERROR(FundResult[[#This Row],[pledged]]/FundResult[[#This Row],[backers_count]], 0)</f>
        <v>41.585365853658537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48">
        <v>75000</v>
      </c>
      <c r="E1330" s="4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6">
        <f>FundResult[[#This Row],[launched_at]]/86400+DATE(1970,1,1)</f>
        <v>42612.642754629633</v>
      </c>
      <c r="L1330" s="8">
        <f>YEAR(FundResult[[#This Row],[Date Created Conversion]])</f>
        <v>2016</v>
      </c>
      <c r="M1330" t="b">
        <v>0</v>
      </c>
      <c r="N1330">
        <v>15</v>
      </c>
      <c r="O1330" t="b">
        <v>0</v>
      </c>
      <c r="P1330" t="s">
        <v>8271</v>
      </c>
      <c r="Q1330" t="s">
        <v>8319</v>
      </c>
      <c r="R1330" s="10" t="s">
        <v>8321</v>
      </c>
      <c r="S1330" s="29">
        <f>ROUND(FundResult[[#This Row],[pledged]]/FundResult[[#This Row],[goal]]*100,0)</f>
        <v>2</v>
      </c>
      <c r="T1330" s="27">
        <f>IFERROR(FundResult[[#This Row],[pledged]]/FundResult[[#This Row],[backers_count]], 0)</f>
        <v>116.53333333333333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48">
        <v>50000</v>
      </c>
      <c r="E1331" s="4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6">
        <f>FundResult[[#This Row],[launched_at]]/86400+DATE(1970,1,1)</f>
        <v>41935.221585648149</v>
      </c>
      <c r="L1331" s="8">
        <f>YEAR(FundResult[[#This Row],[Date Created Conversion]])</f>
        <v>2014</v>
      </c>
      <c r="M1331" t="b">
        <v>0</v>
      </c>
      <c r="N1331">
        <v>9</v>
      </c>
      <c r="O1331" t="b">
        <v>0</v>
      </c>
      <c r="P1331" t="s">
        <v>8271</v>
      </c>
      <c r="Q1331" t="s">
        <v>8319</v>
      </c>
      <c r="R1331" s="10" t="s">
        <v>8321</v>
      </c>
      <c r="S1331" s="29">
        <f>ROUND(FundResult[[#This Row],[pledged]]/FundResult[[#This Row],[goal]]*100,0)</f>
        <v>1</v>
      </c>
      <c r="T1331" s="27">
        <f>IFERROR(FundResult[[#This Row],[pledged]]/FundResult[[#This Row],[backers_count]], 0)</f>
        <v>45.333333333333336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48">
        <v>35000</v>
      </c>
      <c r="E1332" s="4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6">
        <f>FundResult[[#This Row],[launched_at]]/86400+DATE(1970,1,1)</f>
        <v>42522.276724537034</v>
      </c>
      <c r="L1332" s="8">
        <f>YEAR(FundResult[[#This Row],[Date Created Conversion]])</f>
        <v>2016</v>
      </c>
      <c r="M1332" t="b">
        <v>0</v>
      </c>
      <c r="N1332">
        <v>50</v>
      </c>
      <c r="O1332" t="b">
        <v>0</v>
      </c>
      <c r="P1332" t="s">
        <v>8271</v>
      </c>
      <c r="Q1332" t="s">
        <v>8319</v>
      </c>
      <c r="R1332" s="10" t="s">
        <v>8321</v>
      </c>
      <c r="S1332" s="29">
        <f>ROUND(FundResult[[#This Row],[pledged]]/FundResult[[#This Row],[goal]]*100,0)</f>
        <v>22</v>
      </c>
      <c r="T1332" s="27">
        <f>IFERROR(FundResult[[#This Row],[pledged]]/FundResult[[#This Row],[backers_count]], 0)</f>
        <v>157.46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48">
        <v>250000</v>
      </c>
      <c r="E1333" s="4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6">
        <f>FundResult[[#This Row],[launched_at]]/86400+DATE(1970,1,1)</f>
        <v>42569.50409722222</v>
      </c>
      <c r="L1333" s="8">
        <f>YEAR(FundResult[[#This Row],[Date Created Conversion]])</f>
        <v>2016</v>
      </c>
      <c r="M1333" t="b">
        <v>0</v>
      </c>
      <c r="N1333">
        <v>34</v>
      </c>
      <c r="O1333" t="b">
        <v>0</v>
      </c>
      <c r="P1333" t="s">
        <v>8271</v>
      </c>
      <c r="Q1333" t="s">
        <v>8319</v>
      </c>
      <c r="R1333" s="10" t="s">
        <v>8321</v>
      </c>
      <c r="S1333" s="29">
        <f>ROUND(FundResult[[#This Row],[pledged]]/FundResult[[#This Row],[goal]]*100,0)</f>
        <v>1</v>
      </c>
      <c r="T1333" s="27">
        <f>IFERROR(FundResult[[#This Row],[pledged]]/FundResult[[#This Row],[backers_count]], 0)</f>
        <v>100.5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48">
        <v>10115</v>
      </c>
      <c r="E1334" s="4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6">
        <f>FundResult[[#This Row],[launched_at]]/86400+DATE(1970,1,1)</f>
        <v>42732.060277777782</v>
      </c>
      <c r="L1334" s="8">
        <f>YEAR(FundResult[[#This Row],[Date Created Conversion]])</f>
        <v>2016</v>
      </c>
      <c r="M1334" t="b">
        <v>0</v>
      </c>
      <c r="N1334">
        <v>0</v>
      </c>
      <c r="O1334" t="b">
        <v>0</v>
      </c>
      <c r="P1334" t="s">
        <v>8271</v>
      </c>
      <c r="Q1334" t="s">
        <v>8319</v>
      </c>
      <c r="R1334" s="10" t="s">
        <v>8321</v>
      </c>
      <c r="S1334" s="29">
        <f>ROUND(FundResult[[#This Row],[pledged]]/FundResult[[#This Row],[goal]]*100,0)</f>
        <v>0</v>
      </c>
      <c r="T1334" s="27">
        <f>IFERROR(FundResult[[#This Row],[pledged]]/FundResult[[#This Row],[backers_count]], 0)</f>
        <v>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48">
        <v>2500</v>
      </c>
      <c r="E1335" s="4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6">
        <f>FundResult[[#This Row],[launched_at]]/86400+DATE(1970,1,1)</f>
        <v>41806.106770833336</v>
      </c>
      <c r="L1335" s="8">
        <f>YEAR(FundResult[[#This Row],[Date Created Conversion]])</f>
        <v>2014</v>
      </c>
      <c r="M1335" t="b">
        <v>0</v>
      </c>
      <c r="N1335">
        <v>0</v>
      </c>
      <c r="O1335" t="b">
        <v>0</v>
      </c>
      <c r="P1335" t="s">
        <v>8271</v>
      </c>
      <c r="Q1335" t="s">
        <v>8319</v>
      </c>
      <c r="R1335" s="10" t="s">
        <v>8321</v>
      </c>
      <c r="S1335" s="29">
        <f>ROUND(FundResult[[#This Row],[pledged]]/FundResult[[#This Row],[goal]]*100,0)</f>
        <v>0</v>
      </c>
      <c r="T1335" s="27">
        <f>IFERROR(FundResult[[#This Row],[pledged]]/FundResult[[#This Row],[backers_count]], 0)</f>
        <v>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48">
        <v>133000</v>
      </c>
      <c r="E1336" s="4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6">
        <f>FundResult[[#This Row],[launched_at]]/86400+DATE(1970,1,1)</f>
        <v>42410.774155092593</v>
      </c>
      <c r="L1336" s="8">
        <f>YEAR(FundResult[[#This Row],[Date Created Conversion]])</f>
        <v>2016</v>
      </c>
      <c r="M1336" t="b">
        <v>0</v>
      </c>
      <c r="N1336">
        <v>276</v>
      </c>
      <c r="O1336" t="b">
        <v>0</v>
      </c>
      <c r="P1336" t="s">
        <v>8271</v>
      </c>
      <c r="Q1336" t="s">
        <v>8319</v>
      </c>
      <c r="R1336" s="10" t="s">
        <v>8321</v>
      </c>
      <c r="S1336" s="29">
        <f>ROUND(FundResult[[#This Row],[pledged]]/FundResult[[#This Row],[goal]]*100,0)</f>
        <v>11</v>
      </c>
      <c r="T1336" s="27">
        <f>IFERROR(FundResult[[#This Row],[pledged]]/FundResult[[#This Row],[backers_count]], 0)</f>
        <v>51.822463768115945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48">
        <v>25000</v>
      </c>
      <c r="E1337" s="4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6">
        <f>FundResult[[#This Row],[launched_at]]/86400+DATE(1970,1,1)</f>
        <v>42313.936365740738</v>
      </c>
      <c r="L1337" s="8">
        <f>YEAR(FundResult[[#This Row],[Date Created Conversion]])</f>
        <v>2015</v>
      </c>
      <c r="M1337" t="b">
        <v>0</v>
      </c>
      <c r="N1337">
        <v>16</v>
      </c>
      <c r="O1337" t="b">
        <v>0</v>
      </c>
      <c r="P1337" t="s">
        <v>8271</v>
      </c>
      <c r="Q1337" t="s">
        <v>8319</v>
      </c>
      <c r="R1337" s="10" t="s">
        <v>8321</v>
      </c>
      <c r="S1337" s="29">
        <f>ROUND(FundResult[[#This Row],[pledged]]/FundResult[[#This Row],[goal]]*100,0)</f>
        <v>20</v>
      </c>
      <c r="T1337" s="27">
        <f>IFERROR(FundResult[[#This Row],[pledged]]/FundResult[[#This Row],[backers_count]], 0)</f>
        <v>308.75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48">
        <v>100000</v>
      </c>
      <c r="E1338" s="4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6">
        <f>FundResult[[#This Row],[launched_at]]/86400+DATE(1970,1,1)</f>
        <v>41955.863750000004</v>
      </c>
      <c r="L1338" s="8">
        <f>YEAR(FundResult[[#This Row],[Date Created Conversion]])</f>
        <v>2014</v>
      </c>
      <c r="M1338" t="b">
        <v>0</v>
      </c>
      <c r="N1338">
        <v>224</v>
      </c>
      <c r="O1338" t="b">
        <v>0</v>
      </c>
      <c r="P1338" t="s">
        <v>8271</v>
      </c>
      <c r="Q1338" t="s">
        <v>8319</v>
      </c>
      <c r="R1338" s="10" t="s">
        <v>8321</v>
      </c>
      <c r="S1338" s="29">
        <f>ROUND(FundResult[[#This Row],[pledged]]/FundResult[[#This Row],[goal]]*100,0)</f>
        <v>85</v>
      </c>
      <c r="T1338" s="27">
        <f>IFERROR(FundResult[[#This Row],[pledged]]/FundResult[[#This Row],[backers_count]], 0)</f>
        <v>379.22767857142856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48">
        <v>50000</v>
      </c>
      <c r="E1339" s="4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6">
        <f>FundResult[[#This Row],[launched_at]]/86400+DATE(1970,1,1)</f>
        <v>42767.577303240745</v>
      </c>
      <c r="L1339" s="8">
        <f>YEAR(FundResult[[#This Row],[Date Created Conversion]])</f>
        <v>2017</v>
      </c>
      <c r="M1339" t="b">
        <v>0</v>
      </c>
      <c r="N1339">
        <v>140</v>
      </c>
      <c r="O1339" t="b">
        <v>0</v>
      </c>
      <c r="P1339" t="s">
        <v>8271</v>
      </c>
      <c r="Q1339" t="s">
        <v>8319</v>
      </c>
      <c r="R1339" s="10" t="s">
        <v>8321</v>
      </c>
      <c r="S1339" s="29">
        <f>ROUND(FundResult[[#This Row],[pledged]]/FundResult[[#This Row],[goal]]*100,0)</f>
        <v>49</v>
      </c>
      <c r="T1339" s="27">
        <f>IFERROR(FundResult[[#This Row],[pledged]]/FundResult[[#This Row],[backers_count]], 0)</f>
        <v>176.36428571428573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48">
        <v>30000</v>
      </c>
      <c r="E1340" s="4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6">
        <f>FundResult[[#This Row],[launched_at]]/86400+DATE(1970,1,1)</f>
        <v>42188.803622685184</v>
      </c>
      <c r="L1340" s="8">
        <f>YEAR(FundResult[[#This Row],[Date Created Conversion]])</f>
        <v>2015</v>
      </c>
      <c r="M1340" t="b">
        <v>0</v>
      </c>
      <c r="N1340">
        <v>15</v>
      </c>
      <c r="O1340" t="b">
        <v>0</v>
      </c>
      <c r="P1340" t="s">
        <v>8271</v>
      </c>
      <c r="Q1340" t="s">
        <v>8319</v>
      </c>
      <c r="R1340" s="10" t="s">
        <v>8321</v>
      </c>
      <c r="S1340" s="29">
        <f>ROUND(FundResult[[#This Row],[pledged]]/FundResult[[#This Row],[goal]]*100,0)</f>
        <v>3</v>
      </c>
      <c r="T1340" s="27">
        <f>IFERROR(FundResult[[#This Row],[pledged]]/FundResult[[#This Row],[backers_count]], 0)</f>
        <v>66.066666666666663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48">
        <v>50000</v>
      </c>
      <c r="E1341" s="4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6">
        <f>FundResult[[#This Row],[launched_at]]/86400+DATE(1970,1,1)</f>
        <v>41936.647164351853</v>
      </c>
      <c r="L1341" s="8">
        <f>YEAR(FundResult[[#This Row],[Date Created Conversion]])</f>
        <v>2014</v>
      </c>
      <c r="M1341" t="b">
        <v>0</v>
      </c>
      <c r="N1341">
        <v>37</v>
      </c>
      <c r="O1341" t="b">
        <v>0</v>
      </c>
      <c r="P1341" t="s">
        <v>8271</v>
      </c>
      <c r="Q1341" t="s">
        <v>8319</v>
      </c>
      <c r="R1341" s="10" t="s">
        <v>8321</v>
      </c>
      <c r="S1341" s="29">
        <f>ROUND(FundResult[[#This Row],[pledged]]/FundResult[[#This Row],[goal]]*100,0)</f>
        <v>7</v>
      </c>
      <c r="T1341" s="27">
        <f>IFERROR(FundResult[[#This Row],[pledged]]/FundResult[[#This Row],[backers_count]], 0)</f>
        <v>89.648648648648646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48">
        <v>1680</v>
      </c>
      <c r="E1342" s="4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6">
        <f>FundResult[[#This Row],[launched_at]]/86400+DATE(1970,1,1)</f>
        <v>41836.595520833333</v>
      </c>
      <c r="L1342" s="8">
        <f>YEAR(FundResult[[#This Row],[Date Created Conversion]])</f>
        <v>2014</v>
      </c>
      <c r="M1342" t="b">
        <v>0</v>
      </c>
      <c r="N1342">
        <v>0</v>
      </c>
      <c r="O1342" t="b">
        <v>0</v>
      </c>
      <c r="P1342" t="s">
        <v>8271</v>
      </c>
      <c r="Q1342" t="s">
        <v>8319</v>
      </c>
      <c r="R1342" s="10" t="s">
        <v>8321</v>
      </c>
      <c r="S1342" s="29">
        <f>ROUND(FundResult[[#This Row],[pledged]]/FundResult[[#This Row],[goal]]*100,0)</f>
        <v>0</v>
      </c>
      <c r="T1342" s="27">
        <f>IFERROR(FundResult[[#This Row],[pledged]]/FundResult[[#This Row],[backers_count]], 0)</f>
        <v>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48">
        <v>25000</v>
      </c>
      <c r="E1343" s="4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6">
        <f>FundResult[[#This Row],[launched_at]]/86400+DATE(1970,1,1)</f>
        <v>42612.624039351853</v>
      </c>
      <c r="L1343" s="8">
        <f>YEAR(FundResult[[#This Row],[Date Created Conversion]])</f>
        <v>2016</v>
      </c>
      <c r="M1343" t="b">
        <v>0</v>
      </c>
      <c r="N1343">
        <v>46</v>
      </c>
      <c r="O1343" t="b">
        <v>0</v>
      </c>
      <c r="P1343" t="s">
        <v>8271</v>
      </c>
      <c r="Q1343" t="s">
        <v>8319</v>
      </c>
      <c r="R1343" s="10" t="s">
        <v>8321</v>
      </c>
      <c r="S1343" s="29">
        <f>ROUND(FundResult[[#This Row],[pledged]]/FundResult[[#This Row],[goal]]*100,0)</f>
        <v>70</v>
      </c>
      <c r="T1343" s="27">
        <f>IFERROR(FundResult[[#This Row],[pledged]]/FundResult[[#This Row],[backers_count]], 0)</f>
        <v>382.39130434782606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48">
        <v>50000</v>
      </c>
      <c r="E1344" s="4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6">
        <f>FundResult[[#This Row],[launched_at]]/86400+DATE(1970,1,1)</f>
        <v>42172.816423611112</v>
      </c>
      <c r="L1344" s="8">
        <f>YEAR(FundResult[[#This Row],[Date Created Conversion]])</f>
        <v>2015</v>
      </c>
      <c r="M1344" t="b">
        <v>0</v>
      </c>
      <c r="N1344">
        <v>1</v>
      </c>
      <c r="O1344" t="b">
        <v>0</v>
      </c>
      <c r="P1344" t="s">
        <v>8271</v>
      </c>
      <c r="Q1344" t="s">
        <v>8319</v>
      </c>
      <c r="R1344" s="10" t="s">
        <v>8321</v>
      </c>
      <c r="S1344" s="29">
        <f>ROUND(FundResult[[#This Row],[pledged]]/FundResult[[#This Row],[goal]]*100,0)</f>
        <v>0</v>
      </c>
      <c r="T1344" s="27">
        <f>IFERROR(FundResult[[#This Row],[pledged]]/FundResult[[#This Row],[backers_count]], 0)</f>
        <v>100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48">
        <v>50000</v>
      </c>
      <c r="E1345" s="4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6">
        <f>FundResult[[#This Row],[launched_at]]/86400+DATE(1970,1,1)</f>
        <v>42542.526423611111</v>
      </c>
      <c r="L1345" s="8">
        <f>YEAR(FundResult[[#This Row],[Date Created Conversion]])</f>
        <v>2016</v>
      </c>
      <c r="M1345" t="b">
        <v>0</v>
      </c>
      <c r="N1345">
        <v>323</v>
      </c>
      <c r="O1345" t="b">
        <v>0</v>
      </c>
      <c r="P1345" t="s">
        <v>8271</v>
      </c>
      <c r="Q1345" t="s">
        <v>8319</v>
      </c>
      <c r="R1345" s="10" t="s">
        <v>8321</v>
      </c>
      <c r="S1345" s="29">
        <f>ROUND(FundResult[[#This Row],[pledged]]/FundResult[[#This Row],[goal]]*100,0)</f>
        <v>102</v>
      </c>
      <c r="T1345" s="27">
        <f>IFERROR(FundResult[[#This Row],[pledged]]/FundResult[[#This Row],[backers_count]], 0)</f>
        <v>158.35603715170279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48">
        <v>1500</v>
      </c>
      <c r="E1346" s="4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6">
        <f>FundResult[[#This Row],[launched_at]]/86400+DATE(1970,1,1)</f>
        <v>42522.789803240739</v>
      </c>
      <c r="L1346" s="8">
        <f>YEAR(FundResult[[#This Row],[Date Created Conversion]])</f>
        <v>2016</v>
      </c>
      <c r="M1346" t="b">
        <v>0</v>
      </c>
      <c r="N1346">
        <v>139</v>
      </c>
      <c r="O1346" t="b">
        <v>1</v>
      </c>
      <c r="P1346" t="s">
        <v>8272</v>
      </c>
      <c r="Q1346" t="s">
        <v>8322</v>
      </c>
      <c r="R1346" s="10" t="s">
        <v>8323</v>
      </c>
      <c r="S1346" s="29">
        <f>ROUND(FundResult[[#This Row],[pledged]]/FundResult[[#This Row],[goal]]*100,0)</f>
        <v>378</v>
      </c>
      <c r="T1346" s="27">
        <f>IFERROR(FundResult[[#This Row],[pledged]]/FundResult[[#This Row],[backers_count]], 0)</f>
        <v>40.762589928057551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48">
        <v>300</v>
      </c>
      <c r="E1347" s="4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6">
        <f>FundResult[[#This Row],[launched_at]]/86400+DATE(1970,1,1)</f>
        <v>41799.814340277779</v>
      </c>
      <c r="L1347" s="8">
        <f>YEAR(FundResult[[#This Row],[Date Created Conversion]])</f>
        <v>2014</v>
      </c>
      <c r="M1347" t="b">
        <v>0</v>
      </c>
      <c r="N1347">
        <v>7</v>
      </c>
      <c r="O1347" t="b">
        <v>1</v>
      </c>
      <c r="P1347" t="s">
        <v>8272</v>
      </c>
      <c r="Q1347" t="s">
        <v>8322</v>
      </c>
      <c r="R1347" s="10" t="s">
        <v>8323</v>
      </c>
      <c r="S1347" s="29">
        <f>ROUND(FundResult[[#This Row],[pledged]]/FundResult[[#This Row],[goal]]*100,0)</f>
        <v>125</v>
      </c>
      <c r="T1347" s="27">
        <f>IFERROR(FundResult[[#This Row],[pledged]]/FundResult[[#This Row],[backers_count]], 0)</f>
        <v>53.571428571428569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48">
        <v>4900</v>
      </c>
      <c r="E1348" s="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6">
        <f>FundResult[[#This Row],[launched_at]]/86400+DATE(1970,1,1)</f>
        <v>41422.075821759259</v>
      </c>
      <c r="L1348" s="8">
        <f>YEAR(FundResult[[#This Row],[Date Created Conversion]])</f>
        <v>2013</v>
      </c>
      <c r="M1348" t="b">
        <v>0</v>
      </c>
      <c r="N1348">
        <v>149</v>
      </c>
      <c r="O1348" t="b">
        <v>1</v>
      </c>
      <c r="P1348" t="s">
        <v>8272</v>
      </c>
      <c r="Q1348" t="s">
        <v>8322</v>
      </c>
      <c r="R1348" s="10" t="s">
        <v>8323</v>
      </c>
      <c r="S1348" s="29">
        <f>ROUND(FundResult[[#This Row],[pledged]]/FundResult[[#This Row],[goal]]*100,0)</f>
        <v>147</v>
      </c>
      <c r="T1348" s="27">
        <f>IFERROR(FundResult[[#This Row],[pledged]]/FundResult[[#This Row],[backers_count]], 0)</f>
        <v>48.449664429530202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48">
        <v>2500</v>
      </c>
      <c r="E1349" s="4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6">
        <f>FundResult[[#This Row],[launched_at]]/86400+DATE(1970,1,1)</f>
        <v>42040.638020833328</v>
      </c>
      <c r="L1349" s="8">
        <f>YEAR(FundResult[[#This Row],[Date Created Conversion]])</f>
        <v>2015</v>
      </c>
      <c r="M1349" t="b">
        <v>0</v>
      </c>
      <c r="N1349">
        <v>31</v>
      </c>
      <c r="O1349" t="b">
        <v>1</v>
      </c>
      <c r="P1349" t="s">
        <v>8272</v>
      </c>
      <c r="Q1349" t="s">
        <v>8322</v>
      </c>
      <c r="R1349" s="10" t="s">
        <v>8323</v>
      </c>
      <c r="S1349" s="29">
        <f>ROUND(FundResult[[#This Row],[pledged]]/FundResult[[#This Row],[goal]]*100,0)</f>
        <v>102</v>
      </c>
      <c r="T1349" s="27">
        <f>IFERROR(FundResult[[#This Row],[pledged]]/FundResult[[#This Row],[backers_count]], 0)</f>
        <v>82.41935483870968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48">
        <v>5875</v>
      </c>
      <c r="E1350" s="4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6">
        <f>FundResult[[#This Row],[launched_at]]/86400+DATE(1970,1,1)</f>
        <v>41963.506168981483</v>
      </c>
      <c r="L1350" s="8">
        <f>YEAR(FundResult[[#This Row],[Date Created Conversion]])</f>
        <v>2014</v>
      </c>
      <c r="M1350" t="b">
        <v>0</v>
      </c>
      <c r="N1350">
        <v>26</v>
      </c>
      <c r="O1350" t="b">
        <v>1</v>
      </c>
      <c r="P1350" t="s">
        <v>8272</v>
      </c>
      <c r="Q1350" t="s">
        <v>8322</v>
      </c>
      <c r="R1350" s="10" t="s">
        <v>8323</v>
      </c>
      <c r="S1350" s="29">
        <f>ROUND(FundResult[[#This Row],[pledged]]/FundResult[[#This Row],[goal]]*100,0)</f>
        <v>102</v>
      </c>
      <c r="T1350" s="27">
        <f>IFERROR(FundResult[[#This Row],[pledged]]/FundResult[[#This Row],[backers_count]], 0)</f>
        <v>230.19230769230768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48">
        <v>5000</v>
      </c>
      <c r="E1351" s="4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6">
        <f>FundResult[[#This Row],[launched_at]]/86400+DATE(1970,1,1)</f>
        <v>42317.33258101852</v>
      </c>
      <c r="L1351" s="8">
        <f>YEAR(FundResult[[#This Row],[Date Created Conversion]])</f>
        <v>2015</v>
      </c>
      <c r="M1351" t="b">
        <v>0</v>
      </c>
      <c r="N1351">
        <v>172</v>
      </c>
      <c r="O1351" t="b">
        <v>1</v>
      </c>
      <c r="P1351" t="s">
        <v>8272</v>
      </c>
      <c r="Q1351" t="s">
        <v>8322</v>
      </c>
      <c r="R1351" s="10" t="s">
        <v>8323</v>
      </c>
      <c r="S1351" s="29">
        <f>ROUND(FundResult[[#This Row],[pledged]]/FundResult[[#This Row],[goal]]*100,0)</f>
        <v>204</v>
      </c>
      <c r="T1351" s="27">
        <f>IFERROR(FundResult[[#This Row],[pledged]]/FundResult[[#This Row],[backers_count]], 0)</f>
        <v>59.360465116279073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48">
        <v>5000</v>
      </c>
      <c r="E1352" s="4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6">
        <f>FundResult[[#This Row],[launched_at]]/86400+DATE(1970,1,1)</f>
        <v>42334.013124999998</v>
      </c>
      <c r="L1352" s="8">
        <f>YEAR(FundResult[[#This Row],[Date Created Conversion]])</f>
        <v>2015</v>
      </c>
      <c r="M1352" t="b">
        <v>0</v>
      </c>
      <c r="N1352">
        <v>78</v>
      </c>
      <c r="O1352" t="b">
        <v>1</v>
      </c>
      <c r="P1352" t="s">
        <v>8272</v>
      </c>
      <c r="Q1352" t="s">
        <v>8322</v>
      </c>
      <c r="R1352" s="10" t="s">
        <v>8323</v>
      </c>
      <c r="S1352" s="29">
        <f>ROUND(FundResult[[#This Row],[pledged]]/FundResult[[#This Row],[goal]]*100,0)</f>
        <v>104</v>
      </c>
      <c r="T1352" s="27">
        <f>IFERROR(FundResult[[#This Row],[pledged]]/FundResult[[#This Row],[backers_count]], 0)</f>
        <v>66.698717948717942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48">
        <v>20000</v>
      </c>
      <c r="E1353" s="4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6">
        <f>FundResult[[#This Row],[launched_at]]/86400+DATE(1970,1,1)</f>
        <v>42382.74009259259</v>
      </c>
      <c r="L1353" s="8">
        <f>YEAR(FundResult[[#This Row],[Date Created Conversion]])</f>
        <v>2016</v>
      </c>
      <c r="M1353" t="b">
        <v>0</v>
      </c>
      <c r="N1353">
        <v>120</v>
      </c>
      <c r="O1353" t="b">
        <v>1</v>
      </c>
      <c r="P1353" t="s">
        <v>8272</v>
      </c>
      <c r="Q1353" t="s">
        <v>8322</v>
      </c>
      <c r="R1353" s="10" t="s">
        <v>8323</v>
      </c>
      <c r="S1353" s="29">
        <f>ROUND(FundResult[[#This Row],[pledged]]/FundResult[[#This Row],[goal]]*100,0)</f>
        <v>101</v>
      </c>
      <c r="T1353" s="27">
        <f>IFERROR(FundResult[[#This Row],[pledged]]/FundResult[[#This Row],[backers_count]], 0)</f>
        <v>168.77500000000001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48">
        <v>10000</v>
      </c>
      <c r="E1354" s="4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6">
        <f>FundResult[[#This Row],[launched_at]]/86400+DATE(1970,1,1)</f>
        <v>42200.578310185185</v>
      </c>
      <c r="L1354" s="8">
        <f>YEAR(FundResult[[#This Row],[Date Created Conversion]])</f>
        <v>2015</v>
      </c>
      <c r="M1354" t="b">
        <v>0</v>
      </c>
      <c r="N1354">
        <v>227</v>
      </c>
      <c r="O1354" t="b">
        <v>1</v>
      </c>
      <c r="P1354" t="s">
        <v>8272</v>
      </c>
      <c r="Q1354" t="s">
        <v>8322</v>
      </c>
      <c r="R1354" s="10" t="s">
        <v>8323</v>
      </c>
      <c r="S1354" s="29">
        <f>ROUND(FundResult[[#This Row],[pledged]]/FundResult[[#This Row],[goal]]*100,0)</f>
        <v>136</v>
      </c>
      <c r="T1354" s="27">
        <f>IFERROR(FundResult[[#This Row],[pledged]]/FundResult[[#This Row],[backers_count]], 0)</f>
        <v>59.973568281938327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48">
        <v>1000</v>
      </c>
      <c r="E1355" s="4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6">
        <f>FundResult[[#This Row],[launched_at]]/86400+DATE(1970,1,1)</f>
        <v>41309.11791666667</v>
      </c>
      <c r="L1355" s="8">
        <f>YEAR(FundResult[[#This Row],[Date Created Conversion]])</f>
        <v>2013</v>
      </c>
      <c r="M1355" t="b">
        <v>0</v>
      </c>
      <c r="N1355">
        <v>42</v>
      </c>
      <c r="O1355" t="b">
        <v>1</v>
      </c>
      <c r="P1355" t="s">
        <v>8272</v>
      </c>
      <c r="Q1355" t="s">
        <v>8322</v>
      </c>
      <c r="R1355" s="10" t="s">
        <v>8323</v>
      </c>
      <c r="S1355" s="29">
        <f>ROUND(FundResult[[#This Row],[pledged]]/FundResult[[#This Row],[goal]]*100,0)</f>
        <v>134</v>
      </c>
      <c r="T1355" s="27">
        <f>IFERROR(FundResult[[#This Row],[pledged]]/FundResult[[#This Row],[backers_count]], 0)</f>
        <v>31.80952380952381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48">
        <v>1200</v>
      </c>
      <c r="E1356" s="4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6">
        <f>FundResult[[#This Row],[launched_at]]/86400+DATE(1970,1,1)</f>
        <v>42502.807627314818</v>
      </c>
      <c r="L1356" s="8">
        <f>YEAR(FundResult[[#This Row],[Date Created Conversion]])</f>
        <v>2016</v>
      </c>
      <c r="M1356" t="b">
        <v>0</v>
      </c>
      <c r="N1356">
        <v>64</v>
      </c>
      <c r="O1356" t="b">
        <v>1</v>
      </c>
      <c r="P1356" t="s">
        <v>8272</v>
      </c>
      <c r="Q1356" t="s">
        <v>8322</v>
      </c>
      <c r="R1356" s="10" t="s">
        <v>8323</v>
      </c>
      <c r="S1356" s="29">
        <f>ROUND(FundResult[[#This Row],[pledged]]/FundResult[[#This Row],[goal]]*100,0)</f>
        <v>130</v>
      </c>
      <c r="T1356" s="27">
        <f>IFERROR(FundResult[[#This Row],[pledged]]/FundResult[[#This Row],[backers_count]], 0)</f>
        <v>24.421875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48">
        <v>2500</v>
      </c>
      <c r="E1357" s="4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6">
        <f>FundResult[[#This Row],[launched_at]]/86400+DATE(1970,1,1)</f>
        <v>41213.254687499997</v>
      </c>
      <c r="L1357" s="8">
        <f>YEAR(FundResult[[#This Row],[Date Created Conversion]])</f>
        <v>2012</v>
      </c>
      <c r="M1357" t="b">
        <v>0</v>
      </c>
      <c r="N1357">
        <v>121</v>
      </c>
      <c r="O1357" t="b">
        <v>1</v>
      </c>
      <c r="P1357" t="s">
        <v>8272</v>
      </c>
      <c r="Q1357" t="s">
        <v>8322</v>
      </c>
      <c r="R1357" s="10" t="s">
        <v>8323</v>
      </c>
      <c r="S1357" s="29">
        <f>ROUND(FundResult[[#This Row],[pledged]]/FundResult[[#This Row],[goal]]*100,0)</f>
        <v>123</v>
      </c>
      <c r="T1357" s="27">
        <f>IFERROR(FundResult[[#This Row],[pledged]]/FundResult[[#This Row],[backers_count]], 0)</f>
        <v>25.347107438016529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48">
        <v>3400</v>
      </c>
      <c r="E1358" s="4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6">
        <f>FundResult[[#This Row],[launched_at]]/86400+DATE(1970,1,1)</f>
        <v>41430.038888888885</v>
      </c>
      <c r="L1358" s="8">
        <f>YEAR(FundResult[[#This Row],[Date Created Conversion]])</f>
        <v>2013</v>
      </c>
      <c r="M1358" t="b">
        <v>0</v>
      </c>
      <c r="N1358">
        <v>87</v>
      </c>
      <c r="O1358" t="b">
        <v>1</v>
      </c>
      <c r="P1358" t="s">
        <v>8272</v>
      </c>
      <c r="Q1358" t="s">
        <v>8322</v>
      </c>
      <c r="R1358" s="10" t="s">
        <v>8323</v>
      </c>
      <c r="S1358" s="29">
        <f>ROUND(FundResult[[#This Row],[pledged]]/FundResult[[#This Row],[goal]]*100,0)</f>
        <v>183</v>
      </c>
      <c r="T1358" s="27">
        <f>IFERROR(FundResult[[#This Row],[pledged]]/FundResult[[#This Row],[backers_count]], 0)</f>
        <v>71.443218390804603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48">
        <v>2000</v>
      </c>
      <c r="E1359" s="4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6">
        <f>FundResult[[#This Row],[launched_at]]/86400+DATE(1970,1,1)</f>
        <v>41304.962233796294</v>
      </c>
      <c r="L1359" s="8">
        <f>YEAR(FundResult[[#This Row],[Date Created Conversion]])</f>
        <v>2013</v>
      </c>
      <c r="M1359" t="b">
        <v>0</v>
      </c>
      <c r="N1359">
        <v>65</v>
      </c>
      <c r="O1359" t="b">
        <v>1</v>
      </c>
      <c r="P1359" t="s">
        <v>8272</v>
      </c>
      <c r="Q1359" t="s">
        <v>8322</v>
      </c>
      <c r="R1359" s="10" t="s">
        <v>8323</v>
      </c>
      <c r="S1359" s="29">
        <f>ROUND(FundResult[[#This Row],[pledged]]/FundResult[[#This Row],[goal]]*100,0)</f>
        <v>125</v>
      </c>
      <c r="T1359" s="27">
        <f>IFERROR(FundResult[[#This Row],[pledged]]/FundResult[[#This Row],[backers_count]], 0)</f>
        <v>38.553846153846152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48">
        <v>3000</v>
      </c>
      <c r="E1360" s="4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6">
        <f>FundResult[[#This Row],[launched_at]]/86400+DATE(1970,1,1)</f>
        <v>40689.570868055554</v>
      </c>
      <c r="L1360" s="8">
        <f>YEAR(FundResult[[#This Row],[Date Created Conversion]])</f>
        <v>2011</v>
      </c>
      <c r="M1360" t="b">
        <v>0</v>
      </c>
      <c r="N1360">
        <v>49</v>
      </c>
      <c r="O1360" t="b">
        <v>1</v>
      </c>
      <c r="P1360" t="s">
        <v>8272</v>
      </c>
      <c r="Q1360" t="s">
        <v>8322</v>
      </c>
      <c r="R1360" s="10" t="s">
        <v>8323</v>
      </c>
      <c r="S1360" s="29">
        <f>ROUND(FundResult[[#This Row],[pledged]]/FundResult[[#This Row],[goal]]*100,0)</f>
        <v>112</v>
      </c>
      <c r="T1360" s="27">
        <f>IFERROR(FundResult[[#This Row],[pledged]]/FundResult[[#This Row],[backers_count]], 0)</f>
        <v>68.367346938775512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48">
        <v>660</v>
      </c>
      <c r="E1361" s="4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6">
        <f>FundResult[[#This Row],[launched_at]]/86400+DATE(1970,1,1)</f>
        <v>40668.814699074072</v>
      </c>
      <c r="L1361" s="8">
        <f>YEAR(FundResult[[#This Row],[Date Created Conversion]])</f>
        <v>2011</v>
      </c>
      <c r="M1361" t="b">
        <v>0</v>
      </c>
      <c r="N1361">
        <v>19</v>
      </c>
      <c r="O1361" t="b">
        <v>1</v>
      </c>
      <c r="P1361" t="s">
        <v>8272</v>
      </c>
      <c r="Q1361" t="s">
        <v>8322</v>
      </c>
      <c r="R1361" s="10" t="s">
        <v>8323</v>
      </c>
      <c r="S1361" s="29">
        <f>ROUND(FundResult[[#This Row],[pledged]]/FundResult[[#This Row],[goal]]*100,0)</f>
        <v>116</v>
      </c>
      <c r="T1361" s="27">
        <f>IFERROR(FundResult[[#This Row],[pledged]]/FundResult[[#This Row],[backers_count]], 0)</f>
        <v>40.210526315789473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48">
        <v>1500</v>
      </c>
      <c r="E1362" s="4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6">
        <f>FundResult[[#This Row],[launched_at]]/86400+DATE(1970,1,1)</f>
        <v>41095.900694444441</v>
      </c>
      <c r="L1362" s="8">
        <f>YEAR(FundResult[[#This Row],[Date Created Conversion]])</f>
        <v>2012</v>
      </c>
      <c r="M1362" t="b">
        <v>0</v>
      </c>
      <c r="N1362">
        <v>81</v>
      </c>
      <c r="O1362" t="b">
        <v>1</v>
      </c>
      <c r="P1362" t="s">
        <v>8272</v>
      </c>
      <c r="Q1362" t="s">
        <v>8322</v>
      </c>
      <c r="R1362" s="10" t="s">
        <v>8323</v>
      </c>
      <c r="S1362" s="29">
        <f>ROUND(FundResult[[#This Row],[pledged]]/FundResult[[#This Row],[goal]]*100,0)</f>
        <v>173</v>
      </c>
      <c r="T1362" s="27">
        <f>IFERROR(FundResult[[#This Row],[pledged]]/FundResult[[#This Row],[backers_count]], 0)</f>
        <v>32.074074074074076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48">
        <v>6000</v>
      </c>
      <c r="E1363" s="4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6">
        <f>FundResult[[#This Row],[launched_at]]/86400+DATE(1970,1,1)</f>
        <v>41781.717268518521</v>
      </c>
      <c r="L1363" s="8">
        <f>YEAR(FundResult[[#This Row],[Date Created Conversion]])</f>
        <v>2014</v>
      </c>
      <c r="M1363" t="b">
        <v>0</v>
      </c>
      <c r="N1363">
        <v>264</v>
      </c>
      <c r="O1363" t="b">
        <v>1</v>
      </c>
      <c r="P1363" t="s">
        <v>8272</v>
      </c>
      <c r="Q1363" t="s">
        <v>8322</v>
      </c>
      <c r="R1363" s="10" t="s">
        <v>8323</v>
      </c>
      <c r="S1363" s="29">
        <f>ROUND(FundResult[[#This Row],[pledged]]/FundResult[[#This Row],[goal]]*100,0)</f>
        <v>126</v>
      </c>
      <c r="T1363" s="27">
        <f>IFERROR(FundResult[[#This Row],[pledged]]/FundResult[[#This Row],[backers_count]], 0)</f>
        <v>28.632575757575758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48">
        <v>1000</v>
      </c>
      <c r="E1364" s="4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6">
        <f>FundResult[[#This Row],[launched_at]]/86400+DATE(1970,1,1)</f>
        <v>41464.934386574074</v>
      </c>
      <c r="L1364" s="8">
        <f>YEAR(FundResult[[#This Row],[Date Created Conversion]])</f>
        <v>2013</v>
      </c>
      <c r="M1364" t="b">
        <v>0</v>
      </c>
      <c r="N1364">
        <v>25</v>
      </c>
      <c r="O1364" t="b">
        <v>1</v>
      </c>
      <c r="P1364" t="s">
        <v>8272</v>
      </c>
      <c r="Q1364" t="s">
        <v>8322</v>
      </c>
      <c r="R1364" s="10" t="s">
        <v>8323</v>
      </c>
      <c r="S1364" s="29">
        <f>ROUND(FundResult[[#This Row],[pledged]]/FundResult[[#This Row],[goal]]*100,0)</f>
        <v>109</v>
      </c>
      <c r="T1364" s="27">
        <f>IFERROR(FundResult[[#This Row],[pledged]]/FundResult[[#This Row],[backers_count]], 0)</f>
        <v>43.64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48">
        <v>200</v>
      </c>
      <c r="E1365" s="4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6">
        <f>FundResult[[#This Row],[launched_at]]/86400+DATE(1970,1,1)</f>
        <v>42396.8440625</v>
      </c>
      <c r="L1365" s="8">
        <f>YEAR(FundResult[[#This Row],[Date Created Conversion]])</f>
        <v>2016</v>
      </c>
      <c r="M1365" t="b">
        <v>0</v>
      </c>
      <c r="N1365">
        <v>5</v>
      </c>
      <c r="O1365" t="b">
        <v>1</v>
      </c>
      <c r="P1365" t="s">
        <v>8272</v>
      </c>
      <c r="Q1365" t="s">
        <v>8322</v>
      </c>
      <c r="R1365" s="10" t="s">
        <v>8323</v>
      </c>
      <c r="S1365" s="29">
        <f>ROUND(FundResult[[#This Row],[pledged]]/FundResult[[#This Row],[goal]]*100,0)</f>
        <v>100</v>
      </c>
      <c r="T1365" s="27">
        <f>IFERROR(FundResult[[#This Row],[pledged]]/FundResult[[#This Row],[backers_count]], 0)</f>
        <v>40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48">
        <v>42000</v>
      </c>
      <c r="E1366" s="4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6">
        <f>FundResult[[#This Row],[launched_at]]/86400+DATE(1970,1,1)</f>
        <v>41951.6956712963</v>
      </c>
      <c r="L1366" s="8">
        <f>YEAR(FundResult[[#This Row],[Date Created Conversion]])</f>
        <v>2014</v>
      </c>
      <c r="M1366" t="b">
        <v>0</v>
      </c>
      <c r="N1366">
        <v>144</v>
      </c>
      <c r="O1366" t="b">
        <v>1</v>
      </c>
      <c r="P1366" t="s">
        <v>8274</v>
      </c>
      <c r="Q1366" t="s">
        <v>8325</v>
      </c>
      <c r="R1366" s="10" t="s">
        <v>8326</v>
      </c>
      <c r="S1366" s="29">
        <f>ROUND(FundResult[[#This Row],[pledged]]/FundResult[[#This Row],[goal]]*100,0)</f>
        <v>119</v>
      </c>
      <c r="T1366" s="27">
        <f>IFERROR(FundResult[[#This Row],[pledged]]/FundResult[[#This Row],[backers_count]], 0)</f>
        <v>346.04166666666669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48">
        <v>7500</v>
      </c>
      <c r="E1367" s="4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6">
        <f>FundResult[[#This Row],[launched_at]]/86400+DATE(1970,1,1)</f>
        <v>42049.733240740738</v>
      </c>
      <c r="L1367" s="8">
        <f>YEAR(FundResult[[#This Row],[Date Created Conversion]])</f>
        <v>2015</v>
      </c>
      <c r="M1367" t="b">
        <v>0</v>
      </c>
      <c r="N1367">
        <v>92</v>
      </c>
      <c r="O1367" t="b">
        <v>1</v>
      </c>
      <c r="P1367" t="s">
        <v>8274</v>
      </c>
      <c r="Q1367" t="s">
        <v>8325</v>
      </c>
      <c r="R1367" s="10" t="s">
        <v>8326</v>
      </c>
      <c r="S1367" s="29">
        <f>ROUND(FundResult[[#This Row],[pledged]]/FundResult[[#This Row],[goal]]*100,0)</f>
        <v>100</v>
      </c>
      <c r="T1367" s="27">
        <f>IFERROR(FundResult[[#This Row],[pledged]]/FundResult[[#This Row],[backers_count]], 0)</f>
        <v>81.739130434782609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48">
        <v>7500</v>
      </c>
      <c r="E1368" s="4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6">
        <f>FundResult[[#This Row],[launched_at]]/86400+DATE(1970,1,1)</f>
        <v>41924.996099537035</v>
      </c>
      <c r="L1368" s="8">
        <f>YEAR(FundResult[[#This Row],[Date Created Conversion]])</f>
        <v>2014</v>
      </c>
      <c r="M1368" t="b">
        <v>0</v>
      </c>
      <c r="N1368">
        <v>147</v>
      </c>
      <c r="O1368" t="b">
        <v>1</v>
      </c>
      <c r="P1368" t="s">
        <v>8274</v>
      </c>
      <c r="Q1368" t="s">
        <v>8325</v>
      </c>
      <c r="R1368" s="10" t="s">
        <v>8326</v>
      </c>
      <c r="S1368" s="29">
        <f>ROUND(FundResult[[#This Row],[pledged]]/FundResult[[#This Row],[goal]]*100,0)</f>
        <v>126</v>
      </c>
      <c r="T1368" s="27">
        <f>IFERROR(FundResult[[#This Row],[pledged]]/FundResult[[#This Row],[backers_count]], 0)</f>
        <v>64.535306122448986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48">
        <v>5000</v>
      </c>
      <c r="E1369" s="4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6">
        <f>FundResult[[#This Row],[launched_at]]/86400+DATE(1970,1,1)</f>
        <v>42292.002893518518</v>
      </c>
      <c r="L1369" s="8">
        <f>YEAR(FundResult[[#This Row],[Date Created Conversion]])</f>
        <v>2015</v>
      </c>
      <c r="M1369" t="b">
        <v>0</v>
      </c>
      <c r="N1369">
        <v>90</v>
      </c>
      <c r="O1369" t="b">
        <v>1</v>
      </c>
      <c r="P1369" t="s">
        <v>8274</v>
      </c>
      <c r="Q1369" t="s">
        <v>8325</v>
      </c>
      <c r="R1369" s="10" t="s">
        <v>8326</v>
      </c>
      <c r="S1369" s="29">
        <f>ROUND(FundResult[[#This Row],[pledged]]/FundResult[[#This Row],[goal]]*100,0)</f>
        <v>114</v>
      </c>
      <c r="T1369" s="27">
        <f>IFERROR(FundResult[[#This Row],[pledged]]/FundResult[[#This Row],[backers_count]], 0)</f>
        <v>63.477777777777774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48">
        <v>5000</v>
      </c>
      <c r="E1370" s="4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6">
        <f>FundResult[[#This Row],[launched_at]]/86400+DATE(1970,1,1)</f>
        <v>42146.190902777773</v>
      </c>
      <c r="L1370" s="8">
        <f>YEAR(FundResult[[#This Row],[Date Created Conversion]])</f>
        <v>2015</v>
      </c>
      <c r="M1370" t="b">
        <v>0</v>
      </c>
      <c r="N1370">
        <v>87</v>
      </c>
      <c r="O1370" t="b">
        <v>1</v>
      </c>
      <c r="P1370" t="s">
        <v>8274</v>
      </c>
      <c r="Q1370" t="s">
        <v>8325</v>
      </c>
      <c r="R1370" s="10" t="s">
        <v>8326</v>
      </c>
      <c r="S1370" s="29">
        <f>ROUND(FundResult[[#This Row],[pledged]]/FundResult[[#This Row],[goal]]*100,0)</f>
        <v>111</v>
      </c>
      <c r="T1370" s="27">
        <f>IFERROR(FundResult[[#This Row],[pledged]]/FundResult[[#This Row],[backers_count]], 0)</f>
        <v>63.620689655172413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48">
        <v>32360</v>
      </c>
      <c r="E1371" s="4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6">
        <f>FundResult[[#This Row],[launched_at]]/86400+DATE(1970,1,1)</f>
        <v>41710.594282407408</v>
      </c>
      <c r="L1371" s="8">
        <f>YEAR(FundResult[[#This Row],[Date Created Conversion]])</f>
        <v>2014</v>
      </c>
      <c r="M1371" t="b">
        <v>0</v>
      </c>
      <c r="N1371">
        <v>406</v>
      </c>
      <c r="O1371" t="b">
        <v>1</v>
      </c>
      <c r="P1371" t="s">
        <v>8274</v>
      </c>
      <c r="Q1371" t="s">
        <v>8325</v>
      </c>
      <c r="R1371" s="10" t="s">
        <v>8326</v>
      </c>
      <c r="S1371" s="29">
        <f>ROUND(FundResult[[#This Row],[pledged]]/FundResult[[#This Row],[goal]]*100,0)</f>
        <v>105</v>
      </c>
      <c r="T1371" s="27">
        <f>IFERROR(FundResult[[#This Row],[pledged]]/FundResult[[#This Row],[backers_count]], 0)</f>
        <v>83.967068965517228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48">
        <v>1500</v>
      </c>
      <c r="E1372" s="4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6">
        <f>FundResult[[#This Row],[launched_at]]/86400+DATE(1970,1,1)</f>
        <v>41548.00335648148</v>
      </c>
      <c r="L1372" s="8">
        <f>YEAR(FundResult[[#This Row],[Date Created Conversion]])</f>
        <v>2013</v>
      </c>
      <c r="M1372" t="b">
        <v>0</v>
      </c>
      <c r="N1372">
        <v>20</v>
      </c>
      <c r="O1372" t="b">
        <v>1</v>
      </c>
      <c r="P1372" t="s">
        <v>8274</v>
      </c>
      <c r="Q1372" t="s">
        <v>8325</v>
      </c>
      <c r="R1372" s="10" t="s">
        <v>8326</v>
      </c>
      <c r="S1372" s="29">
        <f>ROUND(FundResult[[#This Row],[pledged]]/FundResult[[#This Row],[goal]]*100,0)</f>
        <v>104</v>
      </c>
      <c r="T1372" s="27">
        <f>IFERROR(FundResult[[#This Row],[pledged]]/FundResult[[#This Row],[backers_count]], 0)</f>
        <v>77.75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48">
        <v>6999</v>
      </c>
      <c r="E1373" s="4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6">
        <f>FundResult[[#This Row],[launched_at]]/86400+DATE(1970,1,1)</f>
        <v>42101.758587962962</v>
      </c>
      <c r="L1373" s="8">
        <f>YEAR(FundResult[[#This Row],[Date Created Conversion]])</f>
        <v>2015</v>
      </c>
      <c r="M1373" t="b">
        <v>0</v>
      </c>
      <c r="N1373">
        <v>70</v>
      </c>
      <c r="O1373" t="b">
        <v>1</v>
      </c>
      <c r="P1373" t="s">
        <v>8274</v>
      </c>
      <c r="Q1373" t="s">
        <v>8325</v>
      </c>
      <c r="R1373" s="10" t="s">
        <v>8326</v>
      </c>
      <c r="S1373" s="29">
        <f>ROUND(FundResult[[#This Row],[pledged]]/FundResult[[#This Row],[goal]]*100,0)</f>
        <v>107</v>
      </c>
      <c r="T1373" s="27">
        <f>IFERROR(FundResult[[#This Row],[pledged]]/FundResult[[#This Row],[backers_count]], 0)</f>
        <v>107.07142857142857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48">
        <v>500</v>
      </c>
      <c r="E1374" s="4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6">
        <f>FundResult[[#This Row],[launched_at]]/86400+DATE(1970,1,1)</f>
        <v>41072.739953703705</v>
      </c>
      <c r="L1374" s="8">
        <f>YEAR(FundResult[[#This Row],[Date Created Conversion]])</f>
        <v>2012</v>
      </c>
      <c r="M1374" t="b">
        <v>0</v>
      </c>
      <c r="N1374">
        <v>16</v>
      </c>
      <c r="O1374" t="b">
        <v>1</v>
      </c>
      <c r="P1374" t="s">
        <v>8274</v>
      </c>
      <c r="Q1374" t="s">
        <v>8325</v>
      </c>
      <c r="R1374" s="10" t="s">
        <v>8326</v>
      </c>
      <c r="S1374" s="29">
        <f>ROUND(FundResult[[#This Row],[pledged]]/FundResult[[#This Row],[goal]]*100,0)</f>
        <v>124</v>
      </c>
      <c r="T1374" s="27">
        <f>IFERROR(FundResult[[#This Row],[pledged]]/FundResult[[#This Row],[backers_count]], 0)</f>
        <v>38.75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48">
        <v>10000</v>
      </c>
      <c r="E1375" s="4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6">
        <f>FundResult[[#This Row],[launched_at]]/86400+DATE(1970,1,1)</f>
        <v>42704.95177083333</v>
      </c>
      <c r="L1375" s="8">
        <f>YEAR(FundResult[[#This Row],[Date Created Conversion]])</f>
        <v>2016</v>
      </c>
      <c r="M1375" t="b">
        <v>0</v>
      </c>
      <c r="N1375">
        <v>52</v>
      </c>
      <c r="O1375" t="b">
        <v>1</v>
      </c>
      <c r="P1375" t="s">
        <v>8274</v>
      </c>
      <c r="Q1375" t="s">
        <v>8325</v>
      </c>
      <c r="R1375" s="10" t="s">
        <v>8326</v>
      </c>
      <c r="S1375" s="29">
        <f>ROUND(FundResult[[#This Row],[pledged]]/FundResult[[#This Row],[goal]]*100,0)</f>
        <v>105</v>
      </c>
      <c r="T1375" s="27">
        <f>IFERROR(FundResult[[#This Row],[pledged]]/FundResult[[#This Row],[backers_count]], 0)</f>
        <v>201.94230769230768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48">
        <v>1500</v>
      </c>
      <c r="E1376" s="4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6">
        <f>FundResult[[#This Row],[launched_at]]/86400+DATE(1970,1,1)</f>
        <v>42424.161898148144</v>
      </c>
      <c r="L1376" s="8">
        <f>YEAR(FundResult[[#This Row],[Date Created Conversion]])</f>
        <v>2016</v>
      </c>
      <c r="M1376" t="b">
        <v>0</v>
      </c>
      <c r="N1376">
        <v>66</v>
      </c>
      <c r="O1376" t="b">
        <v>1</v>
      </c>
      <c r="P1376" t="s">
        <v>8274</v>
      </c>
      <c r="Q1376" t="s">
        <v>8325</v>
      </c>
      <c r="R1376" s="10" t="s">
        <v>8326</v>
      </c>
      <c r="S1376" s="29">
        <f>ROUND(FundResult[[#This Row],[pledged]]/FundResult[[#This Row],[goal]]*100,0)</f>
        <v>189</v>
      </c>
      <c r="T1376" s="27">
        <f>IFERROR(FundResult[[#This Row],[pledged]]/FundResult[[#This Row],[backers_count]], 0)</f>
        <v>43.060606060606062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48">
        <v>4000</v>
      </c>
      <c r="E1377" s="4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6">
        <f>FundResult[[#This Row],[launched_at]]/86400+DATE(1970,1,1)</f>
        <v>42720.066192129627</v>
      </c>
      <c r="L1377" s="8">
        <f>YEAR(FundResult[[#This Row],[Date Created Conversion]])</f>
        <v>2016</v>
      </c>
      <c r="M1377" t="b">
        <v>0</v>
      </c>
      <c r="N1377">
        <v>109</v>
      </c>
      <c r="O1377" t="b">
        <v>1</v>
      </c>
      <c r="P1377" t="s">
        <v>8274</v>
      </c>
      <c r="Q1377" t="s">
        <v>8325</v>
      </c>
      <c r="R1377" s="10" t="s">
        <v>8326</v>
      </c>
      <c r="S1377" s="29">
        <f>ROUND(FundResult[[#This Row],[pledged]]/FundResult[[#This Row],[goal]]*100,0)</f>
        <v>171</v>
      </c>
      <c r="T1377" s="27">
        <f>IFERROR(FundResult[[#This Row],[pledged]]/FundResult[[#This Row],[backers_count]], 0)</f>
        <v>62.871559633027523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48">
        <v>3700</v>
      </c>
      <c r="E1378" s="4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6">
        <f>FundResult[[#This Row],[launched_at]]/86400+DATE(1970,1,1)</f>
        <v>42677.669050925921</v>
      </c>
      <c r="L1378" s="8">
        <f>YEAR(FundResult[[#This Row],[Date Created Conversion]])</f>
        <v>2016</v>
      </c>
      <c r="M1378" t="b">
        <v>0</v>
      </c>
      <c r="N1378">
        <v>168</v>
      </c>
      <c r="O1378" t="b">
        <v>1</v>
      </c>
      <c r="P1378" t="s">
        <v>8274</v>
      </c>
      <c r="Q1378" t="s">
        <v>8325</v>
      </c>
      <c r="R1378" s="10" t="s">
        <v>8326</v>
      </c>
      <c r="S1378" s="29">
        <f>ROUND(FundResult[[#This Row],[pledged]]/FundResult[[#This Row],[goal]]*100,0)</f>
        <v>252</v>
      </c>
      <c r="T1378" s="27">
        <f>IFERROR(FundResult[[#This Row],[pledged]]/FundResult[[#This Row],[backers_count]], 0)</f>
        <v>55.607142857142854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48">
        <v>1300</v>
      </c>
      <c r="E1379" s="4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6">
        <f>FundResult[[#This Row],[launched_at]]/86400+DATE(1970,1,1)</f>
        <v>42747.219560185185</v>
      </c>
      <c r="L1379" s="8">
        <f>YEAR(FundResult[[#This Row],[Date Created Conversion]])</f>
        <v>2017</v>
      </c>
      <c r="M1379" t="b">
        <v>0</v>
      </c>
      <c r="N1379">
        <v>31</v>
      </c>
      <c r="O1379" t="b">
        <v>1</v>
      </c>
      <c r="P1379" t="s">
        <v>8274</v>
      </c>
      <c r="Q1379" t="s">
        <v>8325</v>
      </c>
      <c r="R1379" s="10" t="s">
        <v>8326</v>
      </c>
      <c r="S1379" s="29">
        <f>ROUND(FundResult[[#This Row],[pledged]]/FundResult[[#This Row],[goal]]*100,0)</f>
        <v>116</v>
      </c>
      <c r="T1379" s="27">
        <f>IFERROR(FundResult[[#This Row],[pledged]]/FundResult[[#This Row],[backers_count]], 0)</f>
        <v>48.70967741935484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48">
        <v>2000</v>
      </c>
      <c r="E1380" s="4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6">
        <f>FundResult[[#This Row],[launched_at]]/86400+DATE(1970,1,1)</f>
        <v>42568.759375000001</v>
      </c>
      <c r="L1380" s="8">
        <f>YEAR(FundResult[[#This Row],[Date Created Conversion]])</f>
        <v>2016</v>
      </c>
      <c r="M1380" t="b">
        <v>0</v>
      </c>
      <c r="N1380">
        <v>133</v>
      </c>
      <c r="O1380" t="b">
        <v>1</v>
      </c>
      <c r="P1380" t="s">
        <v>8274</v>
      </c>
      <c r="Q1380" t="s">
        <v>8325</v>
      </c>
      <c r="R1380" s="10" t="s">
        <v>8326</v>
      </c>
      <c r="S1380" s="29">
        <f>ROUND(FundResult[[#This Row],[pledged]]/FundResult[[#This Row],[goal]]*100,0)</f>
        <v>203</v>
      </c>
      <c r="T1380" s="27">
        <f>IFERROR(FundResult[[#This Row],[pledged]]/FundResult[[#This Row],[backers_count]], 0)</f>
        <v>30.578947368421051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48">
        <v>10000</v>
      </c>
      <c r="E1381" s="4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6">
        <f>FundResult[[#This Row],[launched_at]]/86400+DATE(1970,1,1)</f>
        <v>42130.491620370369</v>
      </c>
      <c r="L1381" s="8">
        <f>YEAR(FundResult[[#This Row],[Date Created Conversion]])</f>
        <v>2015</v>
      </c>
      <c r="M1381" t="b">
        <v>0</v>
      </c>
      <c r="N1381">
        <v>151</v>
      </c>
      <c r="O1381" t="b">
        <v>1</v>
      </c>
      <c r="P1381" t="s">
        <v>8274</v>
      </c>
      <c r="Q1381" t="s">
        <v>8325</v>
      </c>
      <c r="R1381" s="10" t="s">
        <v>8326</v>
      </c>
      <c r="S1381" s="29">
        <f>ROUND(FundResult[[#This Row],[pledged]]/FundResult[[#This Row],[goal]]*100,0)</f>
        <v>112</v>
      </c>
      <c r="T1381" s="27">
        <f>IFERROR(FundResult[[#This Row],[pledged]]/FundResult[[#This Row],[backers_count]], 0)</f>
        <v>73.907284768211923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48">
        <v>25</v>
      </c>
      <c r="E1382" s="4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6">
        <f>FundResult[[#This Row],[launched_at]]/86400+DATE(1970,1,1)</f>
        <v>42141.762800925921</v>
      </c>
      <c r="L1382" s="8">
        <f>YEAR(FundResult[[#This Row],[Date Created Conversion]])</f>
        <v>2015</v>
      </c>
      <c r="M1382" t="b">
        <v>0</v>
      </c>
      <c r="N1382">
        <v>5</v>
      </c>
      <c r="O1382" t="b">
        <v>1</v>
      </c>
      <c r="P1382" t="s">
        <v>8274</v>
      </c>
      <c r="Q1382" t="s">
        <v>8325</v>
      </c>
      <c r="R1382" s="10" t="s">
        <v>8326</v>
      </c>
      <c r="S1382" s="29">
        <f>ROUND(FundResult[[#This Row],[pledged]]/FundResult[[#This Row],[goal]]*100,0)</f>
        <v>424</v>
      </c>
      <c r="T1382" s="27">
        <f>IFERROR(FundResult[[#This Row],[pledged]]/FundResult[[#This Row],[backers_count]], 0)</f>
        <v>21.2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48">
        <v>5000</v>
      </c>
      <c r="E1383" s="4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6">
        <f>FundResult[[#This Row],[launched_at]]/86400+DATE(1970,1,1)</f>
        <v>42703.214409722219</v>
      </c>
      <c r="L1383" s="8">
        <f>YEAR(FundResult[[#This Row],[Date Created Conversion]])</f>
        <v>2016</v>
      </c>
      <c r="M1383" t="b">
        <v>0</v>
      </c>
      <c r="N1383">
        <v>73</v>
      </c>
      <c r="O1383" t="b">
        <v>1</v>
      </c>
      <c r="P1383" t="s">
        <v>8274</v>
      </c>
      <c r="Q1383" t="s">
        <v>8325</v>
      </c>
      <c r="R1383" s="10" t="s">
        <v>8326</v>
      </c>
      <c r="S1383" s="29">
        <f>ROUND(FundResult[[#This Row],[pledged]]/FundResult[[#This Row],[goal]]*100,0)</f>
        <v>107</v>
      </c>
      <c r="T1383" s="27">
        <f>IFERROR(FundResult[[#This Row],[pledged]]/FundResult[[#This Row],[backers_count]], 0)</f>
        <v>73.356164383561648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48">
        <v>8000</v>
      </c>
      <c r="E1384" s="4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6">
        <f>FundResult[[#This Row],[launched_at]]/86400+DATE(1970,1,1)</f>
        <v>41370.800185185188</v>
      </c>
      <c r="L1384" s="8">
        <f>YEAR(FundResult[[#This Row],[Date Created Conversion]])</f>
        <v>2013</v>
      </c>
      <c r="M1384" t="b">
        <v>0</v>
      </c>
      <c r="N1384">
        <v>148</v>
      </c>
      <c r="O1384" t="b">
        <v>1</v>
      </c>
      <c r="P1384" t="s">
        <v>8274</v>
      </c>
      <c r="Q1384" t="s">
        <v>8325</v>
      </c>
      <c r="R1384" s="10" t="s">
        <v>8326</v>
      </c>
      <c r="S1384" s="29">
        <f>ROUND(FundResult[[#This Row],[pledged]]/FundResult[[#This Row],[goal]]*100,0)</f>
        <v>104</v>
      </c>
      <c r="T1384" s="27">
        <f>IFERROR(FundResult[[#This Row],[pledged]]/FundResult[[#This Row],[backers_count]], 0)</f>
        <v>56.412162162162161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48">
        <v>2200</v>
      </c>
      <c r="E1385" s="4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6">
        <f>FundResult[[#This Row],[launched_at]]/86400+DATE(1970,1,1)</f>
        <v>42707.074976851851</v>
      </c>
      <c r="L1385" s="8">
        <f>YEAR(FundResult[[#This Row],[Date Created Conversion]])</f>
        <v>2016</v>
      </c>
      <c r="M1385" t="b">
        <v>0</v>
      </c>
      <c r="N1385">
        <v>93</v>
      </c>
      <c r="O1385" t="b">
        <v>1</v>
      </c>
      <c r="P1385" t="s">
        <v>8274</v>
      </c>
      <c r="Q1385" t="s">
        <v>8325</v>
      </c>
      <c r="R1385" s="10" t="s">
        <v>8326</v>
      </c>
      <c r="S1385" s="29">
        <f>ROUND(FundResult[[#This Row],[pledged]]/FundResult[[#This Row],[goal]]*100,0)</f>
        <v>212</v>
      </c>
      <c r="T1385" s="27">
        <f>IFERROR(FundResult[[#This Row],[pledged]]/FundResult[[#This Row],[backers_count]], 0)</f>
        <v>50.247311827956992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48">
        <v>3500</v>
      </c>
      <c r="E1386" s="4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6">
        <f>FundResult[[#This Row],[launched_at]]/86400+DATE(1970,1,1)</f>
        <v>42160.735208333332</v>
      </c>
      <c r="L1386" s="8">
        <f>YEAR(FundResult[[#This Row],[Date Created Conversion]])</f>
        <v>2015</v>
      </c>
      <c r="M1386" t="b">
        <v>0</v>
      </c>
      <c r="N1386">
        <v>63</v>
      </c>
      <c r="O1386" t="b">
        <v>1</v>
      </c>
      <c r="P1386" t="s">
        <v>8274</v>
      </c>
      <c r="Q1386" t="s">
        <v>8325</v>
      </c>
      <c r="R1386" s="10" t="s">
        <v>8326</v>
      </c>
      <c r="S1386" s="29">
        <f>ROUND(FundResult[[#This Row],[pledged]]/FundResult[[#This Row],[goal]]*100,0)</f>
        <v>124</v>
      </c>
      <c r="T1386" s="27">
        <f>IFERROR(FundResult[[#This Row],[pledged]]/FundResult[[#This Row],[backers_count]], 0)</f>
        <v>68.936507936507937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48">
        <v>8000</v>
      </c>
      <c r="E1387" s="4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6">
        <f>FundResult[[#This Row],[launched_at]]/86400+DATE(1970,1,1)</f>
        <v>42433.688900462963</v>
      </c>
      <c r="L1387" s="8">
        <f>YEAR(FundResult[[#This Row],[Date Created Conversion]])</f>
        <v>2016</v>
      </c>
      <c r="M1387" t="b">
        <v>0</v>
      </c>
      <c r="N1387">
        <v>134</v>
      </c>
      <c r="O1387" t="b">
        <v>1</v>
      </c>
      <c r="P1387" t="s">
        <v>8274</v>
      </c>
      <c r="Q1387" t="s">
        <v>8325</v>
      </c>
      <c r="R1387" s="10" t="s">
        <v>8326</v>
      </c>
      <c r="S1387" s="29">
        <f>ROUND(FundResult[[#This Row],[pledged]]/FundResult[[#This Row],[goal]]*100,0)</f>
        <v>110</v>
      </c>
      <c r="T1387" s="27">
        <f>IFERROR(FundResult[[#This Row],[pledged]]/FundResult[[#This Row],[backers_count]], 0)</f>
        <v>65.914104477611943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48">
        <v>400</v>
      </c>
      <c r="E1388" s="4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6">
        <f>FundResult[[#This Row],[launched_at]]/86400+DATE(1970,1,1)</f>
        <v>42184.646863425922</v>
      </c>
      <c r="L1388" s="8">
        <f>YEAR(FundResult[[#This Row],[Date Created Conversion]])</f>
        <v>2015</v>
      </c>
      <c r="M1388" t="b">
        <v>0</v>
      </c>
      <c r="N1388">
        <v>14</v>
      </c>
      <c r="O1388" t="b">
        <v>1</v>
      </c>
      <c r="P1388" t="s">
        <v>8274</v>
      </c>
      <c r="Q1388" t="s">
        <v>8325</v>
      </c>
      <c r="R1388" s="10" t="s">
        <v>8326</v>
      </c>
      <c r="S1388" s="29">
        <f>ROUND(FundResult[[#This Row],[pledged]]/FundResult[[#This Row],[goal]]*100,0)</f>
        <v>219</v>
      </c>
      <c r="T1388" s="27">
        <f>IFERROR(FundResult[[#This Row],[pledged]]/FundResult[[#This Row],[backers_count]], 0)</f>
        <v>62.5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48">
        <v>4000</v>
      </c>
      <c r="E1389" s="4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6">
        <f>FundResult[[#This Row],[launched_at]]/86400+DATE(1970,1,1)</f>
        <v>42126.92123842593</v>
      </c>
      <c r="L1389" s="8">
        <f>YEAR(FundResult[[#This Row],[Date Created Conversion]])</f>
        <v>2015</v>
      </c>
      <c r="M1389" t="b">
        <v>0</v>
      </c>
      <c r="N1389">
        <v>78</v>
      </c>
      <c r="O1389" t="b">
        <v>1</v>
      </c>
      <c r="P1389" t="s">
        <v>8274</v>
      </c>
      <c r="Q1389" t="s">
        <v>8325</v>
      </c>
      <c r="R1389" s="10" t="s">
        <v>8326</v>
      </c>
      <c r="S1389" s="29">
        <f>ROUND(FundResult[[#This Row],[pledged]]/FundResult[[#This Row],[goal]]*100,0)</f>
        <v>137</v>
      </c>
      <c r="T1389" s="27">
        <f>IFERROR(FundResult[[#This Row],[pledged]]/FundResult[[#This Row],[backers_count]], 0)</f>
        <v>70.064102564102569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48">
        <v>5000</v>
      </c>
      <c r="E1390" s="4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6">
        <f>FundResult[[#This Row],[launched_at]]/86400+DATE(1970,1,1)</f>
        <v>42634.614780092597</v>
      </c>
      <c r="L1390" s="8">
        <f>YEAR(FundResult[[#This Row],[Date Created Conversion]])</f>
        <v>2016</v>
      </c>
      <c r="M1390" t="b">
        <v>0</v>
      </c>
      <c r="N1390">
        <v>112</v>
      </c>
      <c r="O1390" t="b">
        <v>1</v>
      </c>
      <c r="P1390" t="s">
        <v>8274</v>
      </c>
      <c r="Q1390" t="s">
        <v>8325</v>
      </c>
      <c r="R1390" s="10" t="s">
        <v>8326</v>
      </c>
      <c r="S1390" s="29">
        <f>ROUND(FundResult[[#This Row],[pledged]]/FundResult[[#This Row],[goal]]*100,0)</f>
        <v>135</v>
      </c>
      <c r="T1390" s="27">
        <f>IFERROR(FundResult[[#This Row],[pledged]]/FundResult[[#This Row],[backers_count]], 0)</f>
        <v>60.181874999999998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48">
        <v>500</v>
      </c>
      <c r="E1391" s="4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6">
        <f>FundResult[[#This Row],[launched_at]]/86400+DATE(1970,1,1)</f>
        <v>42565.480983796297</v>
      </c>
      <c r="L1391" s="8">
        <f>YEAR(FundResult[[#This Row],[Date Created Conversion]])</f>
        <v>2016</v>
      </c>
      <c r="M1391" t="b">
        <v>0</v>
      </c>
      <c r="N1391">
        <v>34</v>
      </c>
      <c r="O1391" t="b">
        <v>1</v>
      </c>
      <c r="P1391" t="s">
        <v>8274</v>
      </c>
      <c r="Q1391" t="s">
        <v>8325</v>
      </c>
      <c r="R1391" s="10" t="s">
        <v>8326</v>
      </c>
      <c r="S1391" s="29">
        <f>ROUND(FundResult[[#This Row],[pledged]]/FundResult[[#This Row],[goal]]*100,0)</f>
        <v>145</v>
      </c>
      <c r="T1391" s="27">
        <f>IFERROR(FundResult[[#This Row],[pledged]]/FundResult[[#This Row],[backers_count]], 0)</f>
        <v>21.382352941176471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48">
        <v>2800</v>
      </c>
      <c r="E1392" s="4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6">
        <f>FundResult[[#This Row],[launched_at]]/86400+DATE(1970,1,1)</f>
        <v>42087.803310185191</v>
      </c>
      <c r="L1392" s="8">
        <f>YEAR(FundResult[[#This Row],[Date Created Conversion]])</f>
        <v>2015</v>
      </c>
      <c r="M1392" t="b">
        <v>0</v>
      </c>
      <c r="N1392">
        <v>19</v>
      </c>
      <c r="O1392" t="b">
        <v>1</v>
      </c>
      <c r="P1392" t="s">
        <v>8274</v>
      </c>
      <c r="Q1392" t="s">
        <v>8325</v>
      </c>
      <c r="R1392" s="10" t="s">
        <v>8326</v>
      </c>
      <c r="S1392" s="29">
        <f>ROUND(FundResult[[#This Row],[pledged]]/FundResult[[#This Row],[goal]]*100,0)</f>
        <v>109</v>
      </c>
      <c r="T1392" s="27">
        <f>IFERROR(FundResult[[#This Row],[pledged]]/FundResult[[#This Row],[backers_count]], 0)</f>
        <v>160.78947368421052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48">
        <v>500</v>
      </c>
      <c r="E1393" s="4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6">
        <f>FundResult[[#This Row],[launched_at]]/86400+DATE(1970,1,1)</f>
        <v>42193.650671296295</v>
      </c>
      <c r="L1393" s="8">
        <f>YEAR(FundResult[[#This Row],[Date Created Conversion]])</f>
        <v>2015</v>
      </c>
      <c r="M1393" t="b">
        <v>0</v>
      </c>
      <c r="N1393">
        <v>13</v>
      </c>
      <c r="O1393" t="b">
        <v>1</v>
      </c>
      <c r="P1393" t="s">
        <v>8274</v>
      </c>
      <c r="Q1393" t="s">
        <v>8325</v>
      </c>
      <c r="R1393" s="10" t="s">
        <v>8326</v>
      </c>
      <c r="S1393" s="29">
        <f>ROUND(FundResult[[#This Row],[pledged]]/FundResult[[#This Row],[goal]]*100,0)</f>
        <v>110</v>
      </c>
      <c r="T1393" s="27">
        <f>IFERROR(FundResult[[#This Row],[pledged]]/FundResult[[#This Row],[backers_count]], 0)</f>
        <v>42.384615384615387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48">
        <v>2500</v>
      </c>
      <c r="E1394" s="4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6">
        <f>FundResult[[#This Row],[launched_at]]/86400+DATE(1970,1,1)</f>
        <v>42401.154930555553</v>
      </c>
      <c r="L1394" s="8">
        <f>YEAR(FundResult[[#This Row],[Date Created Conversion]])</f>
        <v>2016</v>
      </c>
      <c r="M1394" t="b">
        <v>0</v>
      </c>
      <c r="N1394">
        <v>104</v>
      </c>
      <c r="O1394" t="b">
        <v>1</v>
      </c>
      <c r="P1394" t="s">
        <v>8274</v>
      </c>
      <c r="Q1394" t="s">
        <v>8325</v>
      </c>
      <c r="R1394" s="10" t="s">
        <v>8326</v>
      </c>
      <c r="S1394" s="29">
        <f>ROUND(FundResult[[#This Row],[pledged]]/FundResult[[#This Row],[goal]]*100,0)</f>
        <v>114</v>
      </c>
      <c r="T1394" s="27">
        <f>IFERROR(FundResult[[#This Row],[pledged]]/FundResult[[#This Row],[backers_count]], 0)</f>
        <v>27.317307692307693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48">
        <v>10000</v>
      </c>
      <c r="E1395" s="4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6">
        <f>FundResult[[#This Row],[launched_at]]/86400+DATE(1970,1,1)</f>
        <v>42553.681979166664</v>
      </c>
      <c r="L1395" s="8">
        <f>YEAR(FundResult[[#This Row],[Date Created Conversion]])</f>
        <v>2016</v>
      </c>
      <c r="M1395" t="b">
        <v>0</v>
      </c>
      <c r="N1395">
        <v>52</v>
      </c>
      <c r="O1395" t="b">
        <v>1</v>
      </c>
      <c r="P1395" t="s">
        <v>8274</v>
      </c>
      <c r="Q1395" t="s">
        <v>8325</v>
      </c>
      <c r="R1395" s="10" t="s">
        <v>8326</v>
      </c>
      <c r="S1395" s="29">
        <f>ROUND(FundResult[[#This Row],[pledged]]/FundResult[[#This Row],[goal]]*100,0)</f>
        <v>102</v>
      </c>
      <c r="T1395" s="27">
        <f>IFERROR(FundResult[[#This Row],[pledged]]/FundResult[[#This Row],[backers_count]], 0)</f>
        <v>196.82692307692307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48">
        <v>750</v>
      </c>
      <c r="E1396" s="4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6">
        <f>FundResult[[#This Row],[launched_at]]/86400+DATE(1970,1,1)</f>
        <v>42752.144976851851</v>
      </c>
      <c r="L1396" s="8">
        <f>YEAR(FundResult[[#This Row],[Date Created Conversion]])</f>
        <v>2017</v>
      </c>
      <c r="M1396" t="b">
        <v>0</v>
      </c>
      <c r="N1396">
        <v>17</v>
      </c>
      <c r="O1396" t="b">
        <v>1</v>
      </c>
      <c r="P1396" t="s">
        <v>8274</v>
      </c>
      <c r="Q1396" t="s">
        <v>8325</v>
      </c>
      <c r="R1396" s="10" t="s">
        <v>8326</v>
      </c>
      <c r="S1396" s="29">
        <f>ROUND(FundResult[[#This Row],[pledged]]/FundResult[[#This Row],[goal]]*100,0)</f>
        <v>122</v>
      </c>
      <c r="T1396" s="27">
        <f>IFERROR(FundResult[[#This Row],[pledged]]/FundResult[[#This Row],[backers_count]], 0)</f>
        <v>53.882352941176471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48">
        <v>3500</v>
      </c>
      <c r="E1397" s="4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6">
        <f>FundResult[[#This Row],[launched_at]]/86400+DATE(1970,1,1)</f>
        <v>42719.90834490741</v>
      </c>
      <c r="L1397" s="8">
        <f>YEAR(FundResult[[#This Row],[Date Created Conversion]])</f>
        <v>2016</v>
      </c>
      <c r="M1397" t="b">
        <v>0</v>
      </c>
      <c r="N1397">
        <v>82</v>
      </c>
      <c r="O1397" t="b">
        <v>1</v>
      </c>
      <c r="P1397" t="s">
        <v>8274</v>
      </c>
      <c r="Q1397" t="s">
        <v>8325</v>
      </c>
      <c r="R1397" s="10" t="s">
        <v>8326</v>
      </c>
      <c r="S1397" s="29">
        <f>ROUND(FundResult[[#This Row],[pledged]]/FundResult[[#This Row],[goal]]*100,0)</f>
        <v>112</v>
      </c>
      <c r="T1397" s="27">
        <f>IFERROR(FundResult[[#This Row],[pledged]]/FundResult[[#This Row],[backers_count]], 0)</f>
        <v>47.756097560975611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48">
        <v>6000</v>
      </c>
      <c r="E1398" s="4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6">
        <f>FundResult[[#This Row],[launched_at]]/86400+DATE(1970,1,1)</f>
        <v>42018.99863425926</v>
      </c>
      <c r="L1398" s="8">
        <f>YEAR(FundResult[[#This Row],[Date Created Conversion]])</f>
        <v>2015</v>
      </c>
      <c r="M1398" t="b">
        <v>0</v>
      </c>
      <c r="N1398">
        <v>73</v>
      </c>
      <c r="O1398" t="b">
        <v>1</v>
      </c>
      <c r="P1398" t="s">
        <v>8274</v>
      </c>
      <c r="Q1398" t="s">
        <v>8325</v>
      </c>
      <c r="R1398" s="10" t="s">
        <v>8326</v>
      </c>
      <c r="S1398" s="29">
        <f>ROUND(FundResult[[#This Row],[pledged]]/FundResult[[#This Row],[goal]]*100,0)</f>
        <v>107</v>
      </c>
      <c r="T1398" s="27">
        <f>IFERROR(FundResult[[#This Row],[pledged]]/FundResult[[#This Row],[backers_count]], 0)</f>
        <v>88.191780821917803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48">
        <v>10000</v>
      </c>
      <c r="E1399" s="4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6">
        <f>FundResult[[#This Row],[launched_at]]/86400+DATE(1970,1,1)</f>
        <v>42640.917939814812</v>
      </c>
      <c r="L1399" s="8">
        <f>YEAR(FundResult[[#This Row],[Date Created Conversion]])</f>
        <v>2016</v>
      </c>
      <c r="M1399" t="b">
        <v>0</v>
      </c>
      <c r="N1399">
        <v>158</v>
      </c>
      <c r="O1399" t="b">
        <v>1</v>
      </c>
      <c r="P1399" t="s">
        <v>8274</v>
      </c>
      <c r="Q1399" t="s">
        <v>8325</v>
      </c>
      <c r="R1399" s="10" t="s">
        <v>8326</v>
      </c>
      <c r="S1399" s="29">
        <f>ROUND(FundResult[[#This Row],[pledged]]/FundResult[[#This Row],[goal]]*100,0)</f>
        <v>114</v>
      </c>
      <c r="T1399" s="27">
        <f>IFERROR(FundResult[[#This Row],[pledged]]/FundResult[[#This Row],[backers_count]], 0)</f>
        <v>72.056962025316452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48">
        <v>4400</v>
      </c>
      <c r="E1400" s="4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6">
        <f>FundResult[[#This Row],[launched_at]]/86400+DATE(1970,1,1)</f>
        <v>42526.874236111107</v>
      </c>
      <c r="L1400" s="8">
        <f>YEAR(FundResult[[#This Row],[Date Created Conversion]])</f>
        <v>2016</v>
      </c>
      <c r="M1400" t="b">
        <v>0</v>
      </c>
      <c r="N1400">
        <v>65</v>
      </c>
      <c r="O1400" t="b">
        <v>1</v>
      </c>
      <c r="P1400" t="s">
        <v>8274</v>
      </c>
      <c r="Q1400" t="s">
        <v>8325</v>
      </c>
      <c r="R1400" s="10" t="s">
        <v>8326</v>
      </c>
      <c r="S1400" s="29">
        <f>ROUND(FundResult[[#This Row],[pledged]]/FundResult[[#This Row],[goal]]*100,0)</f>
        <v>110</v>
      </c>
      <c r="T1400" s="27">
        <f>IFERROR(FundResult[[#This Row],[pledged]]/FundResult[[#This Row],[backers_count]], 0)</f>
        <v>74.246153846153845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48">
        <v>9000</v>
      </c>
      <c r="E1401" s="4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6">
        <f>FundResult[[#This Row],[launched_at]]/86400+DATE(1970,1,1)</f>
        <v>41889.004317129627</v>
      </c>
      <c r="L1401" s="8">
        <f>YEAR(FundResult[[#This Row],[Date Created Conversion]])</f>
        <v>2014</v>
      </c>
      <c r="M1401" t="b">
        <v>0</v>
      </c>
      <c r="N1401">
        <v>184</v>
      </c>
      <c r="O1401" t="b">
        <v>1</v>
      </c>
      <c r="P1401" t="s">
        <v>8274</v>
      </c>
      <c r="Q1401" t="s">
        <v>8325</v>
      </c>
      <c r="R1401" s="10" t="s">
        <v>8326</v>
      </c>
      <c r="S1401" s="29">
        <f>ROUND(FundResult[[#This Row],[pledged]]/FundResult[[#This Row],[goal]]*100,0)</f>
        <v>126</v>
      </c>
      <c r="T1401" s="27">
        <f>IFERROR(FundResult[[#This Row],[pledged]]/FundResult[[#This Row],[backers_count]], 0)</f>
        <v>61.701086956521742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48">
        <v>350</v>
      </c>
      <c r="E1402" s="4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6">
        <f>FundResult[[#This Row],[launched_at]]/86400+DATE(1970,1,1)</f>
        <v>42498.341122685189</v>
      </c>
      <c r="L1402" s="8">
        <f>YEAR(FundResult[[#This Row],[Date Created Conversion]])</f>
        <v>2016</v>
      </c>
      <c r="M1402" t="b">
        <v>0</v>
      </c>
      <c r="N1402">
        <v>34</v>
      </c>
      <c r="O1402" t="b">
        <v>1</v>
      </c>
      <c r="P1402" t="s">
        <v>8274</v>
      </c>
      <c r="Q1402" t="s">
        <v>8325</v>
      </c>
      <c r="R1402" s="10" t="s">
        <v>8326</v>
      </c>
      <c r="S1402" s="29">
        <f>ROUND(FundResult[[#This Row],[pledged]]/FundResult[[#This Row],[goal]]*100,0)</f>
        <v>167</v>
      </c>
      <c r="T1402" s="27">
        <f>IFERROR(FundResult[[#This Row],[pledged]]/FundResult[[#This Row],[backers_count]], 0)</f>
        <v>17.235294117647058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48">
        <v>2500</v>
      </c>
      <c r="E1403" s="4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6">
        <f>FundResult[[#This Row],[launched_at]]/86400+DATE(1970,1,1)</f>
        <v>41399.99622685185</v>
      </c>
      <c r="L1403" s="8">
        <f>YEAR(FundResult[[#This Row],[Date Created Conversion]])</f>
        <v>2013</v>
      </c>
      <c r="M1403" t="b">
        <v>0</v>
      </c>
      <c r="N1403">
        <v>240</v>
      </c>
      <c r="O1403" t="b">
        <v>1</v>
      </c>
      <c r="P1403" t="s">
        <v>8274</v>
      </c>
      <c r="Q1403" t="s">
        <v>8325</v>
      </c>
      <c r="R1403" s="10" t="s">
        <v>8326</v>
      </c>
      <c r="S1403" s="29">
        <f>ROUND(FundResult[[#This Row],[pledged]]/FundResult[[#This Row],[goal]]*100,0)</f>
        <v>497</v>
      </c>
      <c r="T1403" s="27">
        <f>IFERROR(FundResult[[#This Row],[pledged]]/FundResult[[#This Row],[backers_count]], 0)</f>
        <v>51.720833333333331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48">
        <v>2500</v>
      </c>
      <c r="E1404" s="4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6">
        <f>FundResult[[#This Row],[launched_at]]/86400+DATE(1970,1,1)</f>
        <v>42065.053368055553</v>
      </c>
      <c r="L1404" s="8">
        <f>YEAR(FundResult[[#This Row],[Date Created Conversion]])</f>
        <v>2015</v>
      </c>
      <c r="M1404" t="b">
        <v>0</v>
      </c>
      <c r="N1404">
        <v>113</v>
      </c>
      <c r="O1404" t="b">
        <v>1</v>
      </c>
      <c r="P1404" t="s">
        <v>8274</v>
      </c>
      <c r="Q1404" t="s">
        <v>8325</v>
      </c>
      <c r="R1404" s="10" t="s">
        <v>8326</v>
      </c>
      <c r="S1404" s="29">
        <f>ROUND(FundResult[[#This Row],[pledged]]/FundResult[[#This Row],[goal]]*100,0)</f>
        <v>109</v>
      </c>
      <c r="T1404" s="27">
        <f>IFERROR(FundResult[[#This Row],[pledged]]/FundResult[[#This Row],[backers_count]], 0)</f>
        <v>24.150442477876105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48">
        <v>4000</v>
      </c>
      <c r="E1405" s="4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6">
        <f>FundResult[[#This Row],[launched_at]]/86400+DATE(1970,1,1)</f>
        <v>41451.062905092593</v>
      </c>
      <c r="L1405" s="8">
        <f>YEAR(FundResult[[#This Row],[Date Created Conversion]])</f>
        <v>2013</v>
      </c>
      <c r="M1405" t="b">
        <v>0</v>
      </c>
      <c r="N1405">
        <v>66</v>
      </c>
      <c r="O1405" t="b">
        <v>1</v>
      </c>
      <c r="P1405" t="s">
        <v>8274</v>
      </c>
      <c r="Q1405" t="s">
        <v>8325</v>
      </c>
      <c r="R1405" s="10" t="s">
        <v>8326</v>
      </c>
      <c r="S1405" s="29">
        <f>ROUND(FundResult[[#This Row],[pledged]]/FundResult[[#This Row],[goal]]*100,0)</f>
        <v>103</v>
      </c>
      <c r="T1405" s="27">
        <f>IFERROR(FundResult[[#This Row],[pledged]]/FundResult[[#This Row],[backers_count]], 0)</f>
        <v>62.166666666666664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48">
        <v>14500</v>
      </c>
      <c r="E1406" s="4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6">
        <f>FundResult[[#This Row],[launched_at]]/86400+DATE(1970,1,1)</f>
        <v>42032.510243055556</v>
      </c>
      <c r="L1406" s="8">
        <f>YEAR(FundResult[[#This Row],[Date Created Conversion]])</f>
        <v>2015</v>
      </c>
      <c r="M1406" t="b">
        <v>1</v>
      </c>
      <c r="N1406">
        <v>5</v>
      </c>
      <c r="O1406" t="b">
        <v>0</v>
      </c>
      <c r="P1406" t="s">
        <v>8285</v>
      </c>
      <c r="Q1406" t="s">
        <v>8322</v>
      </c>
      <c r="R1406" s="10" t="s">
        <v>8341</v>
      </c>
      <c r="S1406" s="29">
        <f>ROUND(FundResult[[#This Row],[pledged]]/FundResult[[#This Row],[goal]]*100,0)</f>
        <v>2</v>
      </c>
      <c r="T1406" s="27">
        <f>IFERROR(FundResult[[#This Row],[pledged]]/FundResult[[#This Row],[backers_count]], 0)</f>
        <v>48.2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48">
        <v>25000</v>
      </c>
      <c r="E1407" s="4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6">
        <f>FundResult[[#This Row],[launched_at]]/86400+DATE(1970,1,1)</f>
        <v>41941.680567129632</v>
      </c>
      <c r="L1407" s="8">
        <f>YEAR(FundResult[[#This Row],[Date Created Conversion]])</f>
        <v>2014</v>
      </c>
      <c r="M1407" t="b">
        <v>1</v>
      </c>
      <c r="N1407">
        <v>17</v>
      </c>
      <c r="O1407" t="b">
        <v>0</v>
      </c>
      <c r="P1407" t="s">
        <v>8285</v>
      </c>
      <c r="Q1407" t="s">
        <v>8322</v>
      </c>
      <c r="R1407" s="10" t="s">
        <v>8341</v>
      </c>
      <c r="S1407" s="29">
        <f>ROUND(FundResult[[#This Row],[pledged]]/FundResult[[#This Row],[goal]]*100,0)</f>
        <v>0</v>
      </c>
      <c r="T1407" s="27">
        <f>IFERROR(FundResult[[#This Row],[pledged]]/FundResult[[#This Row],[backers_count]], 0)</f>
        <v>6.1764705882352944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48">
        <v>12000</v>
      </c>
      <c r="E1408" s="4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6">
        <f>FundResult[[#This Row],[launched_at]]/86400+DATE(1970,1,1)</f>
        <v>42297.432951388888</v>
      </c>
      <c r="L1408" s="8">
        <f>YEAR(FundResult[[#This Row],[Date Created Conversion]])</f>
        <v>2015</v>
      </c>
      <c r="M1408" t="b">
        <v>0</v>
      </c>
      <c r="N1408">
        <v>3</v>
      </c>
      <c r="O1408" t="b">
        <v>0</v>
      </c>
      <c r="P1408" t="s">
        <v>8285</v>
      </c>
      <c r="Q1408" t="s">
        <v>8322</v>
      </c>
      <c r="R1408" s="10" t="s">
        <v>8341</v>
      </c>
      <c r="S1408" s="29">
        <f>ROUND(FundResult[[#This Row],[pledged]]/FundResult[[#This Row],[goal]]*100,0)</f>
        <v>0</v>
      </c>
      <c r="T1408" s="27">
        <f>IFERROR(FundResult[[#This Row],[pledged]]/FundResult[[#This Row],[backers_count]], 0)</f>
        <v>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48">
        <v>3000</v>
      </c>
      <c r="E1409" s="4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6">
        <f>FundResult[[#This Row],[launched_at]]/86400+DATE(1970,1,1)</f>
        <v>41838.536782407406</v>
      </c>
      <c r="L1409" s="8">
        <f>YEAR(FundResult[[#This Row],[Date Created Conversion]])</f>
        <v>2014</v>
      </c>
      <c r="M1409" t="b">
        <v>0</v>
      </c>
      <c r="N1409">
        <v>2</v>
      </c>
      <c r="O1409" t="b">
        <v>0</v>
      </c>
      <c r="P1409" t="s">
        <v>8285</v>
      </c>
      <c r="Q1409" t="s">
        <v>8322</v>
      </c>
      <c r="R1409" s="10" t="s">
        <v>8341</v>
      </c>
      <c r="S1409" s="29">
        <f>ROUND(FundResult[[#This Row],[pledged]]/FundResult[[#This Row],[goal]]*100,0)</f>
        <v>1</v>
      </c>
      <c r="T1409" s="27">
        <f>IFERROR(FundResult[[#This Row],[pledged]]/FundResult[[#This Row],[backers_count]], 0)</f>
        <v>7.5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48">
        <v>1000</v>
      </c>
      <c r="E1410" s="4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6">
        <f>FundResult[[#This Row],[launched_at]]/86400+DATE(1970,1,1)</f>
        <v>42291.872175925921</v>
      </c>
      <c r="L1410" s="8">
        <f>YEAR(FundResult[[#This Row],[Date Created Conversion]])</f>
        <v>2015</v>
      </c>
      <c r="M1410" t="b">
        <v>0</v>
      </c>
      <c r="N1410">
        <v>6</v>
      </c>
      <c r="O1410" t="b">
        <v>0</v>
      </c>
      <c r="P1410" t="s">
        <v>8285</v>
      </c>
      <c r="Q1410" t="s">
        <v>8322</v>
      </c>
      <c r="R1410" s="10" t="s">
        <v>8341</v>
      </c>
      <c r="S1410" s="29">
        <f>ROUND(FundResult[[#This Row],[pledged]]/FundResult[[#This Row],[goal]]*100,0)</f>
        <v>7</v>
      </c>
      <c r="T1410" s="27">
        <f>IFERROR(FundResult[[#This Row],[pledged]]/FundResult[[#This Row],[backers_count]], 0)</f>
        <v>12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48">
        <v>4000</v>
      </c>
      <c r="E1411" s="4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6">
        <f>FundResult[[#This Row],[launched_at]]/86400+DATE(1970,1,1)</f>
        <v>41945.133506944447</v>
      </c>
      <c r="L1411" s="8">
        <f>YEAR(FundResult[[#This Row],[Date Created Conversion]])</f>
        <v>2014</v>
      </c>
      <c r="M1411" t="b">
        <v>0</v>
      </c>
      <c r="N1411">
        <v>0</v>
      </c>
      <c r="O1411" t="b">
        <v>0</v>
      </c>
      <c r="P1411" t="s">
        <v>8285</v>
      </c>
      <c r="Q1411" t="s">
        <v>8322</v>
      </c>
      <c r="R1411" s="10" t="s">
        <v>8341</v>
      </c>
      <c r="S1411" s="29">
        <f>ROUND(FundResult[[#This Row],[pledged]]/FundResult[[#This Row],[goal]]*100,0)</f>
        <v>0</v>
      </c>
      <c r="T1411" s="27">
        <f>IFERROR(FundResult[[#This Row],[pledged]]/FundResult[[#This Row],[backers_count]], 0)</f>
        <v>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48">
        <v>6000</v>
      </c>
      <c r="E1412" s="4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6">
        <f>FundResult[[#This Row],[launched_at]]/86400+DATE(1970,1,1)</f>
        <v>42479.318518518514</v>
      </c>
      <c r="L1412" s="8">
        <f>YEAR(FundResult[[#This Row],[Date Created Conversion]])</f>
        <v>2016</v>
      </c>
      <c r="M1412" t="b">
        <v>0</v>
      </c>
      <c r="N1412">
        <v>1</v>
      </c>
      <c r="O1412" t="b">
        <v>0</v>
      </c>
      <c r="P1412" t="s">
        <v>8285</v>
      </c>
      <c r="Q1412" t="s">
        <v>8322</v>
      </c>
      <c r="R1412" s="10" t="s">
        <v>8341</v>
      </c>
      <c r="S1412" s="29">
        <f>ROUND(FundResult[[#This Row],[pledged]]/FundResult[[#This Row],[goal]]*100,0)</f>
        <v>0</v>
      </c>
      <c r="T1412" s="27">
        <f>IFERROR(FundResult[[#This Row],[pledged]]/FundResult[[#This Row],[backers_count]], 0)</f>
        <v>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48">
        <v>3000</v>
      </c>
      <c r="E1413" s="4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6">
        <f>FundResult[[#This Row],[launched_at]]/86400+DATE(1970,1,1)</f>
        <v>42013.059027777781</v>
      </c>
      <c r="L1413" s="8">
        <f>YEAR(FundResult[[#This Row],[Date Created Conversion]])</f>
        <v>2015</v>
      </c>
      <c r="M1413" t="b">
        <v>0</v>
      </c>
      <c r="N1413">
        <v>3</v>
      </c>
      <c r="O1413" t="b">
        <v>0</v>
      </c>
      <c r="P1413" t="s">
        <v>8285</v>
      </c>
      <c r="Q1413" t="s">
        <v>8322</v>
      </c>
      <c r="R1413" s="10" t="s">
        <v>8341</v>
      </c>
      <c r="S1413" s="29">
        <f>ROUND(FundResult[[#This Row],[pledged]]/FundResult[[#This Row],[goal]]*100,0)</f>
        <v>0</v>
      </c>
      <c r="T1413" s="27">
        <f>IFERROR(FundResult[[#This Row],[pledged]]/FundResult[[#This Row],[backers_count]], 0)</f>
        <v>2.3333333333333335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48">
        <v>7000</v>
      </c>
      <c r="E1414" s="4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6">
        <f>FundResult[[#This Row],[launched_at]]/86400+DATE(1970,1,1)</f>
        <v>41947.063645833332</v>
      </c>
      <c r="L1414" s="8">
        <f>YEAR(FundResult[[#This Row],[Date Created Conversion]])</f>
        <v>2014</v>
      </c>
      <c r="M1414" t="b">
        <v>0</v>
      </c>
      <c r="N1414">
        <v>13</v>
      </c>
      <c r="O1414" t="b">
        <v>0</v>
      </c>
      <c r="P1414" t="s">
        <v>8285</v>
      </c>
      <c r="Q1414" t="s">
        <v>8322</v>
      </c>
      <c r="R1414" s="10" t="s">
        <v>8341</v>
      </c>
      <c r="S1414" s="29">
        <f>ROUND(FundResult[[#This Row],[pledged]]/FundResult[[#This Row],[goal]]*100,0)</f>
        <v>5</v>
      </c>
      <c r="T1414" s="27">
        <f>IFERROR(FundResult[[#This Row],[pledged]]/FundResult[[#This Row],[backers_count]], 0)</f>
        <v>24.615384615384617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48">
        <v>2000</v>
      </c>
      <c r="E1415" s="4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6">
        <f>FundResult[[#This Row],[launched_at]]/86400+DATE(1970,1,1)</f>
        <v>42360.437152777777</v>
      </c>
      <c r="L1415" s="8">
        <f>YEAR(FundResult[[#This Row],[Date Created Conversion]])</f>
        <v>2015</v>
      </c>
      <c r="M1415" t="b">
        <v>0</v>
      </c>
      <c r="N1415">
        <v>1</v>
      </c>
      <c r="O1415" t="b">
        <v>0</v>
      </c>
      <c r="P1415" t="s">
        <v>8285</v>
      </c>
      <c r="Q1415" t="s">
        <v>8322</v>
      </c>
      <c r="R1415" s="10" t="s">
        <v>8341</v>
      </c>
      <c r="S1415" s="29">
        <f>ROUND(FundResult[[#This Row],[pledged]]/FundResult[[#This Row],[goal]]*100,0)</f>
        <v>5</v>
      </c>
      <c r="T1415" s="27">
        <f>IFERROR(FundResult[[#This Row],[pledged]]/FundResult[[#This Row],[backers_count]], 0)</f>
        <v>100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48">
        <v>500</v>
      </c>
      <c r="E1416" s="4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6">
        <f>FundResult[[#This Row],[launched_at]]/86400+DATE(1970,1,1)</f>
        <v>42708.25309027778</v>
      </c>
      <c r="L1416" s="8">
        <f>YEAR(FundResult[[#This Row],[Date Created Conversion]])</f>
        <v>2016</v>
      </c>
      <c r="M1416" t="b">
        <v>0</v>
      </c>
      <c r="N1416">
        <v>1</v>
      </c>
      <c r="O1416" t="b">
        <v>0</v>
      </c>
      <c r="P1416" t="s">
        <v>8285</v>
      </c>
      <c r="Q1416" t="s">
        <v>8322</v>
      </c>
      <c r="R1416" s="10" t="s">
        <v>8341</v>
      </c>
      <c r="S1416" s="29">
        <f>ROUND(FundResult[[#This Row],[pledged]]/FundResult[[#This Row],[goal]]*100,0)</f>
        <v>0</v>
      </c>
      <c r="T1416" s="27">
        <f>IFERROR(FundResult[[#This Row],[pledged]]/FundResult[[#This Row],[backers_count]], 0)</f>
        <v>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48">
        <v>4400</v>
      </c>
      <c r="E1417" s="4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6">
        <f>FundResult[[#This Row],[launched_at]]/86400+DATE(1970,1,1)</f>
        <v>42192.675821759258</v>
      </c>
      <c r="L1417" s="8">
        <f>YEAR(FundResult[[#This Row],[Date Created Conversion]])</f>
        <v>2015</v>
      </c>
      <c r="M1417" t="b">
        <v>0</v>
      </c>
      <c r="N1417">
        <v>9</v>
      </c>
      <c r="O1417" t="b">
        <v>0</v>
      </c>
      <c r="P1417" t="s">
        <v>8285</v>
      </c>
      <c r="Q1417" t="s">
        <v>8322</v>
      </c>
      <c r="R1417" s="10" t="s">
        <v>8341</v>
      </c>
      <c r="S1417" s="29">
        <f>ROUND(FundResult[[#This Row],[pledged]]/FundResult[[#This Row],[goal]]*100,0)</f>
        <v>18</v>
      </c>
      <c r="T1417" s="27">
        <f>IFERROR(FundResult[[#This Row],[pledged]]/FundResult[[#This Row],[backers_count]], 0)</f>
        <v>88.888888888888886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48">
        <v>50000</v>
      </c>
      <c r="E1418" s="4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6">
        <f>FundResult[[#This Row],[launched_at]]/86400+DATE(1970,1,1)</f>
        <v>42299.926145833335</v>
      </c>
      <c r="L1418" s="8">
        <f>YEAR(FundResult[[#This Row],[Date Created Conversion]])</f>
        <v>2015</v>
      </c>
      <c r="M1418" t="b">
        <v>0</v>
      </c>
      <c r="N1418">
        <v>0</v>
      </c>
      <c r="O1418" t="b">
        <v>0</v>
      </c>
      <c r="P1418" t="s">
        <v>8285</v>
      </c>
      <c r="Q1418" t="s">
        <v>8322</v>
      </c>
      <c r="R1418" s="10" t="s">
        <v>8341</v>
      </c>
      <c r="S1418" s="29">
        <f>ROUND(FundResult[[#This Row],[pledged]]/FundResult[[#This Row],[goal]]*100,0)</f>
        <v>0</v>
      </c>
      <c r="T1418" s="27">
        <f>IFERROR(FundResult[[#This Row],[pledged]]/FundResult[[#This Row],[backers_count]], 0)</f>
        <v>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48">
        <v>4500</v>
      </c>
      <c r="E1419" s="4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6">
        <f>FundResult[[#This Row],[launched_at]]/86400+DATE(1970,1,1)</f>
        <v>42232.15016203704</v>
      </c>
      <c r="L1419" s="8">
        <f>YEAR(FundResult[[#This Row],[Date Created Conversion]])</f>
        <v>2015</v>
      </c>
      <c r="M1419" t="b">
        <v>0</v>
      </c>
      <c r="N1419">
        <v>2</v>
      </c>
      <c r="O1419" t="b">
        <v>0</v>
      </c>
      <c r="P1419" t="s">
        <v>8285</v>
      </c>
      <c r="Q1419" t="s">
        <v>8322</v>
      </c>
      <c r="R1419" s="10" t="s">
        <v>8341</v>
      </c>
      <c r="S1419" s="29">
        <f>ROUND(FundResult[[#This Row],[pledged]]/FundResult[[#This Row],[goal]]*100,0)</f>
        <v>1</v>
      </c>
      <c r="T1419" s="27">
        <f>IFERROR(FundResult[[#This Row],[pledged]]/FundResult[[#This Row],[backers_count]], 0)</f>
        <v>27.5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48">
        <v>3000</v>
      </c>
      <c r="E1420" s="4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6">
        <f>FundResult[[#This Row],[launched_at]]/86400+DATE(1970,1,1)</f>
        <v>42395.456412037034</v>
      </c>
      <c r="L1420" s="8">
        <f>YEAR(FundResult[[#This Row],[Date Created Conversion]])</f>
        <v>2016</v>
      </c>
      <c r="M1420" t="b">
        <v>0</v>
      </c>
      <c r="N1420">
        <v>1</v>
      </c>
      <c r="O1420" t="b">
        <v>0</v>
      </c>
      <c r="P1420" t="s">
        <v>8285</v>
      </c>
      <c r="Q1420" t="s">
        <v>8322</v>
      </c>
      <c r="R1420" s="10" t="s">
        <v>8341</v>
      </c>
      <c r="S1420" s="29">
        <f>ROUND(FundResult[[#This Row],[pledged]]/FundResult[[#This Row],[goal]]*100,0)</f>
        <v>0</v>
      </c>
      <c r="T1420" s="27">
        <f>IFERROR(FundResult[[#This Row],[pledged]]/FundResult[[#This Row],[backers_count]], 0)</f>
        <v>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48">
        <v>6300</v>
      </c>
      <c r="E1421" s="4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6">
        <f>FundResult[[#This Row],[launched_at]]/86400+DATE(1970,1,1)</f>
        <v>42622.456238425926</v>
      </c>
      <c r="L1421" s="8">
        <f>YEAR(FundResult[[#This Row],[Date Created Conversion]])</f>
        <v>2016</v>
      </c>
      <c r="M1421" t="b">
        <v>0</v>
      </c>
      <c r="N1421">
        <v>10</v>
      </c>
      <c r="O1421" t="b">
        <v>0</v>
      </c>
      <c r="P1421" t="s">
        <v>8285</v>
      </c>
      <c r="Q1421" t="s">
        <v>8322</v>
      </c>
      <c r="R1421" s="10" t="s">
        <v>8341</v>
      </c>
      <c r="S1421" s="29">
        <f>ROUND(FundResult[[#This Row],[pledged]]/FundResult[[#This Row],[goal]]*100,0)</f>
        <v>7</v>
      </c>
      <c r="T1421" s="27">
        <f>IFERROR(FundResult[[#This Row],[pledged]]/FundResult[[#This Row],[backers_count]], 0)</f>
        <v>44.5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48">
        <v>110</v>
      </c>
      <c r="E1422" s="4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6">
        <f>FundResult[[#This Row],[launched_at]]/86400+DATE(1970,1,1)</f>
        <v>42524.667662037042</v>
      </c>
      <c r="L1422" s="8">
        <f>YEAR(FundResult[[#This Row],[Date Created Conversion]])</f>
        <v>2016</v>
      </c>
      <c r="M1422" t="b">
        <v>0</v>
      </c>
      <c r="N1422">
        <v>3</v>
      </c>
      <c r="O1422" t="b">
        <v>0</v>
      </c>
      <c r="P1422" t="s">
        <v>8285</v>
      </c>
      <c r="Q1422" t="s">
        <v>8322</v>
      </c>
      <c r="R1422" s="10" t="s">
        <v>8341</v>
      </c>
      <c r="S1422" s="29">
        <f>ROUND(FundResult[[#This Row],[pledged]]/FundResult[[#This Row],[goal]]*100,0)</f>
        <v>3</v>
      </c>
      <c r="T1422" s="27">
        <f>IFERROR(FundResult[[#This Row],[pledged]]/FundResult[[#This Row],[backers_count]], 0)</f>
        <v>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48">
        <v>200000</v>
      </c>
      <c r="E1423" s="4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6">
        <f>FundResult[[#This Row],[launched_at]]/86400+DATE(1970,1,1)</f>
        <v>42013.915613425925</v>
      </c>
      <c r="L1423" s="8">
        <f>YEAR(FundResult[[#This Row],[Date Created Conversion]])</f>
        <v>2015</v>
      </c>
      <c r="M1423" t="b">
        <v>0</v>
      </c>
      <c r="N1423">
        <v>2</v>
      </c>
      <c r="O1423" t="b">
        <v>0</v>
      </c>
      <c r="P1423" t="s">
        <v>8285</v>
      </c>
      <c r="Q1423" t="s">
        <v>8322</v>
      </c>
      <c r="R1423" s="10" t="s">
        <v>8341</v>
      </c>
      <c r="S1423" s="29">
        <f>ROUND(FundResult[[#This Row],[pledged]]/FundResult[[#This Row],[goal]]*100,0)</f>
        <v>0</v>
      </c>
      <c r="T1423" s="27">
        <f>IFERROR(FundResult[[#This Row],[pledged]]/FundResult[[#This Row],[backers_count]], 0)</f>
        <v>100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48">
        <v>25000</v>
      </c>
      <c r="E1424" s="4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6">
        <f>FundResult[[#This Row],[launched_at]]/86400+DATE(1970,1,1)</f>
        <v>42604.239629629628</v>
      </c>
      <c r="L1424" s="8">
        <f>YEAR(FundResult[[#This Row],[Date Created Conversion]])</f>
        <v>2016</v>
      </c>
      <c r="M1424" t="b">
        <v>0</v>
      </c>
      <c r="N1424">
        <v>2</v>
      </c>
      <c r="O1424" t="b">
        <v>0</v>
      </c>
      <c r="P1424" t="s">
        <v>8285</v>
      </c>
      <c r="Q1424" t="s">
        <v>8322</v>
      </c>
      <c r="R1424" s="10" t="s">
        <v>8341</v>
      </c>
      <c r="S1424" s="29">
        <f>ROUND(FundResult[[#This Row],[pledged]]/FundResult[[#This Row],[goal]]*100,0)</f>
        <v>0</v>
      </c>
      <c r="T1424" s="27">
        <f>IFERROR(FundResult[[#This Row],[pledged]]/FundResult[[#This Row],[backers_count]], 0)</f>
        <v>13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48">
        <v>30000</v>
      </c>
      <c r="E1425" s="4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6">
        <f>FundResult[[#This Row],[launched_at]]/86400+DATE(1970,1,1)</f>
        <v>42340.360312500001</v>
      </c>
      <c r="L1425" s="8">
        <f>YEAR(FundResult[[#This Row],[Date Created Conversion]])</f>
        <v>2015</v>
      </c>
      <c r="M1425" t="b">
        <v>0</v>
      </c>
      <c r="N1425">
        <v>1</v>
      </c>
      <c r="O1425" t="b">
        <v>0</v>
      </c>
      <c r="P1425" t="s">
        <v>8285</v>
      </c>
      <c r="Q1425" t="s">
        <v>8322</v>
      </c>
      <c r="R1425" s="10" t="s">
        <v>8341</v>
      </c>
      <c r="S1425" s="29">
        <f>ROUND(FundResult[[#This Row],[pledged]]/FundResult[[#This Row],[goal]]*100,0)</f>
        <v>0</v>
      </c>
      <c r="T1425" s="27">
        <f>IFERROR(FundResult[[#This Row],[pledged]]/FundResult[[#This Row],[backers_count]], 0)</f>
        <v>100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48">
        <v>7500</v>
      </c>
      <c r="E1426" s="4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6">
        <f>FundResult[[#This Row],[launched_at]]/86400+DATE(1970,1,1)</f>
        <v>42676.717615740738</v>
      </c>
      <c r="L1426" s="8">
        <f>YEAR(FundResult[[#This Row],[Date Created Conversion]])</f>
        <v>2016</v>
      </c>
      <c r="M1426" t="b">
        <v>0</v>
      </c>
      <c r="N1426">
        <v>14</v>
      </c>
      <c r="O1426" t="b">
        <v>0</v>
      </c>
      <c r="P1426" t="s">
        <v>8285</v>
      </c>
      <c r="Q1426" t="s">
        <v>8322</v>
      </c>
      <c r="R1426" s="10" t="s">
        <v>8341</v>
      </c>
      <c r="S1426" s="29">
        <f>ROUND(FundResult[[#This Row],[pledged]]/FundResult[[#This Row],[goal]]*100,0)</f>
        <v>20</v>
      </c>
      <c r="T1426" s="27">
        <f>IFERROR(FundResult[[#This Row],[pledged]]/FundResult[[#This Row],[backers_count]], 0)</f>
        <v>109.07142857142857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48">
        <v>13000</v>
      </c>
      <c r="E1427" s="4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6">
        <f>FundResult[[#This Row],[launched_at]]/86400+DATE(1970,1,1)</f>
        <v>42093.131469907406</v>
      </c>
      <c r="L1427" s="8">
        <f>YEAR(FundResult[[#This Row],[Date Created Conversion]])</f>
        <v>2015</v>
      </c>
      <c r="M1427" t="b">
        <v>0</v>
      </c>
      <c r="N1427">
        <v>0</v>
      </c>
      <c r="O1427" t="b">
        <v>0</v>
      </c>
      <c r="P1427" t="s">
        <v>8285</v>
      </c>
      <c r="Q1427" t="s">
        <v>8322</v>
      </c>
      <c r="R1427" s="10" t="s">
        <v>8341</v>
      </c>
      <c r="S1427" s="29">
        <f>ROUND(FundResult[[#This Row],[pledged]]/FundResult[[#This Row],[goal]]*100,0)</f>
        <v>0</v>
      </c>
      <c r="T1427" s="27">
        <f>IFERROR(FundResult[[#This Row],[pledged]]/FundResult[[#This Row],[backers_count]], 0)</f>
        <v>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48">
        <v>1000</v>
      </c>
      <c r="E1428" s="4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6">
        <f>FundResult[[#This Row],[launched_at]]/86400+DATE(1970,1,1)</f>
        <v>42180.390277777777</v>
      </c>
      <c r="L1428" s="8">
        <f>YEAR(FundResult[[#This Row],[Date Created Conversion]])</f>
        <v>2015</v>
      </c>
      <c r="M1428" t="b">
        <v>0</v>
      </c>
      <c r="N1428">
        <v>0</v>
      </c>
      <c r="O1428" t="b">
        <v>0</v>
      </c>
      <c r="P1428" t="s">
        <v>8285</v>
      </c>
      <c r="Q1428" t="s">
        <v>8322</v>
      </c>
      <c r="R1428" s="10" t="s">
        <v>8341</v>
      </c>
      <c r="S1428" s="29">
        <f>ROUND(FundResult[[#This Row],[pledged]]/FundResult[[#This Row],[goal]]*100,0)</f>
        <v>0</v>
      </c>
      <c r="T1428" s="27">
        <f>IFERROR(FundResult[[#This Row],[pledged]]/FundResult[[#This Row],[backers_count]], 0)</f>
        <v>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48">
        <v>5000</v>
      </c>
      <c r="E1429" s="4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6">
        <f>FundResult[[#This Row],[launched_at]]/86400+DATE(1970,1,1)</f>
        <v>42601.851678240739</v>
      </c>
      <c r="L1429" s="8">
        <f>YEAR(FundResult[[#This Row],[Date Created Conversion]])</f>
        <v>2016</v>
      </c>
      <c r="M1429" t="b">
        <v>0</v>
      </c>
      <c r="N1429">
        <v>4</v>
      </c>
      <c r="O1429" t="b">
        <v>0</v>
      </c>
      <c r="P1429" t="s">
        <v>8285</v>
      </c>
      <c r="Q1429" t="s">
        <v>8322</v>
      </c>
      <c r="R1429" s="10" t="s">
        <v>8341</v>
      </c>
      <c r="S1429" s="29">
        <f>ROUND(FundResult[[#This Row],[pledged]]/FundResult[[#This Row],[goal]]*100,0)</f>
        <v>8</v>
      </c>
      <c r="T1429" s="27">
        <f>IFERROR(FundResult[[#This Row],[pledged]]/FundResult[[#This Row],[backers_count]], 0)</f>
        <v>104.75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48">
        <v>1000</v>
      </c>
      <c r="E1430" s="4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6">
        <f>FundResult[[#This Row],[launched_at]]/86400+DATE(1970,1,1)</f>
        <v>42432.379826388889</v>
      </c>
      <c r="L1430" s="8">
        <f>YEAR(FundResult[[#This Row],[Date Created Conversion]])</f>
        <v>2016</v>
      </c>
      <c r="M1430" t="b">
        <v>0</v>
      </c>
      <c r="N1430">
        <v>3</v>
      </c>
      <c r="O1430" t="b">
        <v>0</v>
      </c>
      <c r="P1430" t="s">
        <v>8285</v>
      </c>
      <c r="Q1430" t="s">
        <v>8322</v>
      </c>
      <c r="R1430" s="10" t="s">
        <v>8341</v>
      </c>
      <c r="S1430" s="29">
        <f>ROUND(FundResult[[#This Row],[pledged]]/FundResult[[#This Row],[goal]]*100,0)</f>
        <v>5</v>
      </c>
      <c r="T1430" s="27">
        <f>IFERROR(FundResult[[#This Row],[pledged]]/FundResult[[#This Row],[backers_count]], 0)</f>
        <v>15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48">
        <v>10000</v>
      </c>
      <c r="E1431" s="4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6">
        <f>FundResult[[#This Row],[launched_at]]/86400+DATE(1970,1,1)</f>
        <v>42074.060671296298</v>
      </c>
      <c r="L1431" s="8">
        <f>YEAR(FundResult[[#This Row],[Date Created Conversion]])</f>
        <v>2015</v>
      </c>
      <c r="M1431" t="b">
        <v>0</v>
      </c>
      <c r="N1431">
        <v>0</v>
      </c>
      <c r="O1431" t="b">
        <v>0</v>
      </c>
      <c r="P1431" t="s">
        <v>8285</v>
      </c>
      <c r="Q1431" t="s">
        <v>8322</v>
      </c>
      <c r="R1431" s="10" t="s">
        <v>8341</v>
      </c>
      <c r="S1431" s="29">
        <f>ROUND(FundResult[[#This Row],[pledged]]/FundResult[[#This Row],[goal]]*100,0)</f>
        <v>0</v>
      </c>
      <c r="T1431" s="27">
        <f>IFERROR(FundResult[[#This Row],[pledged]]/FundResult[[#This Row],[backers_count]], 0)</f>
        <v>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48">
        <v>5000</v>
      </c>
      <c r="E1432" s="4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6">
        <f>FundResult[[#This Row],[launched_at]]/86400+DATE(1970,1,1)</f>
        <v>41961.813518518524</v>
      </c>
      <c r="L1432" s="8">
        <f>YEAR(FundResult[[#This Row],[Date Created Conversion]])</f>
        <v>2014</v>
      </c>
      <c r="M1432" t="b">
        <v>0</v>
      </c>
      <c r="N1432">
        <v>5</v>
      </c>
      <c r="O1432" t="b">
        <v>0</v>
      </c>
      <c r="P1432" t="s">
        <v>8285</v>
      </c>
      <c r="Q1432" t="s">
        <v>8322</v>
      </c>
      <c r="R1432" s="10" t="s">
        <v>8341</v>
      </c>
      <c r="S1432" s="29">
        <f>ROUND(FundResult[[#This Row],[pledged]]/FundResult[[#This Row],[goal]]*100,0)</f>
        <v>8</v>
      </c>
      <c r="T1432" s="27">
        <f>IFERROR(FundResult[[#This Row],[pledged]]/FundResult[[#This Row],[backers_count]], 0)</f>
        <v>80.599999999999994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48">
        <v>17000</v>
      </c>
      <c r="E1433" s="4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6">
        <f>FundResult[[#This Row],[launched_at]]/86400+DATE(1970,1,1)</f>
        <v>42304.210833333331</v>
      </c>
      <c r="L1433" s="8">
        <f>YEAR(FundResult[[#This Row],[Date Created Conversion]])</f>
        <v>2015</v>
      </c>
      <c r="M1433" t="b">
        <v>0</v>
      </c>
      <c r="N1433">
        <v>47</v>
      </c>
      <c r="O1433" t="b">
        <v>0</v>
      </c>
      <c r="P1433" t="s">
        <v>8285</v>
      </c>
      <c r="Q1433" t="s">
        <v>8322</v>
      </c>
      <c r="R1433" s="10" t="s">
        <v>8341</v>
      </c>
      <c r="S1433" s="29">
        <f>ROUND(FundResult[[#This Row],[pledged]]/FundResult[[#This Row],[goal]]*100,0)</f>
        <v>32</v>
      </c>
      <c r="T1433" s="27">
        <f>IFERROR(FundResult[[#This Row],[pledged]]/FundResult[[#This Row],[backers_count]], 0)</f>
        <v>115.55319148936171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48">
        <v>40000</v>
      </c>
      <c r="E1434" s="4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6">
        <f>FundResult[[#This Row],[launched_at]]/86400+DATE(1970,1,1)</f>
        <v>42175.780416666668</v>
      </c>
      <c r="L1434" s="8">
        <f>YEAR(FundResult[[#This Row],[Date Created Conversion]])</f>
        <v>2015</v>
      </c>
      <c r="M1434" t="b">
        <v>0</v>
      </c>
      <c r="N1434">
        <v>0</v>
      </c>
      <c r="O1434" t="b">
        <v>0</v>
      </c>
      <c r="P1434" t="s">
        <v>8285</v>
      </c>
      <c r="Q1434" t="s">
        <v>8322</v>
      </c>
      <c r="R1434" s="10" t="s">
        <v>8341</v>
      </c>
      <c r="S1434" s="29">
        <f>ROUND(FundResult[[#This Row],[pledged]]/FundResult[[#This Row],[goal]]*100,0)</f>
        <v>0</v>
      </c>
      <c r="T1434" s="27">
        <f>IFERROR(FundResult[[#This Row],[pledged]]/FundResult[[#This Row],[backers_count]], 0)</f>
        <v>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48">
        <v>12000</v>
      </c>
      <c r="E1435" s="4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6">
        <f>FundResult[[#This Row],[launched_at]]/86400+DATE(1970,1,1)</f>
        <v>42673.625868055555</v>
      </c>
      <c r="L1435" s="8">
        <f>YEAR(FundResult[[#This Row],[Date Created Conversion]])</f>
        <v>2016</v>
      </c>
      <c r="M1435" t="b">
        <v>0</v>
      </c>
      <c r="N1435">
        <v>10</v>
      </c>
      <c r="O1435" t="b">
        <v>0</v>
      </c>
      <c r="P1435" t="s">
        <v>8285</v>
      </c>
      <c r="Q1435" t="s">
        <v>8322</v>
      </c>
      <c r="R1435" s="10" t="s">
        <v>8341</v>
      </c>
      <c r="S1435" s="29">
        <f>ROUND(FundResult[[#This Row],[pledged]]/FundResult[[#This Row],[goal]]*100,0)</f>
        <v>7</v>
      </c>
      <c r="T1435" s="27">
        <f>IFERROR(FundResult[[#This Row],[pledged]]/FundResult[[#This Row],[backers_count]], 0)</f>
        <v>80.5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48">
        <v>82000</v>
      </c>
      <c r="E1436" s="4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6">
        <f>FundResult[[#This Row],[launched_at]]/86400+DATE(1970,1,1)</f>
        <v>42142.767106481479</v>
      </c>
      <c r="L1436" s="8">
        <f>YEAR(FundResult[[#This Row],[Date Created Conversion]])</f>
        <v>2015</v>
      </c>
      <c r="M1436" t="b">
        <v>0</v>
      </c>
      <c r="N1436">
        <v>11</v>
      </c>
      <c r="O1436" t="b">
        <v>0</v>
      </c>
      <c r="P1436" t="s">
        <v>8285</v>
      </c>
      <c r="Q1436" t="s">
        <v>8322</v>
      </c>
      <c r="R1436" s="10" t="s">
        <v>8341</v>
      </c>
      <c r="S1436" s="29">
        <f>ROUND(FundResult[[#This Row],[pledged]]/FundResult[[#This Row],[goal]]*100,0)</f>
        <v>10</v>
      </c>
      <c r="T1436" s="27">
        <f>IFERROR(FundResult[[#This Row],[pledged]]/FundResult[[#This Row],[backers_count]], 0)</f>
        <v>744.5454545454545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48">
        <v>15000</v>
      </c>
      <c r="E1437" s="4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6">
        <f>FundResult[[#This Row],[launched_at]]/86400+DATE(1970,1,1)</f>
        <v>42258.780324074076</v>
      </c>
      <c r="L1437" s="8">
        <f>YEAR(FundResult[[#This Row],[Date Created Conversion]])</f>
        <v>2015</v>
      </c>
      <c r="M1437" t="b">
        <v>0</v>
      </c>
      <c r="N1437">
        <v>2</v>
      </c>
      <c r="O1437" t="b">
        <v>0</v>
      </c>
      <c r="P1437" t="s">
        <v>8285</v>
      </c>
      <c r="Q1437" t="s">
        <v>8322</v>
      </c>
      <c r="R1437" s="10" t="s">
        <v>8341</v>
      </c>
      <c r="S1437" s="29">
        <f>ROUND(FundResult[[#This Row],[pledged]]/FundResult[[#This Row],[goal]]*100,0)</f>
        <v>0</v>
      </c>
      <c r="T1437" s="27">
        <f>IFERROR(FundResult[[#This Row],[pledged]]/FundResult[[#This Row],[backers_count]], 0)</f>
        <v>7.5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48">
        <v>10000</v>
      </c>
      <c r="E1438" s="4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6">
        <f>FundResult[[#This Row],[launched_at]]/86400+DATE(1970,1,1)</f>
        <v>42391.35019675926</v>
      </c>
      <c r="L1438" s="8">
        <f>YEAR(FundResult[[#This Row],[Date Created Conversion]])</f>
        <v>2016</v>
      </c>
      <c r="M1438" t="b">
        <v>0</v>
      </c>
      <c r="N1438">
        <v>2</v>
      </c>
      <c r="O1438" t="b">
        <v>0</v>
      </c>
      <c r="P1438" t="s">
        <v>8285</v>
      </c>
      <c r="Q1438" t="s">
        <v>8322</v>
      </c>
      <c r="R1438" s="10" t="s">
        <v>8341</v>
      </c>
      <c r="S1438" s="29">
        <f>ROUND(FundResult[[#This Row],[pledged]]/FundResult[[#This Row],[goal]]*100,0)</f>
        <v>1</v>
      </c>
      <c r="T1438" s="27">
        <f>IFERROR(FundResult[[#This Row],[pledged]]/FundResult[[#This Row],[backers_count]], 0)</f>
        <v>38.5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48">
        <v>3000</v>
      </c>
      <c r="E1439" s="4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6">
        <f>FundResult[[#This Row],[launched_at]]/86400+DATE(1970,1,1)</f>
        <v>41796.531701388885</v>
      </c>
      <c r="L1439" s="8">
        <f>YEAR(FundResult[[#This Row],[Date Created Conversion]])</f>
        <v>2014</v>
      </c>
      <c r="M1439" t="b">
        <v>0</v>
      </c>
      <c r="N1439">
        <v>22</v>
      </c>
      <c r="O1439" t="b">
        <v>0</v>
      </c>
      <c r="P1439" t="s">
        <v>8285</v>
      </c>
      <c r="Q1439" t="s">
        <v>8322</v>
      </c>
      <c r="R1439" s="10" t="s">
        <v>8341</v>
      </c>
      <c r="S1439" s="29">
        <f>ROUND(FundResult[[#This Row],[pledged]]/FundResult[[#This Row],[goal]]*100,0)</f>
        <v>27</v>
      </c>
      <c r="T1439" s="27">
        <f>IFERROR(FundResult[[#This Row],[pledged]]/FundResult[[#This Row],[backers_count]], 0)</f>
        <v>36.68181818181818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48">
        <v>20000</v>
      </c>
      <c r="E1440" s="4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6">
        <f>FundResult[[#This Row],[launched_at]]/86400+DATE(1970,1,1)</f>
        <v>42457.871516203704</v>
      </c>
      <c r="L1440" s="8">
        <f>YEAR(FundResult[[#This Row],[Date Created Conversion]])</f>
        <v>2016</v>
      </c>
      <c r="M1440" t="b">
        <v>0</v>
      </c>
      <c r="N1440">
        <v>8</v>
      </c>
      <c r="O1440" t="b">
        <v>0</v>
      </c>
      <c r="P1440" t="s">
        <v>8285</v>
      </c>
      <c r="Q1440" t="s">
        <v>8322</v>
      </c>
      <c r="R1440" s="10" t="s">
        <v>8341</v>
      </c>
      <c r="S1440" s="29">
        <f>ROUND(FundResult[[#This Row],[pledged]]/FundResult[[#This Row],[goal]]*100,0)</f>
        <v>3</v>
      </c>
      <c r="T1440" s="27">
        <f>IFERROR(FundResult[[#This Row],[pledged]]/FundResult[[#This Row],[backers_count]], 0)</f>
        <v>75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48">
        <v>2725</v>
      </c>
      <c r="E1441" s="4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6">
        <f>FundResult[[#This Row],[launched_at]]/86400+DATE(1970,1,1)</f>
        <v>42040.829872685186</v>
      </c>
      <c r="L1441" s="8">
        <f>YEAR(FundResult[[#This Row],[Date Created Conversion]])</f>
        <v>2015</v>
      </c>
      <c r="M1441" t="b">
        <v>0</v>
      </c>
      <c r="N1441">
        <v>6</v>
      </c>
      <c r="O1441" t="b">
        <v>0</v>
      </c>
      <c r="P1441" t="s">
        <v>8285</v>
      </c>
      <c r="Q1441" t="s">
        <v>8322</v>
      </c>
      <c r="R1441" s="10" t="s">
        <v>8341</v>
      </c>
      <c r="S1441" s="29">
        <f>ROUND(FundResult[[#This Row],[pledged]]/FundResult[[#This Row],[goal]]*100,0)</f>
        <v>7</v>
      </c>
      <c r="T1441" s="27">
        <f>IFERROR(FundResult[[#This Row],[pledged]]/FundResult[[#This Row],[backers_count]], 0)</f>
        <v>30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48">
        <v>13000</v>
      </c>
      <c r="E1442" s="4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6">
        <f>FundResult[[#This Row],[launched_at]]/86400+DATE(1970,1,1)</f>
        <v>42486.748414351852</v>
      </c>
      <c r="L1442" s="8">
        <f>YEAR(FundResult[[#This Row],[Date Created Conversion]])</f>
        <v>2016</v>
      </c>
      <c r="M1442" t="b">
        <v>0</v>
      </c>
      <c r="N1442">
        <v>1</v>
      </c>
      <c r="O1442" t="b">
        <v>0</v>
      </c>
      <c r="P1442" t="s">
        <v>8285</v>
      </c>
      <c r="Q1442" t="s">
        <v>8322</v>
      </c>
      <c r="R1442" s="10" t="s">
        <v>8341</v>
      </c>
      <c r="S1442" s="29">
        <f>ROUND(FundResult[[#This Row],[pledged]]/FundResult[[#This Row],[goal]]*100,0)</f>
        <v>0</v>
      </c>
      <c r="T1442" s="27">
        <f>IFERROR(FundResult[[#This Row],[pledged]]/FundResult[[#This Row],[backers_count]], 0)</f>
        <v>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48">
        <v>180000</v>
      </c>
      <c r="E1443" s="4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6">
        <f>FundResult[[#This Row],[launched_at]]/86400+DATE(1970,1,1)</f>
        <v>42198.765844907408</v>
      </c>
      <c r="L1443" s="8">
        <f>YEAR(FundResult[[#This Row],[Date Created Conversion]])</f>
        <v>2015</v>
      </c>
      <c r="M1443" t="b">
        <v>0</v>
      </c>
      <c r="N1443">
        <v>3</v>
      </c>
      <c r="O1443" t="b">
        <v>0</v>
      </c>
      <c r="P1443" t="s">
        <v>8285</v>
      </c>
      <c r="Q1443" t="s">
        <v>8322</v>
      </c>
      <c r="R1443" s="10" t="s">
        <v>8341</v>
      </c>
      <c r="S1443" s="29">
        <f>ROUND(FundResult[[#This Row],[pledged]]/FundResult[[#This Row],[goal]]*100,0)</f>
        <v>1</v>
      </c>
      <c r="T1443" s="27">
        <f>IFERROR(FundResult[[#This Row],[pledged]]/FundResult[[#This Row],[backers_count]], 0)</f>
        <v>673.33333333333337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48">
        <v>1500</v>
      </c>
      <c r="E1444" s="4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6">
        <f>FundResult[[#This Row],[launched_at]]/86400+DATE(1970,1,1)</f>
        <v>42485.64534722222</v>
      </c>
      <c r="L1444" s="8">
        <f>YEAR(FundResult[[#This Row],[Date Created Conversion]])</f>
        <v>2016</v>
      </c>
      <c r="M1444" t="b">
        <v>0</v>
      </c>
      <c r="N1444">
        <v>0</v>
      </c>
      <c r="O1444" t="b">
        <v>0</v>
      </c>
      <c r="P1444" t="s">
        <v>8285</v>
      </c>
      <c r="Q1444" t="s">
        <v>8322</v>
      </c>
      <c r="R1444" s="10" t="s">
        <v>8341</v>
      </c>
      <c r="S1444" s="29">
        <f>ROUND(FundResult[[#This Row],[pledged]]/FundResult[[#This Row],[goal]]*100,0)</f>
        <v>0</v>
      </c>
      <c r="T1444" s="27">
        <f>IFERROR(FundResult[[#This Row],[pledged]]/FundResult[[#This Row],[backers_count]], 0)</f>
        <v>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48">
        <v>13000</v>
      </c>
      <c r="E1445" s="4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6">
        <f>FundResult[[#This Row],[launched_at]]/86400+DATE(1970,1,1)</f>
        <v>42707.926030092596</v>
      </c>
      <c r="L1445" s="8">
        <f>YEAR(FundResult[[#This Row],[Date Created Conversion]])</f>
        <v>2016</v>
      </c>
      <c r="M1445" t="b">
        <v>0</v>
      </c>
      <c r="N1445">
        <v>0</v>
      </c>
      <c r="O1445" t="b">
        <v>0</v>
      </c>
      <c r="P1445" t="s">
        <v>8285</v>
      </c>
      <c r="Q1445" t="s">
        <v>8322</v>
      </c>
      <c r="R1445" s="10" t="s">
        <v>8341</v>
      </c>
      <c r="S1445" s="29">
        <f>ROUND(FundResult[[#This Row],[pledged]]/FundResult[[#This Row],[goal]]*100,0)</f>
        <v>0</v>
      </c>
      <c r="T1445" s="27">
        <f>IFERROR(FundResult[[#This Row],[pledged]]/FundResult[[#This Row],[backers_count]], 0)</f>
        <v>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48">
        <v>4950</v>
      </c>
      <c r="E1446" s="4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6">
        <f>FundResult[[#This Row],[launched_at]]/86400+DATE(1970,1,1)</f>
        <v>42199.873402777783</v>
      </c>
      <c r="L1446" s="8">
        <f>YEAR(FundResult[[#This Row],[Date Created Conversion]])</f>
        <v>2015</v>
      </c>
      <c r="M1446" t="b">
        <v>0</v>
      </c>
      <c r="N1446">
        <v>0</v>
      </c>
      <c r="O1446" t="b">
        <v>0</v>
      </c>
      <c r="P1446" t="s">
        <v>8285</v>
      </c>
      <c r="Q1446" t="s">
        <v>8322</v>
      </c>
      <c r="R1446" s="10" t="s">
        <v>8341</v>
      </c>
      <c r="S1446" s="29">
        <f>ROUND(FundResult[[#This Row],[pledged]]/FundResult[[#This Row],[goal]]*100,0)</f>
        <v>0</v>
      </c>
      <c r="T1446" s="27">
        <f>IFERROR(FundResult[[#This Row],[pledged]]/FundResult[[#This Row],[backers_count]], 0)</f>
        <v>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48">
        <v>130000</v>
      </c>
      <c r="E1447" s="4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6">
        <f>FundResult[[#This Row],[launched_at]]/86400+DATE(1970,1,1)</f>
        <v>42139.542303240742</v>
      </c>
      <c r="L1447" s="8">
        <f>YEAR(FundResult[[#This Row],[Date Created Conversion]])</f>
        <v>2015</v>
      </c>
      <c r="M1447" t="b">
        <v>0</v>
      </c>
      <c r="N1447">
        <v>0</v>
      </c>
      <c r="O1447" t="b">
        <v>0</v>
      </c>
      <c r="P1447" t="s">
        <v>8285</v>
      </c>
      <c r="Q1447" t="s">
        <v>8322</v>
      </c>
      <c r="R1447" s="10" t="s">
        <v>8341</v>
      </c>
      <c r="S1447" s="29">
        <f>ROUND(FundResult[[#This Row],[pledged]]/FundResult[[#This Row],[goal]]*100,0)</f>
        <v>0</v>
      </c>
      <c r="T1447" s="27">
        <f>IFERROR(FundResult[[#This Row],[pledged]]/FundResult[[#This Row],[backers_count]], 0)</f>
        <v>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48">
        <v>900</v>
      </c>
      <c r="E1448" s="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6">
        <f>FundResult[[#This Row],[launched_at]]/86400+DATE(1970,1,1)</f>
        <v>42461.447662037041</v>
      </c>
      <c r="L1448" s="8">
        <f>YEAR(FundResult[[#This Row],[Date Created Conversion]])</f>
        <v>2016</v>
      </c>
      <c r="M1448" t="b">
        <v>0</v>
      </c>
      <c r="N1448">
        <v>0</v>
      </c>
      <c r="O1448" t="b">
        <v>0</v>
      </c>
      <c r="P1448" t="s">
        <v>8285</v>
      </c>
      <c r="Q1448" t="s">
        <v>8322</v>
      </c>
      <c r="R1448" s="10" t="s">
        <v>8341</v>
      </c>
      <c r="S1448" s="29">
        <f>ROUND(FundResult[[#This Row],[pledged]]/FundResult[[#This Row],[goal]]*100,0)</f>
        <v>0</v>
      </c>
      <c r="T1448" s="27">
        <f>IFERROR(FundResult[[#This Row],[pledged]]/FundResult[[#This Row],[backers_count]], 0)</f>
        <v>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48">
        <v>500000</v>
      </c>
      <c r="E1449" s="4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6">
        <f>FundResult[[#This Row],[launched_at]]/86400+DATE(1970,1,1)</f>
        <v>42529.730717592596</v>
      </c>
      <c r="L1449" s="8">
        <f>YEAR(FundResult[[#This Row],[Date Created Conversion]])</f>
        <v>2016</v>
      </c>
      <c r="M1449" t="b">
        <v>0</v>
      </c>
      <c r="N1449">
        <v>3</v>
      </c>
      <c r="O1449" t="b">
        <v>0</v>
      </c>
      <c r="P1449" t="s">
        <v>8285</v>
      </c>
      <c r="Q1449" t="s">
        <v>8322</v>
      </c>
      <c r="R1449" s="10" t="s">
        <v>8341</v>
      </c>
      <c r="S1449" s="29">
        <f>ROUND(FundResult[[#This Row],[pledged]]/FundResult[[#This Row],[goal]]*100,0)</f>
        <v>0</v>
      </c>
      <c r="T1449" s="27">
        <f>IFERROR(FundResult[[#This Row],[pledged]]/FundResult[[#This Row],[backers_count]], 0)</f>
        <v>25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48">
        <v>200000</v>
      </c>
      <c r="E1450" s="4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6">
        <f>FundResult[[#This Row],[launched_at]]/86400+DATE(1970,1,1)</f>
        <v>42115.936550925922</v>
      </c>
      <c r="L1450" s="8">
        <f>YEAR(FundResult[[#This Row],[Date Created Conversion]])</f>
        <v>2015</v>
      </c>
      <c r="M1450" t="b">
        <v>0</v>
      </c>
      <c r="N1450">
        <v>0</v>
      </c>
      <c r="O1450" t="b">
        <v>0</v>
      </c>
      <c r="P1450" t="s">
        <v>8285</v>
      </c>
      <c r="Q1450" t="s">
        <v>8322</v>
      </c>
      <c r="R1450" s="10" t="s">
        <v>8341</v>
      </c>
      <c r="S1450" s="29">
        <f>ROUND(FundResult[[#This Row],[pledged]]/FundResult[[#This Row],[goal]]*100,0)</f>
        <v>0</v>
      </c>
      <c r="T1450" s="27">
        <f>IFERROR(FundResult[[#This Row],[pledged]]/FundResult[[#This Row],[backers_count]], 0)</f>
        <v>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48">
        <v>8888</v>
      </c>
      <c r="E1451" s="4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6">
        <f>FundResult[[#This Row],[launched_at]]/86400+DATE(1970,1,1)</f>
        <v>42086.811400462961</v>
      </c>
      <c r="L1451" s="8">
        <f>YEAR(FundResult[[#This Row],[Date Created Conversion]])</f>
        <v>2015</v>
      </c>
      <c r="M1451" t="b">
        <v>0</v>
      </c>
      <c r="N1451">
        <v>0</v>
      </c>
      <c r="O1451" t="b">
        <v>0</v>
      </c>
      <c r="P1451" t="s">
        <v>8285</v>
      </c>
      <c r="Q1451" t="s">
        <v>8322</v>
      </c>
      <c r="R1451" s="10" t="s">
        <v>8341</v>
      </c>
      <c r="S1451" s="29">
        <f>ROUND(FundResult[[#This Row],[pledged]]/FundResult[[#This Row],[goal]]*100,0)</f>
        <v>0</v>
      </c>
      <c r="T1451" s="27">
        <f>IFERROR(FundResult[[#This Row],[pledged]]/FundResult[[#This Row],[backers_count]], 0)</f>
        <v>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48">
        <v>100000</v>
      </c>
      <c r="E1452" s="4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6">
        <f>FundResult[[#This Row],[launched_at]]/86400+DATE(1970,1,1)</f>
        <v>42390.171261574069</v>
      </c>
      <c r="L1452" s="8">
        <f>YEAR(FundResult[[#This Row],[Date Created Conversion]])</f>
        <v>2016</v>
      </c>
      <c r="M1452" t="b">
        <v>0</v>
      </c>
      <c r="N1452">
        <v>1</v>
      </c>
      <c r="O1452" t="b">
        <v>0</v>
      </c>
      <c r="P1452" t="s">
        <v>8285</v>
      </c>
      <c r="Q1452" t="s">
        <v>8322</v>
      </c>
      <c r="R1452" s="10" t="s">
        <v>8341</v>
      </c>
      <c r="S1452" s="29">
        <f>ROUND(FundResult[[#This Row],[pledged]]/FundResult[[#This Row],[goal]]*100,0)</f>
        <v>0</v>
      </c>
      <c r="T1452" s="27">
        <f>IFERROR(FundResult[[#This Row],[pledged]]/FundResult[[#This Row],[backers_count]], 0)</f>
        <v>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48">
        <v>18950</v>
      </c>
      <c r="E1453" s="4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6">
        <f>FundResult[[#This Row],[launched_at]]/86400+DATE(1970,1,1)</f>
        <v>41931.959016203706</v>
      </c>
      <c r="L1453" s="8">
        <f>YEAR(FundResult[[#This Row],[Date Created Conversion]])</f>
        <v>2014</v>
      </c>
      <c r="M1453" t="b">
        <v>0</v>
      </c>
      <c r="N1453">
        <v>2</v>
      </c>
      <c r="O1453" t="b">
        <v>0</v>
      </c>
      <c r="P1453" t="s">
        <v>8285</v>
      </c>
      <c r="Q1453" t="s">
        <v>8322</v>
      </c>
      <c r="R1453" s="10" t="s">
        <v>8341</v>
      </c>
      <c r="S1453" s="29">
        <f>ROUND(FundResult[[#This Row],[pledged]]/FundResult[[#This Row],[goal]]*100,0)</f>
        <v>0</v>
      </c>
      <c r="T1453" s="27">
        <f>IFERROR(FundResult[[#This Row],[pledged]]/FundResult[[#This Row],[backers_count]], 0)</f>
        <v>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48">
        <v>14000</v>
      </c>
      <c r="E1454" s="4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6">
        <f>FundResult[[#This Row],[launched_at]]/86400+DATE(1970,1,1)</f>
        <v>41818.703275462962</v>
      </c>
      <c r="L1454" s="8">
        <f>YEAR(FundResult[[#This Row],[Date Created Conversion]])</f>
        <v>2014</v>
      </c>
      <c r="M1454" t="b">
        <v>0</v>
      </c>
      <c r="N1454">
        <v>0</v>
      </c>
      <c r="O1454" t="b">
        <v>0</v>
      </c>
      <c r="P1454" t="s">
        <v>8285</v>
      </c>
      <c r="Q1454" t="s">
        <v>8322</v>
      </c>
      <c r="R1454" s="10" t="s">
        <v>8341</v>
      </c>
      <c r="S1454" s="29">
        <f>ROUND(FundResult[[#This Row],[pledged]]/FundResult[[#This Row],[goal]]*100,0)</f>
        <v>0</v>
      </c>
      <c r="T1454" s="27">
        <f>IFERROR(FundResult[[#This Row],[pledged]]/FundResult[[#This Row],[backers_count]], 0)</f>
        <v>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48">
        <v>25000</v>
      </c>
      <c r="E1455" s="4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6">
        <f>FundResult[[#This Row],[launched_at]]/86400+DATE(1970,1,1)</f>
        <v>42795.696145833332</v>
      </c>
      <c r="L1455" s="8">
        <f>YEAR(FundResult[[#This Row],[Date Created Conversion]])</f>
        <v>2017</v>
      </c>
      <c r="M1455" t="b">
        <v>0</v>
      </c>
      <c r="N1455">
        <v>0</v>
      </c>
      <c r="O1455" t="b">
        <v>0</v>
      </c>
      <c r="P1455" t="s">
        <v>8285</v>
      </c>
      <c r="Q1455" t="s">
        <v>8322</v>
      </c>
      <c r="R1455" s="10" t="s">
        <v>8341</v>
      </c>
      <c r="S1455" s="29">
        <f>ROUND(FundResult[[#This Row],[pledged]]/FundResult[[#This Row],[goal]]*100,0)</f>
        <v>0</v>
      </c>
      <c r="T1455" s="27">
        <f>IFERROR(FundResult[[#This Row],[pledged]]/FundResult[[#This Row],[backers_count]], 0)</f>
        <v>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48">
        <v>1750</v>
      </c>
      <c r="E1456" s="4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6">
        <f>FundResult[[#This Row],[launched_at]]/86400+DATE(1970,1,1)</f>
        <v>42463.866666666669</v>
      </c>
      <c r="L1456" s="8">
        <f>YEAR(FundResult[[#This Row],[Date Created Conversion]])</f>
        <v>2016</v>
      </c>
      <c r="M1456" t="b">
        <v>0</v>
      </c>
      <c r="N1456">
        <v>1</v>
      </c>
      <c r="O1456" t="b">
        <v>0</v>
      </c>
      <c r="P1456" t="s">
        <v>8285</v>
      </c>
      <c r="Q1456" t="s">
        <v>8322</v>
      </c>
      <c r="R1456" s="10" t="s">
        <v>8341</v>
      </c>
      <c r="S1456" s="29">
        <f>ROUND(FundResult[[#This Row],[pledged]]/FundResult[[#This Row],[goal]]*100,0)</f>
        <v>1</v>
      </c>
      <c r="T1456" s="27">
        <f>IFERROR(FundResult[[#This Row],[pledged]]/FundResult[[#This Row],[backers_count]], 0)</f>
        <v>15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48">
        <v>15000</v>
      </c>
      <c r="E1457" s="4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6">
        <f>FundResult[[#This Row],[launched_at]]/86400+DATE(1970,1,1)</f>
        <v>41832.672685185185</v>
      </c>
      <c r="L1457" s="8">
        <f>YEAR(FundResult[[#This Row],[Date Created Conversion]])</f>
        <v>2014</v>
      </c>
      <c r="M1457" t="b">
        <v>0</v>
      </c>
      <c r="N1457">
        <v>7</v>
      </c>
      <c r="O1457" t="b">
        <v>0</v>
      </c>
      <c r="P1457" t="s">
        <v>8285</v>
      </c>
      <c r="Q1457" t="s">
        <v>8322</v>
      </c>
      <c r="R1457" s="10" t="s">
        <v>8341</v>
      </c>
      <c r="S1457" s="29">
        <f>ROUND(FundResult[[#This Row],[pledged]]/FundResult[[#This Row],[goal]]*100,0)</f>
        <v>11</v>
      </c>
      <c r="T1457" s="27">
        <f>IFERROR(FundResult[[#This Row],[pledged]]/FundResult[[#This Row],[backers_count]], 0)</f>
        <v>225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48">
        <v>5000</v>
      </c>
      <c r="E1458" s="4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6">
        <f>FundResult[[#This Row],[launched_at]]/86400+DATE(1970,1,1)</f>
        <v>42708.668576388889</v>
      </c>
      <c r="L1458" s="8">
        <f>YEAR(FundResult[[#This Row],[Date Created Conversion]])</f>
        <v>2016</v>
      </c>
      <c r="M1458" t="b">
        <v>0</v>
      </c>
      <c r="N1458">
        <v>3</v>
      </c>
      <c r="O1458" t="b">
        <v>0</v>
      </c>
      <c r="P1458" t="s">
        <v>8285</v>
      </c>
      <c r="Q1458" t="s">
        <v>8322</v>
      </c>
      <c r="R1458" s="10" t="s">
        <v>8341</v>
      </c>
      <c r="S1458" s="29">
        <f>ROUND(FundResult[[#This Row],[pledged]]/FundResult[[#This Row],[goal]]*100,0)</f>
        <v>3</v>
      </c>
      <c r="T1458" s="27">
        <f>IFERROR(FundResult[[#This Row],[pledged]]/FundResult[[#This Row],[backers_count]], 0)</f>
        <v>48.333333333333336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48">
        <v>6000</v>
      </c>
      <c r="E1459" s="4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6">
        <f>FundResult[[#This Row],[launched_at]]/86400+DATE(1970,1,1)</f>
        <v>42289.89634259259</v>
      </c>
      <c r="L1459" s="8">
        <f>YEAR(FundResult[[#This Row],[Date Created Conversion]])</f>
        <v>2015</v>
      </c>
      <c r="M1459" t="b">
        <v>0</v>
      </c>
      <c r="N1459">
        <v>0</v>
      </c>
      <c r="O1459" t="b">
        <v>0</v>
      </c>
      <c r="P1459" t="s">
        <v>8285</v>
      </c>
      <c r="Q1459" t="s">
        <v>8322</v>
      </c>
      <c r="R1459" s="10" t="s">
        <v>8341</v>
      </c>
      <c r="S1459" s="29">
        <f>ROUND(FundResult[[#This Row],[pledged]]/FundResult[[#This Row],[goal]]*100,0)</f>
        <v>0</v>
      </c>
      <c r="T1459" s="27">
        <f>IFERROR(FundResult[[#This Row],[pledged]]/FundResult[[#This Row],[backers_count]], 0)</f>
        <v>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48">
        <v>5000</v>
      </c>
      <c r="E1460" s="4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6">
        <f>FundResult[[#This Row],[launched_at]]/86400+DATE(1970,1,1)</f>
        <v>41831.705555555556</v>
      </c>
      <c r="L1460" s="8">
        <f>YEAR(FundResult[[#This Row],[Date Created Conversion]])</f>
        <v>2014</v>
      </c>
      <c r="M1460" t="b">
        <v>0</v>
      </c>
      <c r="N1460">
        <v>0</v>
      </c>
      <c r="O1460" t="b">
        <v>0</v>
      </c>
      <c r="P1460" t="s">
        <v>8285</v>
      </c>
      <c r="Q1460" t="s">
        <v>8322</v>
      </c>
      <c r="R1460" s="10" t="s">
        <v>8341</v>
      </c>
      <c r="S1460" s="29">
        <f>ROUND(FundResult[[#This Row],[pledged]]/FundResult[[#This Row],[goal]]*100,0)</f>
        <v>0</v>
      </c>
      <c r="T1460" s="27">
        <f>IFERROR(FundResult[[#This Row],[pledged]]/FundResult[[#This Row],[backers_count]], 0)</f>
        <v>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48">
        <v>37000</v>
      </c>
      <c r="E1461" s="4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6">
        <f>FundResult[[#This Row],[launched_at]]/86400+DATE(1970,1,1)</f>
        <v>42312.204814814817</v>
      </c>
      <c r="L1461" s="8">
        <f>YEAR(FundResult[[#This Row],[Date Created Conversion]])</f>
        <v>2015</v>
      </c>
      <c r="M1461" t="b">
        <v>0</v>
      </c>
      <c r="N1461">
        <v>0</v>
      </c>
      <c r="O1461" t="b">
        <v>0</v>
      </c>
      <c r="P1461" t="s">
        <v>8285</v>
      </c>
      <c r="Q1461" t="s">
        <v>8322</v>
      </c>
      <c r="R1461" s="10" t="s">
        <v>8341</v>
      </c>
      <c r="S1461" s="29">
        <f>ROUND(FundResult[[#This Row],[pledged]]/FundResult[[#This Row],[goal]]*100,0)</f>
        <v>0</v>
      </c>
      <c r="T1461" s="27">
        <f>IFERROR(FundResult[[#This Row],[pledged]]/FundResult[[#This Row],[backers_count]], 0)</f>
        <v>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48">
        <v>25000000</v>
      </c>
      <c r="E1462" s="4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6">
        <f>FundResult[[#This Row],[launched_at]]/86400+DATE(1970,1,1)</f>
        <v>41915.896967592591</v>
      </c>
      <c r="L1462" s="8">
        <f>YEAR(FundResult[[#This Row],[Date Created Conversion]])</f>
        <v>2014</v>
      </c>
      <c r="M1462" t="b">
        <v>0</v>
      </c>
      <c r="N1462">
        <v>0</v>
      </c>
      <c r="O1462" t="b">
        <v>0</v>
      </c>
      <c r="P1462" t="s">
        <v>8285</v>
      </c>
      <c r="Q1462" t="s">
        <v>8322</v>
      </c>
      <c r="R1462" s="10" t="s">
        <v>8341</v>
      </c>
      <c r="S1462" s="29">
        <f>ROUND(FundResult[[#This Row],[pledged]]/FundResult[[#This Row],[goal]]*100,0)</f>
        <v>0</v>
      </c>
      <c r="T1462" s="27">
        <f>IFERROR(FundResult[[#This Row],[pledged]]/FundResult[[#This Row],[backers_count]], 0)</f>
        <v>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48">
        <v>15000</v>
      </c>
      <c r="E1463" s="4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6">
        <f>FundResult[[#This Row],[launched_at]]/86400+DATE(1970,1,1)</f>
        <v>41899.645300925928</v>
      </c>
      <c r="L1463" s="8">
        <f>YEAR(FundResult[[#This Row],[Date Created Conversion]])</f>
        <v>2014</v>
      </c>
      <c r="M1463" t="b">
        <v>1</v>
      </c>
      <c r="N1463">
        <v>340</v>
      </c>
      <c r="O1463" t="b">
        <v>1</v>
      </c>
      <c r="P1463" t="s">
        <v>8286</v>
      </c>
      <c r="Q1463" t="s">
        <v>8322</v>
      </c>
      <c r="R1463" s="10" t="s">
        <v>8342</v>
      </c>
      <c r="S1463" s="29">
        <f>ROUND(FundResult[[#This Row],[pledged]]/FundResult[[#This Row],[goal]]*100,0)</f>
        <v>101</v>
      </c>
      <c r="T1463" s="27">
        <f>IFERROR(FundResult[[#This Row],[pledged]]/FundResult[[#This Row],[backers_count]], 0)</f>
        <v>44.66673529411765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48">
        <v>4000</v>
      </c>
      <c r="E1464" s="4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6">
        <f>FundResult[[#This Row],[launched_at]]/86400+DATE(1970,1,1)</f>
        <v>41344.662858796299</v>
      </c>
      <c r="L1464" s="8">
        <f>YEAR(FundResult[[#This Row],[Date Created Conversion]])</f>
        <v>2013</v>
      </c>
      <c r="M1464" t="b">
        <v>1</v>
      </c>
      <c r="N1464">
        <v>150</v>
      </c>
      <c r="O1464" t="b">
        <v>1</v>
      </c>
      <c r="P1464" t="s">
        <v>8286</v>
      </c>
      <c r="Q1464" t="s">
        <v>8322</v>
      </c>
      <c r="R1464" s="10" t="s">
        <v>8342</v>
      </c>
      <c r="S1464" s="29">
        <f>ROUND(FundResult[[#This Row],[pledged]]/FundResult[[#This Row],[goal]]*100,0)</f>
        <v>109</v>
      </c>
      <c r="T1464" s="27">
        <f>IFERROR(FundResult[[#This Row],[pledged]]/FundResult[[#This Row],[backers_count]], 0)</f>
        <v>28.937999999999999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48">
        <v>600</v>
      </c>
      <c r="E1465" s="4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6">
        <f>FundResult[[#This Row],[launched_at]]/86400+DATE(1970,1,1)</f>
        <v>41326.911319444444</v>
      </c>
      <c r="L1465" s="8">
        <f>YEAR(FundResult[[#This Row],[Date Created Conversion]])</f>
        <v>2013</v>
      </c>
      <c r="M1465" t="b">
        <v>1</v>
      </c>
      <c r="N1465">
        <v>25</v>
      </c>
      <c r="O1465" t="b">
        <v>1</v>
      </c>
      <c r="P1465" t="s">
        <v>8286</v>
      </c>
      <c r="Q1465" t="s">
        <v>8322</v>
      </c>
      <c r="R1465" s="10" t="s">
        <v>8342</v>
      </c>
      <c r="S1465" s="29">
        <f>ROUND(FundResult[[#This Row],[pledged]]/FundResult[[#This Row],[goal]]*100,0)</f>
        <v>148</v>
      </c>
      <c r="T1465" s="27">
        <f>IFERROR(FundResult[[#This Row],[pledged]]/FundResult[[#This Row],[backers_count]], 0)</f>
        <v>35.44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48">
        <v>5000</v>
      </c>
      <c r="E1466" s="4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6">
        <f>FundResult[[#This Row],[launched_at]]/86400+DATE(1970,1,1)</f>
        <v>41291.661550925928</v>
      </c>
      <c r="L1466" s="8">
        <f>YEAR(FundResult[[#This Row],[Date Created Conversion]])</f>
        <v>2013</v>
      </c>
      <c r="M1466" t="b">
        <v>1</v>
      </c>
      <c r="N1466">
        <v>234</v>
      </c>
      <c r="O1466" t="b">
        <v>1</v>
      </c>
      <c r="P1466" t="s">
        <v>8286</v>
      </c>
      <c r="Q1466" t="s">
        <v>8322</v>
      </c>
      <c r="R1466" s="10" t="s">
        <v>8342</v>
      </c>
      <c r="S1466" s="29">
        <f>ROUND(FundResult[[#This Row],[pledged]]/FundResult[[#This Row],[goal]]*100,0)</f>
        <v>163</v>
      </c>
      <c r="T1466" s="27">
        <f>IFERROR(FundResult[[#This Row],[pledged]]/FundResult[[#This Row],[backers_count]], 0)</f>
        <v>34.871794871794869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48">
        <v>30000</v>
      </c>
      <c r="E1467" s="4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6">
        <f>FundResult[[#This Row],[launched_at]]/86400+DATE(1970,1,1)</f>
        <v>40959.734398148146</v>
      </c>
      <c r="L1467" s="8">
        <f>YEAR(FundResult[[#This Row],[Date Created Conversion]])</f>
        <v>2012</v>
      </c>
      <c r="M1467" t="b">
        <v>1</v>
      </c>
      <c r="N1467">
        <v>2602</v>
      </c>
      <c r="O1467" t="b">
        <v>1</v>
      </c>
      <c r="P1467" t="s">
        <v>8286</v>
      </c>
      <c r="Q1467" t="s">
        <v>8322</v>
      </c>
      <c r="R1467" s="10" t="s">
        <v>8342</v>
      </c>
      <c r="S1467" s="29">
        <f>ROUND(FundResult[[#This Row],[pledged]]/FundResult[[#This Row],[goal]]*100,0)</f>
        <v>456</v>
      </c>
      <c r="T1467" s="27">
        <f>IFERROR(FundResult[[#This Row],[pledged]]/FundResult[[#This Row],[backers_count]], 0)</f>
        <v>52.622732513451197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48">
        <v>16000</v>
      </c>
      <c r="E1468" s="4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6">
        <f>FundResult[[#This Row],[launched_at]]/86400+DATE(1970,1,1)</f>
        <v>42340.172060185185</v>
      </c>
      <c r="L1468" s="8">
        <f>YEAR(FundResult[[#This Row],[Date Created Conversion]])</f>
        <v>2015</v>
      </c>
      <c r="M1468" t="b">
        <v>1</v>
      </c>
      <c r="N1468">
        <v>248</v>
      </c>
      <c r="O1468" t="b">
        <v>1</v>
      </c>
      <c r="P1468" t="s">
        <v>8286</v>
      </c>
      <c r="Q1468" t="s">
        <v>8322</v>
      </c>
      <c r="R1468" s="10" t="s">
        <v>8342</v>
      </c>
      <c r="S1468" s="29">
        <f>ROUND(FundResult[[#This Row],[pledged]]/FundResult[[#This Row],[goal]]*100,0)</f>
        <v>108</v>
      </c>
      <c r="T1468" s="27">
        <f>IFERROR(FundResult[[#This Row],[pledged]]/FundResult[[#This Row],[backers_count]], 0)</f>
        <v>69.598266129032254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48">
        <v>40000</v>
      </c>
      <c r="E1469" s="4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6">
        <f>FundResult[[#This Row],[launched_at]]/86400+DATE(1970,1,1)</f>
        <v>40933.80190972222</v>
      </c>
      <c r="L1469" s="8">
        <f>YEAR(FundResult[[#This Row],[Date Created Conversion]])</f>
        <v>2012</v>
      </c>
      <c r="M1469" t="b">
        <v>1</v>
      </c>
      <c r="N1469">
        <v>600</v>
      </c>
      <c r="O1469" t="b">
        <v>1</v>
      </c>
      <c r="P1469" t="s">
        <v>8286</v>
      </c>
      <c r="Q1469" t="s">
        <v>8322</v>
      </c>
      <c r="R1469" s="10" t="s">
        <v>8342</v>
      </c>
      <c r="S1469" s="29">
        <f>ROUND(FundResult[[#This Row],[pledged]]/FundResult[[#This Row],[goal]]*100,0)</f>
        <v>115</v>
      </c>
      <c r="T1469" s="27">
        <f>IFERROR(FundResult[[#This Row],[pledged]]/FundResult[[#This Row],[backers_count]], 0)</f>
        <v>76.72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48">
        <v>9500</v>
      </c>
      <c r="E1470" s="4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6">
        <f>FundResult[[#This Row],[launched_at]]/86400+DATE(1970,1,1)</f>
        <v>40646.014456018514</v>
      </c>
      <c r="L1470" s="8">
        <f>YEAR(FundResult[[#This Row],[Date Created Conversion]])</f>
        <v>2011</v>
      </c>
      <c r="M1470" t="b">
        <v>1</v>
      </c>
      <c r="N1470">
        <v>293</v>
      </c>
      <c r="O1470" t="b">
        <v>1</v>
      </c>
      <c r="P1470" t="s">
        <v>8286</v>
      </c>
      <c r="Q1470" t="s">
        <v>8322</v>
      </c>
      <c r="R1470" s="10" t="s">
        <v>8342</v>
      </c>
      <c r="S1470" s="29">
        <f>ROUND(FundResult[[#This Row],[pledged]]/FundResult[[#This Row],[goal]]*100,0)</f>
        <v>102</v>
      </c>
      <c r="T1470" s="27">
        <f>IFERROR(FundResult[[#This Row],[pledged]]/FundResult[[#This Row],[backers_count]], 0)</f>
        <v>33.191126279863482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48">
        <v>44250</v>
      </c>
      <c r="E1471" s="4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6">
        <f>FundResult[[#This Row],[launched_at]]/86400+DATE(1970,1,1)</f>
        <v>41290.598483796297</v>
      </c>
      <c r="L1471" s="8">
        <f>YEAR(FundResult[[#This Row],[Date Created Conversion]])</f>
        <v>2013</v>
      </c>
      <c r="M1471" t="b">
        <v>1</v>
      </c>
      <c r="N1471">
        <v>321</v>
      </c>
      <c r="O1471" t="b">
        <v>1</v>
      </c>
      <c r="P1471" t="s">
        <v>8286</v>
      </c>
      <c r="Q1471" t="s">
        <v>8322</v>
      </c>
      <c r="R1471" s="10" t="s">
        <v>8342</v>
      </c>
      <c r="S1471" s="29">
        <f>ROUND(FundResult[[#This Row],[pledged]]/FundResult[[#This Row],[goal]]*100,0)</f>
        <v>108</v>
      </c>
      <c r="T1471" s="27">
        <f>IFERROR(FundResult[[#This Row],[pledged]]/FundResult[[#This Row],[backers_count]], 0)</f>
        <v>149.46417445482865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48">
        <v>1500</v>
      </c>
      <c r="E1472" s="4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6">
        <f>FundResult[[#This Row],[launched_at]]/86400+DATE(1970,1,1)</f>
        <v>41250.827118055553</v>
      </c>
      <c r="L1472" s="8">
        <f>YEAR(FundResult[[#This Row],[Date Created Conversion]])</f>
        <v>2012</v>
      </c>
      <c r="M1472" t="b">
        <v>1</v>
      </c>
      <c r="N1472">
        <v>81</v>
      </c>
      <c r="O1472" t="b">
        <v>1</v>
      </c>
      <c r="P1472" t="s">
        <v>8286</v>
      </c>
      <c r="Q1472" t="s">
        <v>8322</v>
      </c>
      <c r="R1472" s="10" t="s">
        <v>8342</v>
      </c>
      <c r="S1472" s="29">
        <f>ROUND(FundResult[[#This Row],[pledged]]/FundResult[[#This Row],[goal]]*100,0)</f>
        <v>125</v>
      </c>
      <c r="T1472" s="27">
        <f>IFERROR(FundResult[[#This Row],[pledged]]/FundResult[[#This Row],[backers_count]], 0)</f>
        <v>23.172839506172838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48">
        <v>32000</v>
      </c>
      <c r="E1473" s="4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6">
        <f>FundResult[[#This Row],[launched_at]]/86400+DATE(1970,1,1)</f>
        <v>42073.957569444443</v>
      </c>
      <c r="L1473" s="8">
        <f>YEAR(FundResult[[#This Row],[Date Created Conversion]])</f>
        <v>2015</v>
      </c>
      <c r="M1473" t="b">
        <v>1</v>
      </c>
      <c r="N1473">
        <v>343</v>
      </c>
      <c r="O1473" t="b">
        <v>1</v>
      </c>
      <c r="P1473" t="s">
        <v>8286</v>
      </c>
      <c r="Q1473" t="s">
        <v>8322</v>
      </c>
      <c r="R1473" s="10" t="s">
        <v>8342</v>
      </c>
      <c r="S1473" s="29">
        <f>ROUND(FundResult[[#This Row],[pledged]]/FundResult[[#This Row],[goal]]*100,0)</f>
        <v>104</v>
      </c>
      <c r="T1473" s="27">
        <f>IFERROR(FundResult[[#This Row],[pledged]]/FundResult[[#This Row],[backers_count]], 0)</f>
        <v>96.877551020408163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48">
        <v>25000</v>
      </c>
      <c r="E1474" s="4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6">
        <f>FundResult[[#This Row],[launched_at]]/86400+DATE(1970,1,1)</f>
        <v>41533.542858796296</v>
      </c>
      <c r="L1474" s="8">
        <f>YEAR(FundResult[[#This Row],[Date Created Conversion]])</f>
        <v>2013</v>
      </c>
      <c r="M1474" t="b">
        <v>1</v>
      </c>
      <c r="N1474">
        <v>336</v>
      </c>
      <c r="O1474" t="b">
        <v>1</v>
      </c>
      <c r="P1474" t="s">
        <v>8286</v>
      </c>
      <c r="Q1474" t="s">
        <v>8322</v>
      </c>
      <c r="R1474" s="10" t="s">
        <v>8342</v>
      </c>
      <c r="S1474" s="29">
        <f>ROUND(FundResult[[#This Row],[pledged]]/FundResult[[#This Row],[goal]]*100,0)</f>
        <v>139</v>
      </c>
      <c r="T1474" s="27">
        <f>IFERROR(FundResult[[#This Row],[pledged]]/FundResult[[#This Row],[backers_count]], 0)</f>
        <v>103.20238095238095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48">
        <v>1500</v>
      </c>
      <c r="E1475" s="4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6">
        <f>FundResult[[#This Row],[launched_at]]/86400+DATE(1970,1,1)</f>
        <v>40939.979618055557</v>
      </c>
      <c r="L1475" s="8">
        <f>YEAR(FundResult[[#This Row],[Date Created Conversion]])</f>
        <v>2012</v>
      </c>
      <c r="M1475" t="b">
        <v>1</v>
      </c>
      <c r="N1475">
        <v>47</v>
      </c>
      <c r="O1475" t="b">
        <v>1</v>
      </c>
      <c r="P1475" t="s">
        <v>8286</v>
      </c>
      <c r="Q1475" t="s">
        <v>8322</v>
      </c>
      <c r="R1475" s="10" t="s">
        <v>8342</v>
      </c>
      <c r="S1475" s="29">
        <f>ROUND(FundResult[[#This Row],[pledged]]/FundResult[[#This Row],[goal]]*100,0)</f>
        <v>121</v>
      </c>
      <c r="T1475" s="27">
        <f>IFERROR(FundResult[[#This Row],[pledged]]/FundResult[[#This Row],[backers_count]], 0)</f>
        <v>38.462553191489363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48">
        <v>3000</v>
      </c>
      <c r="E1476" s="4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6">
        <f>FundResult[[#This Row],[launched_at]]/86400+DATE(1970,1,1)</f>
        <v>41500.72791666667</v>
      </c>
      <c r="L1476" s="8">
        <f>YEAR(FundResult[[#This Row],[Date Created Conversion]])</f>
        <v>2013</v>
      </c>
      <c r="M1476" t="b">
        <v>1</v>
      </c>
      <c r="N1476">
        <v>76</v>
      </c>
      <c r="O1476" t="b">
        <v>1</v>
      </c>
      <c r="P1476" t="s">
        <v>8286</v>
      </c>
      <c r="Q1476" t="s">
        <v>8322</v>
      </c>
      <c r="R1476" s="10" t="s">
        <v>8342</v>
      </c>
      <c r="S1476" s="29">
        <f>ROUND(FundResult[[#This Row],[pledged]]/FundResult[[#This Row],[goal]]*100,0)</f>
        <v>112</v>
      </c>
      <c r="T1476" s="27">
        <f>IFERROR(FundResult[[#This Row],[pledged]]/FundResult[[#This Row],[backers_count]], 0)</f>
        <v>44.315789473684212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48">
        <v>15000</v>
      </c>
      <c r="E1477" s="4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6">
        <f>FundResult[[#This Row],[launched_at]]/86400+DATE(1970,1,1)</f>
        <v>41960.722951388889</v>
      </c>
      <c r="L1477" s="8">
        <f>YEAR(FundResult[[#This Row],[Date Created Conversion]])</f>
        <v>2014</v>
      </c>
      <c r="M1477" t="b">
        <v>1</v>
      </c>
      <c r="N1477">
        <v>441</v>
      </c>
      <c r="O1477" t="b">
        <v>1</v>
      </c>
      <c r="P1477" t="s">
        <v>8286</v>
      </c>
      <c r="Q1477" t="s">
        <v>8322</v>
      </c>
      <c r="R1477" s="10" t="s">
        <v>8342</v>
      </c>
      <c r="S1477" s="29">
        <f>ROUND(FundResult[[#This Row],[pledged]]/FundResult[[#This Row],[goal]]*100,0)</f>
        <v>189</v>
      </c>
      <c r="T1477" s="27">
        <f>IFERROR(FundResult[[#This Row],[pledged]]/FundResult[[#This Row],[backers_count]], 0)</f>
        <v>64.173356009070289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48">
        <v>6000</v>
      </c>
      <c r="E1478" s="4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6">
        <f>FundResult[[#This Row],[launched_at]]/86400+DATE(1970,1,1)</f>
        <v>40766.041921296295</v>
      </c>
      <c r="L1478" s="8">
        <f>YEAR(FundResult[[#This Row],[Date Created Conversion]])</f>
        <v>2011</v>
      </c>
      <c r="M1478" t="b">
        <v>1</v>
      </c>
      <c r="N1478">
        <v>916</v>
      </c>
      <c r="O1478" t="b">
        <v>1</v>
      </c>
      <c r="P1478" t="s">
        <v>8286</v>
      </c>
      <c r="Q1478" t="s">
        <v>8322</v>
      </c>
      <c r="R1478" s="10" t="s">
        <v>8342</v>
      </c>
      <c r="S1478" s="29">
        <f>ROUND(FundResult[[#This Row],[pledged]]/FundResult[[#This Row],[goal]]*100,0)</f>
        <v>662</v>
      </c>
      <c r="T1478" s="27">
        <f>IFERROR(FundResult[[#This Row],[pledged]]/FundResult[[#This Row],[backers_count]], 0)</f>
        <v>43.333275109170302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48">
        <v>30000</v>
      </c>
      <c r="E1479" s="4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6">
        <f>FundResult[[#This Row],[launched_at]]/86400+DATE(1970,1,1)</f>
        <v>40840.615787037037</v>
      </c>
      <c r="L1479" s="8">
        <f>YEAR(FundResult[[#This Row],[Date Created Conversion]])</f>
        <v>2011</v>
      </c>
      <c r="M1479" t="b">
        <v>1</v>
      </c>
      <c r="N1479">
        <v>369</v>
      </c>
      <c r="O1479" t="b">
        <v>1</v>
      </c>
      <c r="P1479" t="s">
        <v>8286</v>
      </c>
      <c r="Q1479" t="s">
        <v>8322</v>
      </c>
      <c r="R1479" s="10" t="s">
        <v>8342</v>
      </c>
      <c r="S1479" s="29">
        <f>ROUND(FundResult[[#This Row],[pledged]]/FundResult[[#This Row],[goal]]*100,0)</f>
        <v>111</v>
      </c>
      <c r="T1479" s="27">
        <f>IFERROR(FundResult[[#This Row],[pledged]]/FundResult[[#This Row],[backers_count]], 0)</f>
        <v>90.495934959349597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48">
        <v>50000</v>
      </c>
      <c r="E1480" s="4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6">
        <f>FundResult[[#This Row],[launched_at]]/86400+DATE(1970,1,1)</f>
        <v>41394.871678240743</v>
      </c>
      <c r="L1480" s="8">
        <f>YEAR(FundResult[[#This Row],[Date Created Conversion]])</f>
        <v>2013</v>
      </c>
      <c r="M1480" t="b">
        <v>1</v>
      </c>
      <c r="N1480">
        <v>20242</v>
      </c>
      <c r="O1480" t="b">
        <v>1</v>
      </c>
      <c r="P1480" t="s">
        <v>8286</v>
      </c>
      <c r="Q1480" t="s">
        <v>8322</v>
      </c>
      <c r="R1480" s="10" t="s">
        <v>8342</v>
      </c>
      <c r="S1480" s="29">
        <f>ROUND(FundResult[[#This Row],[pledged]]/FundResult[[#This Row],[goal]]*100,0)</f>
        <v>1182</v>
      </c>
      <c r="T1480" s="27">
        <f>IFERROR(FundResult[[#This Row],[pledged]]/FundResult[[#This Row],[backers_count]], 0)</f>
        <v>29.187190495010373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48">
        <v>1600</v>
      </c>
      <c r="E1481" s="4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6">
        <f>FundResult[[#This Row],[launched_at]]/86400+DATE(1970,1,1)</f>
        <v>41754.745243055557</v>
      </c>
      <c r="L1481" s="8">
        <f>YEAR(FundResult[[#This Row],[Date Created Conversion]])</f>
        <v>2014</v>
      </c>
      <c r="M1481" t="b">
        <v>1</v>
      </c>
      <c r="N1481">
        <v>71</v>
      </c>
      <c r="O1481" t="b">
        <v>1</v>
      </c>
      <c r="P1481" t="s">
        <v>8286</v>
      </c>
      <c r="Q1481" t="s">
        <v>8322</v>
      </c>
      <c r="R1481" s="10" t="s">
        <v>8342</v>
      </c>
      <c r="S1481" s="29">
        <f>ROUND(FundResult[[#This Row],[pledged]]/FundResult[[#This Row],[goal]]*100,0)</f>
        <v>137</v>
      </c>
      <c r="T1481" s="27">
        <f>IFERROR(FundResult[[#This Row],[pledged]]/FundResult[[#This Row],[backers_count]], 0)</f>
        <v>30.95774647887324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48">
        <v>50000</v>
      </c>
      <c r="E1482" s="4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6">
        <f>FundResult[[#This Row],[launched_at]]/86400+DATE(1970,1,1)</f>
        <v>41464.934016203704</v>
      </c>
      <c r="L1482" s="8">
        <f>YEAR(FundResult[[#This Row],[Date Created Conversion]])</f>
        <v>2013</v>
      </c>
      <c r="M1482" t="b">
        <v>1</v>
      </c>
      <c r="N1482">
        <v>635</v>
      </c>
      <c r="O1482" t="b">
        <v>1</v>
      </c>
      <c r="P1482" t="s">
        <v>8286</v>
      </c>
      <c r="Q1482" t="s">
        <v>8322</v>
      </c>
      <c r="R1482" s="10" t="s">
        <v>8342</v>
      </c>
      <c r="S1482" s="29">
        <f>ROUND(FundResult[[#This Row],[pledged]]/FundResult[[#This Row],[goal]]*100,0)</f>
        <v>117</v>
      </c>
      <c r="T1482" s="27">
        <f>IFERROR(FundResult[[#This Row],[pledged]]/FundResult[[#This Row],[backers_count]], 0)</f>
        <v>92.157795275590544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48">
        <v>5000</v>
      </c>
      <c r="E1483" s="4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6">
        <f>FundResult[[#This Row],[launched_at]]/86400+DATE(1970,1,1)</f>
        <v>41550.922974537039</v>
      </c>
      <c r="L1483" s="8">
        <f>YEAR(FundResult[[#This Row],[Date Created Conversion]])</f>
        <v>2013</v>
      </c>
      <c r="M1483" t="b">
        <v>0</v>
      </c>
      <c r="N1483">
        <v>6</v>
      </c>
      <c r="O1483" t="b">
        <v>0</v>
      </c>
      <c r="P1483" t="s">
        <v>8273</v>
      </c>
      <c r="Q1483" t="s">
        <v>8322</v>
      </c>
      <c r="R1483" s="10" t="s">
        <v>8324</v>
      </c>
      <c r="S1483" s="29">
        <f>ROUND(FundResult[[#This Row],[pledged]]/FundResult[[#This Row],[goal]]*100,0)</f>
        <v>2</v>
      </c>
      <c r="T1483" s="27">
        <f>IFERROR(FundResult[[#This Row],[pledged]]/FundResult[[#This Row],[backers_count]], 0)</f>
        <v>17.5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48">
        <v>5000</v>
      </c>
      <c r="E1484" s="4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6">
        <f>FundResult[[#This Row],[launched_at]]/86400+DATE(1970,1,1)</f>
        <v>41136.858055555553</v>
      </c>
      <c r="L1484" s="8">
        <f>YEAR(FundResult[[#This Row],[Date Created Conversion]])</f>
        <v>2012</v>
      </c>
      <c r="M1484" t="b">
        <v>0</v>
      </c>
      <c r="N1484">
        <v>1</v>
      </c>
      <c r="O1484" t="b">
        <v>0</v>
      </c>
      <c r="P1484" t="s">
        <v>8273</v>
      </c>
      <c r="Q1484" t="s">
        <v>8322</v>
      </c>
      <c r="R1484" s="10" t="s">
        <v>8324</v>
      </c>
      <c r="S1484" s="29">
        <f>ROUND(FundResult[[#This Row],[pledged]]/FundResult[[#This Row],[goal]]*100,0)</f>
        <v>0</v>
      </c>
      <c r="T1484" s="27">
        <f>IFERROR(FundResult[[#This Row],[pledged]]/FundResult[[#This Row],[backers_count]], 0)</f>
        <v>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48">
        <v>7000</v>
      </c>
      <c r="E1485" s="4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6">
        <f>FundResult[[#This Row],[launched_at]]/86400+DATE(1970,1,1)</f>
        <v>42548.192997685182</v>
      </c>
      <c r="L1485" s="8">
        <f>YEAR(FundResult[[#This Row],[Date Created Conversion]])</f>
        <v>2016</v>
      </c>
      <c r="M1485" t="b">
        <v>0</v>
      </c>
      <c r="N1485">
        <v>2</v>
      </c>
      <c r="O1485" t="b">
        <v>0</v>
      </c>
      <c r="P1485" t="s">
        <v>8273</v>
      </c>
      <c r="Q1485" t="s">
        <v>8322</v>
      </c>
      <c r="R1485" s="10" t="s">
        <v>8324</v>
      </c>
      <c r="S1485" s="29">
        <f>ROUND(FundResult[[#This Row],[pledged]]/FundResult[[#This Row],[goal]]*100,0)</f>
        <v>1</v>
      </c>
      <c r="T1485" s="27">
        <f>IFERROR(FundResult[[#This Row],[pledged]]/FundResult[[#This Row],[backers_count]], 0)</f>
        <v>25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48">
        <v>2000</v>
      </c>
      <c r="E1486" s="4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6">
        <f>FundResult[[#This Row],[launched_at]]/86400+DATE(1970,1,1)</f>
        <v>41053.200960648144</v>
      </c>
      <c r="L1486" s="8">
        <f>YEAR(FundResult[[#This Row],[Date Created Conversion]])</f>
        <v>2012</v>
      </c>
      <c r="M1486" t="b">
        <v>0</v>
      </c>
      <c r="N1486">
        <v>0</v>
      </c>
      <c r="O1486" t="b">
        <v>0</v>
      </c>
      <c r="P1486" t="s">
        <v>8273</v>
      </c>
      <c r="Q1486" t="s">
        <v>8322</v>
      </c>
      <c r="R1486" s="10" t="s">
        <v>8324</v>
      </c>
      <c r="S1486" s="29">
        <f>ROUND(FundResult[[#This Row],[pledged]]/FundResult[[#This Row],[goal]]*100,0)</f>
        <v>0</v>
      </c>
      <c r="T1486" s="27">
        <f>IFERROR(FundResult[[#This Row],[pledged]]/FundResult[[#This Row],[backers_count]], 0)</f>
        <v>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48">
        <v>6700</v>
      </c>
      <c r="E1487" s="4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6">
        <f>FundResult[[#This Row],[launched_at]]/86400+DATE(1970,1,1)</f>
        <v>42130.795983796299</v>
      </c>
      <c r="L1487" s="8">
        <f>YEAR(FundResult[[#This Row],[Date Created Conversion]])</f>
        <v>2015</v>
      </c>
      <c r="M1487" t="b">
        <v>0</v>
      </c>
      <c r="N1487">
        <v>3</v>
      </c>
      <c r="O1487" t="b">
        <v>0</v>
      </c>
      <c r="P1487" t="s">
        <v>8273</v>
      </c>
      <c r="Q1487" t="s">
        <v>8322</v>
      </c>
      <c r="R1487" s="10" t="s">
        <v>8324</v>
      </c>
      <c r="S1487" s="29">
        <f>ROUND(FundResult[[#This Row],[pledged]]/FundResult[[#This Row],[goal]]*100,0)</f>
        <v>2</v>
      </c>
      <c r="T1487" s="27">
        <f>IFERROR(FundResult[[#This Row],[pledged]]/FundResult[[#This Row],[backers_count]], 0)</f>
        <v>50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48">
        <v>20000</v>
      </c>
      <c r="E1488" s="4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6">
        <f>FundResult[[#This Row],[launched_at]]/86400+DATE(1970,1,1)</f>
        <v>42032.168530092589</v>
      </c>
      <c r="L1488" s="8">
        <f>YEAR(FundResult[[#This Row],[Date Created Conversion]])</f>
        <v>2015</v>
      </c>
      <c r="M1488" t="b">
        <v>0</v>
      </c>
      <c r="N1488">
        <v>3</v>
      </c>
      <c r="O1488" t="b">
        <v>0</v>
      </c>
      <c r="P1488" t="s">
        <v>8273</v>
      </c>
      <c r="Q1488" t="s">
        <v>8322</v>
      </c>
      <c r="R1488" s="10" t="s">
        <v>8324</v>
      </c>
      <c r="S1488" s="29">
        <f>ROUND(FundResult[[#This Row],[pledged]]/FundResult[[#This Row],[goal]]*100,0)</f>
        <v>0</v>
      </c>
      <c r="T1488" s="27">
        <f>IFERROR(FundResult[[#This Row],[pledged]]/FundResult[[#This Row],[backers_count]], 0)</f>
        <v>16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48">
        <v>10000</v>
      </c>
      <c r="E1489" s="4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6">
        <f>FundResult[[#This Row],[launched_at]]/86400+DATE(1970,1,1)</f>
        <v>42554.917488425926</v>
      </c>
      <c r="L1489" s="8">
        <f>YEAR(FundResult[[#This Row],[Date Created Conversion]])</f>
        <v>2016</v>
      </c>
      <c r="M1489" t="b">
        <v>0</v>
      </c>
      <c r="N1489">
        <v>0</v>
      </c>
      <c r="O1489" t="b">
        <v>0</v>
      </c>
      <c r="P1489" t="s">
        <v>8273</v>
      </c>
      <c r="Q1489" t="s">
        <v>8322</v>
      </c>
      <c r="R1489" s="10" t="s">
        <v>8324</v>
      </c>
      <c r="S1489" s="29">
        <f>ROUND(FundResult[[#This Row],[pledged]]/FundResult[[#This Row],[goal]]*100,0)</f>
        <v>0</v>
      </c>
      <c r="T1489" s="27">
        <f>IFERROR(FundResult[[#This Row],[pledged]]/FundResult[[#This Row],[backers_count]], 0)</f>
        <v>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48">
        <v>15000</v>
      </c>
      <c r="E1490" s="4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6">
        <f>FundResult[[#This Row],[launched_at]]/86400+DATE(1970,1,1)</f>
        <v>41614.563194444447</v>
      </c>
      <c r="L1490" s="8">
        <f>YEAR(FundResult[[#This Row],[Date Created Conversion]])</f>
        <v>2013</v>
      </c>
      <c r="M1490" t="b">
        <v>0</v>
      </c>
      <c r="N1490">
        <v>6</v>
      </c>
      <c r="O1490" t="b">
        <v>0</v>
      </c>
      <c r="P1490" t="s">
        <v>8273</v>
      </c>
      <c r="Q1490" t="s">
        <v>8322</v>
      </c>
      <c r="R1490" s="10" t="s">
        <v>8324</v>
      </c>
      <c r="S1490" s="29">
        <f>ROUND(FundResult[[#This Row],[pledged]]/FundResult[[#This Row],[goal]]*100,0)</f>
        <v>2</v>
      </c>
      <c r="T1490" s="27">
        <f>IFERROR(FundResult[[#This Row],[pledged]]/FundResult[[#This Row],[backers_count]], 0)</f>
        <v>60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48">
        <v>5000</v>
      </c>
      <c r="E1491" s="4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6">
        <f>FundResult[[#This Row],[launched_at]]/86400+DATE(1970,1,1)</f>
        <v>41198.611712962964</v>
      </c>
      <c r="L1491" s="8">
        <f>YEAR(FundResult[[#This Row],[Date Created Conversion]])</f>
        <v>2012</v>
      </c>
      <c r="M1491" t="b">
        <v>0</v>
      </c>
      <c r="N1491">
        <v>0</v>
      </c>
      <c r="O1491" t="b">
        <v>0</v>
      </c>
      <c r="P1491" t="s">
        <v>8273</v>
      </c>
      <c r="Q1491" t="s">
        <v>8322</v>
      </c>
      <c r="R1491" s="10" t="s">
        <v>8324</v>
      </c>
      <c r="S1491" s="29">
        <f>ROUND(FundResult[[#This Row],[pledged]]/FundResult[[#This Row],[goal]]*100,0)</f>
        <v>0</v>
      </c>
      <c r="T1491" s="27">
        <f>IFERROR(FundResult[[#This Row],[pledged]]/FundResult[[#This Row],[backers_count]], 0)</f>
        <v>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48">
        <v>2900</v>
      </c>
      <c r="E1492" s="4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6">
        <f>FundResult[[#This Row],[launched_at]]/86400+DATE(1970,1,1)</f>
        <v>41520.561041666668</v>
      </c>
      <c r="L1492" s="8">
        <f>YEAR(FundResult[[#This Row],[Date Created Conversion]])</f>
        <v>2013</v>
      </c>
      <c r="M1492" t="b">
        <v>0</v>
      </c>
      <c r="N1492">
        <v>19</v>
      </c>
      <c r="O1492" t="b">
        <v>0</v>
      </c>
      <c r="P1492" t="s">
        <v>8273</v>
      </c>
      <c r="Q1492" t="s">
        <v>8322</v>
      </c>
      <c r="R1492" s="10" t="s">
        <v>8324</v>
      </c>
      <c r="S1492" s="29">
        <f>ROUND(FundResult[[#This Row],[pledged]]/FundResult[[#This Row],[goal]]*100,0)</f>
        <v>31</v>
      </c>
      <c r="T1492" s="27">
        <f>IFERROR(FundResult[[#This Row],[pledged]]/FundResult[[#This Row],[backers_count]], 0)</f>
        <v>47.10526315789474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48">
        <v>1200</v>
      </c>
      <c r="E1493" s="4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6">
        <f>FundResult[[#This Row],[launched_at]]/86400+DATE(1970,1,1)</f>
        <v>41991.713460648149</v>
      </c>
      <c r="L1493" s="8">
        <f>YEAR(FundResult[[#This Row],[Date Created Conversion]])</f>
        <v>2014</v>
      </c>
      <c r="M1493" t="b">
        <v>0</v>
      </c>
      <c r="N1493">
        <v>1</v>
      </c>
      <c r="O1493" t="b">
        <v>0</v>
      </c>
      <c r="P1493" t="s">
        <v>8273</v>
      </c>
      <c r="Q1493" t="s">
        <v>8322</v>
      </c>
      <c r="R1493" s="10" t="s">
        <v>8324</v>
      </c>
      <c r="S1493" s="29">
        <f>ROUND(FundResult[[#This Row],[pledged]]/FundResult[[#This Row],[goal]]*100,0)</f>
        <v>8</v>
      </c>
      <c r="T1493" s="27">
        <f>IFERROR(FundResult[[#This Row],[pledged]]/FundResult[[#This Row],[backers_count]], 0)</f>
        <v>100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48">
        <v>4000</v>
      </c>
      <c r="E1494" s="4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6">
        <f>FundResult[[#This Row],[launched_at]]/86400+DATE(1970,1,1)</f>
        <v>40682.884791666671</v>
      </c>
      <c r="L1494" s="8">
        <f>YEAR(FundResult[[#This Row],[Date Created Conversion]])</f>
        <v>2011</v>
      </c>
      <c r="M1494" t="b">
        <v>0</v>
      </c>
      <c r="N1494">
        <v>2</v>
      </c>
      <c r="O1494" t="b">
        <v>0</v>
      </c>
      <c r="P1494" t="s">
        <v>8273</v>
      </c>
      <c r="Q1494" t="s">
        <v>8322</v>
      </c>
      <c r="R1494" s="10" t="s">
        <v>8324</v>
      </c>
      <c r="S1494" s="29">
        <f>ROUND(FundResult[[#This Row],[pledged]]/FundResult[[#This Row],[goal]]*100,0)</f>
        <v>1</v>
      </c>
      <c r="T1494" s="27">
        <f>IFERROR(FundResult[[#This Row],[pledged]]/FundResult[[#This Row],[backers_count]], 0)</f>
        <v>15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48">
        <v>2400</v>
      </c>
      <c r="E1495" s="4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6">
        <f>FundResult[[#This Row],[launched_at]]/86400+DATE(1970,1,1)</f>
        <v>41411.866608796292</v>
      </c>
      <c r="L1495" s="8">
        <f>YEAR(FundResult[[#This Row],[Date Created Conversion]])</f>
        <v>2013</v>
      </c>
      <c r="M1495" t="b">
        <v>0</v>
      </c>
      <c r="N1495">
        <v>0</v>
      </c>
      <c r="O1495" t="b">
        <v>0</v>
      </c>
      <c r="P1495" t="s">
        <v>8273</v>
      </c>
      <c r="Q1495" t="s">
        <v>8322</v>
      </c>
      <c r="R1495" s="10" t="s">
        <v>8324</v>
      </c>
      <c r="S1495" s="29">
        <f>ROUND(FundResult[[#This Row],[pledged]]/FundResult[[#This Row],[goal]]*100,0)</f>
        <v>0</v>
      </c>
      <c r="T1495" s="27">
        <f>IFERROR(FundResult[[#This Row],[pledged]]/FundResult[[#This Row],[backers_count]], 0)</f>
        <v>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48">
        <v>5000</v>
      </c>
      <c r="E1496" s="4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6">
        <f>FundResult[[#This Row],[launched_at]]/86400+DATE(1970,1,1)</f>
        <v>42067.722372685181</v>
      </c>
      <c r="L1496" s="8">
        <f>YEAR(FundResult[[#This Row],[Date Created Conversion]])</f>
        <v>2015</v>
      </c>
      <c r="M1496" t="b">
        <v>0</v>
      </c>
      <c r="N1496">
        <v>11</v>
      </c>
      <c r="O1496" t="b">
        <v>0</v>
      </c>
      <c r="P1496" t="s">
        <v>8273</v>
      </c>
      <c r="Q1496" t="s">
        <v>8322</v>
      </c>
      <c r="R1496" s="10" t="s">
        <v>8324</v>
      </c>
      <c r="S1496" s="29">
        <f>ROUND(FundResult[[#This Row],[pledged]]/FundResult[[#This Row],[goal]]*100,0)</f>
        <v>9</v>
      </c>
      <c r="T1496" s="27">
        <f>IFERROR(FundResult[[#This Row],[pledged]]/FundResult[[#This Row],[backers_count]], 0)</f>
        <v>40.454545454545453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48">
        <v>2000</v>
      </c>
      <c r="E1497" s="4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6">
        <f>FundResult[[#This Row],[launched_at]]/86400+DATE(1970,1,1)</f>
        <v>40752.789710648147</v>
      </c>
      <c r="L1497" s="8">
        <f>YEAR(FundResult[[#This Row],[Date Created Conversion]])</f>
        <v>2011</v>
      </c>
      <c r="M1497" t="b">
        <v>0</v>
      </c>
      <c r="N1497">
        <v>0</v>
      </c>
      <c r="O1497" t="b">
        <v>0</v>
      </c>
      <c r="P1497" t="s">
        <v>8273</v>
      </c>
      <c r="Q1497" t="s">
        <v>8322</v>
      </c>
      <c r="R1497" s="10" t="s">
        <v>8324</v>
      </c>
      <c r="S1497" s="29">
        <f>ROUND(FundResult[[#This Row],[pledged]]/FundResult[[#This Row],[goal]]*100,0)</f>
        <v>0</v>
      </c>
      <c r="T1497" s="27">
        <f>IFERROR(FundResult[[#This Row],[pledged]]/FundResult[[#This Row],[backers_count]], 0)</f>
        <v>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48">
        <v>1500</v>
      </c>
      <c r="E1498" s="4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6">
        <f>FundResult[[#This Row],[launched_at]]/86400+DATE(1970,1,1)</f>
        <v>41838.475219907406</v>
      </c>
      <c r="L1498" s="8">
        <f>YEAR(FundResult[[#This Row],[Date Created Conversion]])</f>
        <v>2014</v>
      </c>
      <c r="M1498" t="b">
        <v>0</v>
      </c>
      <c r="N1498">
        <v>0</v>
      </c>
      <c r="O1498" t="b">
        <v>0</v>
      </c>
      <c r="P1498" t="s">
        <v>8273</v>
      </c>
      <c r="Q1498" t="s">
        <v>8322</v>
      </c>
      <c r="R1498" s="10" t="s">
        <v>8324</v>
      </c>
      <c r="S1498" s="29">
        <f>ROUND(FundResult[[#This Row],[pledged]]/FundResult[[#This Row],[goal]]*100,0)</f>
        <v>0</v>
      </c>
      <c r="T1498" s="27">
        <f>IFERROR(FundResult[[#This Row],[pledged]]/FundResult[[#This Row],[backers_count]], 0)</f>
        <v>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48">
        <v>15000</v>
      </c>
      <c r="E1499" s="4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6">
        <f>FundResult[[#This Row],[launched_at]]/86400+DATE(1970,1,1)</f>
        <v>41444.64261574074</v>
      </c>
      <c r="L1499" s="8">
        <f>YEAR(FundResult[[#This Row],[Date Created Conversion]])</f>
        <v>2013</v>
      </c>
      <c r="M1499" t="b">
        <v>0</v>
      </c>
      <c r="N1499">
        <v>1</v>
      </c>
      <c r="O1499" t="b">
        <v>0</v>
      </c>
      <c r="P1499" t="s">
        <v>8273</v>
      </c>
      <c r="Q1499" t="s">
        <v>8322</v>
      </c>
      <c r="R1499" s="10" t="s">
        <v>8324</v>
      </c>
      <c r="S1499" s="29">
        <f>ROUND(FundResult[[#This Row],[pledged]]/FundResult[[#This Row],[goal]]*100,0)</f>
        <v>0</v>
      </c>
      <c r="T1499" s="27">
        <f>IFERROR(FundResult[[#This Row],[pledged]]/FundResult[[#This Row],[backers_count]], 0)</f>
        <v>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48">
        <v>3000</v>
      </c>
      <c r="E1500" s="4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6">
        <f>FundResult[[#This Row],[launched_at]]/86400+DATE(1970,1,1)</f>
        <v>41840.983541666668</v>
      </c>
      <c r="L1500" s="8">
        <f>YEAR(FundResult[[#This Row],[Date Created Conversion]])</f>
        <v>2014</v>
      </c>
      <c r="M1500" t="b">
        <v>0</v>
      </c>
      <c r="N1500">
        <v>3</v>
      </c>
      <c r="O1500" t="b">
        <v>0</v>
      </c>
      <c r="P1500" t="s">
        <v>8273</v>
      </c>
      <c r="Q1500" t="s">
        <v>8322</v>
      </c>
      <c r="R1500" s="10" t="s">
        <v>8324</v>
      </c>
      <c r="S1500" s="29">
        <f>ROUND(FundResult[[#This Row],[pledged]]/FundResult[[#This Row],[goal]]*100,0)</f>
        <v>2</v>
      </c>
      <c r="T1500" s="27">
        <f>IFERROR(FundResult[[#This Row],[pledged]]/FundResult[[#This Row],[backers_count]], 0)</f>
        <v>19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48">
        <v>2000</v>
      </c>
      <c r="E1501" s="4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6">
        <f>FundResult[[#This Row],[launched_at]]/86400+DATE(1970,1,1)</f>
        <v>42527.007326388892</v>
      </c>
      <c r="L1501" s="8">
        <f>YEAR(FundResult[[#This Row],[Date Created Conversion]])</f>
        <v>2016</v>
      </c>
      <c r="M1501" t="b">
        <v>0</v>
      </c>
      <c r="N1501">
        <v>1</v>
      </c>
      <c r="O1501" t="b">
        <v>0</v>
      </c>
      <c r="P1501" t="s">
        <v>8273</v>
      </c>
      <c r="Q1501" t="s">
        <v>8322</v>
      </c>
      <c r="R1501" s="10" t="s">
        <v>8324</v>
      </c>
      <c r="S1501" s="29">
        <f>ROUND(FundResult[[#This Row],[pledged]]/FundResult[[#This Row],[goal]]*100,0)</f>
        <v>0</v>
      </c>
      <c r="T1501" s="27">
        <f>IFERROR(FundResult[[#This Row],[pledged]]/FundResult[[#This Row],[backers_count]], 0)</f>
        <v>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48">
        <v>2800</v>
      </c>
      <c r="E1502" s="4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6">
        <f>FundResult[[#This Row],[launched_at]]/86400+DATE(1970,1,1)</f>
        <v>41365.904594907406</v>
      </c>
      <c r="L1502" s="8">
        <f>YEAR(FundResult[[#This Row],[Date Created Conversion]])</f>
        <v>2013</v>
      </c>
      <c r="M1502" t="b">
        <v>0</v>
      </c>
      <c r="N1502">
        <v>15</v>
      </c>
      <c r="O1502" t="b">
        <v>0</v>
      </c>
      <c r="P1502" t="s">
        <v>8273</v>
      </c>
      <c r="Q1502" t="s">
        <v>8322</v>
      </c>
      <c r="R1502" s="10" t="s">
        <v>8324</v>
      </c>
      <c r="S1502" s="29">
        <f>ROUND(FundResult[[#This Row],[pledged]]/FundResult[[#This Row],[goal]]*100,0)</f>
        <v>25</v>
      </c>
      <c r="T1502" s="27">
        <f>IFERROR(FundResult[[#This Row],[pledged]]/FundResult[[#This Row],[backers_count]], 0)</f>
        <v>46.733333333333334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48">
        <v>52000</v>
      </c>
      <c r="E1503" s="4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6">
        <f>FundResult[[#This Row],[launched_at]]/86400+DATE(1970,1,1)</f>
        <v>42163.583599537036</v>
      </c>
      <c r="L1503" s="8">
        <f>YEAR(FundResult[[#This Row],[Date Created Conversion]])</f>
        <v>2015</v>
      </c>
      <c r="M1503" t="b">
        <v>1</v>
      </c>
      <c r="N1503">
        <v>885</v>
      </c>
      <c r="O1503" t="b">
        <v>1</v>
      </c>
      <c r="P1503" t="s">
        <v>8283</v>
      </c>
      <c r="Q1503" t="s">
        <v>8338</v>
      </c>
      <c r="R1503" s="10" t="s">
        <v>8339</v>
      </c>
      <c r="S1503" s="29">
        <f>ROUND(FundResult[[#This Row],[pledged]]/FundResult[[#This Row],[goal]]*100,0)</f>
        <v>166</v>
      </c>
      <c r="T1503" s="27">
        <f>IFERROR(FundResult[[#This Row],[pledged]]/FundResult[[#This Row],[backers_count]], 0)</f>
        <v>97.731073446327684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48">
        <v>22000</v>
      </c>
      <c r="E1504" s="4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6">
        <f>FundResult[[#This Row],[launched_at]]/86400+DATE(1970,1,1)</f>
        <v>42426.542592592596</v>
      </c>
      <c r="L1504" s="8">
        <f>YEAR(FundResult[[#This Row],[Date Created Conversion]])</f>
        <v>2016</v>
      </c>
      <c r="M1504" t="b">
        <v>1</v>
      </c>
      <c r="N1504">
        <v>329</v>
      </c>
      <c r="O1504" t="b">
        <v>1</v>
      </c>
      <c r="P1504" t="s">
        <v>8283</v>
      </c>
      <c r="Q1504" t="s">
        <v>8338</v>
      </c>
      <c r="R1504" s="10" t="s">
        <v>8339</v>
      </c>
      <c r="S1504" s="29">
        <f>ROUND(FundResult[[#This Row],[pledged]]/FundResult[[#This Row],[goal]]*100,0)</f>
        <v>101</v>
      </c>
      <c r="T1504" s="27">
        <f>IFERROR(FundResult[[#This Row],[pledged]]/FundResult[[#This Row],[backers_count]], 0)</f>
        <v>67.835866261398181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48">
        <v>3750</v>
      </c>
      <c r="E1505" s="4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6">
        <f>FundResult[[#This Row],[launched_at]]/86400+DATE(1970,1,1)</f>
        <v>42606.347233796296</v>
      </c>
      <c r="L1505" s="8">
        <f>YEAR(FundResult[[#This Row],[Date Created Conversion]])</f>
        <v>2016</v>
      </c>
      <c r="M1505" t="b">
        <v>1</v>
      </c>
      <c r="N1505">
        <v>71</v>
      </c>
      <c r="O1505" t="b">
        <v>1</v>
      </c>
      <c r="P1505" t="s">
        <v>8283</v>
      </c>
      <c r="Q1505" t="s">
        <v>8338</v>
      </c>
      <c r="R1505" s="10" t="s">
        <v>8339</v>
      </c>
      <c r="S1505" s="29">
        <f>ROUND(FundResult[[#This Row],[pledged]]/FundResult[[#This Row],[goal]]*100,0)</f>
        <v>108</v>
      </c>
      <c r="T1505" s="27">
        <f>IFERROR(FundResult[[#This Row],[pledged]]/FundResult[[#This Row],[backers_count]], 0)</f>
        <v>56.98492957746479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48">
        <v>6500</v>
      </c>
      <c r="E1506" s="4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6">
        <f>FundResult[[#This Row],[launched_at]]/86400+DATE(1970,1,1)</f>
        <v>41772.657685185186</v>
      </c>
      <c r="L1506" s="8">
        <f>YEAR(FundResult[[#This Row],[Date Created Conversion]])</f>
        <v>2014</v>
      </c>
      <c r="M1506" t="b">
        <v>1</v>
      </c>
      <c r="N1506">
        <v>269</v>
      </c>
      <c r="O1506" t="b">
        <v>1</v>
      </c>
      <c r="P1506" t="s">
        <v>8283</v>
      </c>
      <c r="Q1506" t="s">
        <v>8338</v>
      </c>
      <c r="R1506" s="10" t="s">
        <v>8339</v>
      </c>
      <c r="S1506" s="29">
        <f>ROUND(FundResult[[#This Row],[pledged]]/FundResult[[#This Row],[goal]]*100,0)</f>
        <v>278</v>
      </c>
      <c r="T1506" s="27">
        <f>IFERROR(FundResult[[#This Row],[pledged]]/FundResult[[#This Row],[backers_count]], 0)</f>
        <v>67.159851301115239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48">
        <v>16000</v>
      </c>
      <c r="E1507" s="4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6">
        <f>FundResult[[#This Row],[launched_at]]/86400+DATE(1970,1,1)</f>
        <v>42414.44332175926</v>
      </c>
      <c r="L1507" s="8">
        <f>YEAR(FundResult[[#This Row],[Date Created Conversion]])</f>
        <v>2016</v>
      </c>
      <c r="M1507" t="b">
        <v>1</v>
      </c>
      <c r="N1507">
        <v>345</v>
      </c>
      <c r="O1507" t="b">
        <v>1</v>
      </c>
      <c r="P1507" t="s">
        <v>8283</v>
      </c>
      <c r="Q1507" t="s">
        <v>8338</v>
      </c>
      <c r="R1507" s="10" t="s">
        <v>8339</v>
      </c>
      <c r="S1507" s="29">
        <f>ROUND(FundResult[[#This Row],[pledged]]/FundResult[[#This Row],[goal]]*100,0)</f>
        <v>104</v>
      </c>
      <c r="T1507" s="27">
        <f>IFERROR(FundResult[[#This Row],[pledged]]/FundResult[[#This Row],[backers_count]], 0)</f>
        <v>48.037681159420288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48">
        <v>1500</v>
      </c>
      <c r="E1508" s="4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6">
        <f>FundResult[[#This Row],[launched_at]]/86400+DATE(1970,1,1)</f>
        <v>41814.785925925928</v>
      </c>
      <c r="L1508" s="8">
        <f>YEAR(FundResult[[#This Row],[Date Created Conversion]])</f>
        <v>2014</v>
      </c>
      <c r="M1508" t="b">
        <v>1</v>
      </c>
      <c r="N1508">
        <v>43</v>
      </c>
      <c r="O1508" t="b">
        <v>1</v>
      </c>
      <c r="P1508" t="s">
        <v>8283</v>
      </c>
      <c r="Q1508" t="s">
        <v>8338</v>
      </c>
      <c r="R1508" s="10" t="s">
        <v>8339</v>
      </c>
      <c r="S1508" s="29">
        <f>ROUND(FundResult[[#This Row],[pledged]]/FundResult[[#This Row],[goal]]*100,0)</f>
        <v>111</v>
      </c>
      <c r="T1508" s="27">
        <f>IFERROR(FundResult[[#This Row],[pledged]]/FundResult[[#This Row],[backers_count]], 0)</f>
        <v>38.860465116279073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48">
        <v>1200</v>
      </c>
      <c r="E1509" s="4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6">
        <f>FundResult[[#This Row],[launched_at]]/86400+DATE(1970,1,1)</f>
        <v>40254.450335648144</v>
      </c>
      <c r="L1509" s="8">
        <f>YEAR(FundResult[[#This Row],[Date Created Conversion]])</f>
        <v>2010</v>
      </c>
      <c r="M1509" t="b">
        <v>1</v>
      </c>
      <c r="N1509">
        <v>33</v>
      </c>
      <c r="O1509" t="b">
        <v>1</v>
      </c>
      <c r="P1509" t="s">
        <v>8283</v>
      </c>
      <c r="Q1509" t="s">
        <v>8338</v>
      </c>
      <c r="R1509" s="10" t="s">
        <v>8339</v>
      </c>
      <c r="S1509" s="29">
        <f>ROUND(FundResult[[#This Row],[pledged]]/FundResult[[#This Row],[goal]]*100,0)</f>
        <v>215</v>
      </c>
      <c r="T1509" s="27">
        <f>IFERROR(FundResult[[#This Row],[pledged]]/FundResult[[#This Row],[backers_count]], 0)</f>
        <v>78.181818181818187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48">
        <v>18500</v>
      </c>
      <c r="E1510" s="4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6">
        <f>FundResult[[#This Row],[launched_at]]/86400+DATE(1970,1,1)</f>
        <v>41786.614363425928</v>
      </c>
      <c r="L1510" s="8">
        <f>YEAR(FundResult[[#This Row],[Date Created Conversion]])</f>
        <v>2014</v>
      </c>
      <c r="M1510" t="b">
        <v>1</v>
      </c>
      <c r="N1510">
        <v>211</v>
      </c>
      <c r="O1510" t="b">
        <v>1</v>
      </c>
      <c r="P1510" t="s">
        <v>8283</v>
      </c>
      <c r="Q1510" t="s">
        <v>8338</v>
      </c>
      <c r="R1510" s="10" t="s">
        <v>8339</v>
      </c>
      <c r="S1510" s="29">
        <f>ROUND(FundResult[[#This Row],[pledged]]/FundResult[[#This Row],[goal]]*100,0)</f>
        <v>111</v>
      </c>
      <c r="T1510" s="27">
        <f>IFERROR(FundResult[[#This Row],[pledged]]/FundResult[[#This Row],[backers_count]], 0)</f>
        <v>97.113744075829388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48">
        <v>17500</v>
      </c>
      <c r="E1511" s="4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6">
        <f>FundResult[[#This Row],[launched_at]]/86400+DATE(1970,1,1)</f>
        <v>42751.533391203702</v>
      </c>
      <c r="L1511" s="8">
        <f>YEAR(FundResult[[#This Row],[Date Created Conversion]])</f>
        <v>2017</v>
      </c>
      <c r="M1511" t="b">
        <v>1</v>
      </c>
      <c r="N1511">
        <v>196</v>
      </c>
      <c r="O1511" t="b">
        <v>1</v>
      </c>
      <c r="P1511" t="s">
        <v>8283</v>
      </c>
      <c r="Q1511" t="s">
        <v>8338</v>
      </c>
      <c r="R1511" s="10" t="s">
        <v>8339</v>
      </c>
      <c r="S1511" s="29">
        <f>ROUND(FundResult[[#This Row],[pledged]]/FundResult[[#This Row],[goal]]*100,0)</f>
        <v>124</v>
      </c>
      <c r="T1511" s="27">
        <f>IFERROR(FundResult[[#This Row],[pledged]]/FundResult[[#This Row],[backers_count]], 0)</f>
        <v>110.39397959183674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48">
        <v>16000</v>
      </c>
      <c r="E1512" s="4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6">
        <f>FundResult[[#This Row],[launched_at]]/86400+DATE(1970,1,1)</f>
        <v>41809.385162037041</v>
      </c>
      <c r="L1512" s="8">
        <f>YEAR(FundResult[[#This Row],[Date Created Conversion]])</f>
        <v>2014</v>
      </c>
      <c r="M1512" t="b">
        <v>1</v>
      </c>
      <c r="N1512">
        <v>405</v>
      </c>
      <c r="O1512" t="b">
        <v>1</v>
      </c>
      <c r="P1512" t="s">
        <v>8283</v>
      </c>
      <c r="Q1512" t="s">
        <v>8338</v>
      </c>
      <c r="R1512" s="10" t="s">
        <v>8339</v>
      </c>
      <c r="S1512" s="29">
        <f>ROUND(FundResult[[#This Row],[pledged]]/FundResult[[#This Row],[goal]]*100,0)</f>
        <v>101</v>
      </c>
      <c r="T1512" s="27">
        <f>IFERROR(FundResult[[#This Row],[pledged]]/FundResult[[#This Row],[backers_count]], 0)</f>
        <v>39.91506172839506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48">
        <v>14000</v>
      </c>
      <c r="E1513" s="4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6">
        <f>FundResult[[#This Row],[launched_at]]/86400+DATE(1970,1,1)</f>
        <v>42296.583379629628</v>
      </c>
      <c r="L1513" s="8">
        <f>YEAR(FundResult[[#This Row],[Date Created Conversion]])</f>
        <v>2015</v>
      </c>
      <c r="M1513" t="b">
        <v>1</v>
      </c>
      <c r="N1513">
        <v>206</v>
      </c>
      <c r="O1513" t="b">
        <v>1</v>
      </c>
      <c r="P1513" t="s">
        <v>8283</v>
      </c>
      <c r="Q1513" t="s">
        <v>8338</v>
      </c>
      <c r="R1513" s="10" t="s">
        <v>8339</v>
      </c>
      <c r="S1513" s="29">
        <f>ROUND(FundResult[[#This Row],[pledged]]/FundResult[[#This Row],[goal]]*100,0)</f>
        <v>112</v>
      </c>
      <c r="T1513" s="27">
        <f>IFERROR(FundResult[[#This Row],[pledged]]/FundResult[[#This Row],[backers_count]], 0)</f>
        <v>75.975728155339809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48">
        <v>3500</v>
      </c>
      <c r="E1514" s="4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6">
        <f>FundResult[[#This Row],[launched_at]]/86400+DATE(1970,1,1)</f>
        <v>42741.684479166666</v>
      </c>
      <c r="L1514" s="8">
        <f>YEAR(FundResult[[#This Row],[Date Created Conversion]])</f>
        <v>2017</v>
      </c>
      <c r="M1514" t="b">
        <v>1</v>
      </c>
      <c r="N1514">
        <v>335</v>
      </c>
      <c r="O1514" t="b">
        <v>1</v>
      </c>
      <c r="P1514" t="s">
        <v>8283</v>
      </c>
      <c r="Q1514" t="s">
        <v>8338</v>
      </c>
      <c r="R1514" s="10" t="s">
        <v>8339</v>
      </c>
      <c r="S1514" s="29">
        <f>ROUND(FundResult[[#This Row],[pledged]]/FundResult[[#This Row],[goal]]*100,0)</f>
        <v>559</v>
      </c>
      <c r="T1514" s="27">
        <f>IFERROR(FundResult[[#This Row],[pledged]]/FundResult[[#This Row],[backers_count]], 0)</f>
        <v>58.379104477611939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48">
        <v>8000</v>
      </c>
      <c r="E1515" s="4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6">
        <f>FundResult[[#This Row],[launched_at]]/86400+DATE(1970,1,1)</f>
        <v>41806.637337962966</v>
      </c>
      <c r="L1515" s="8">
        <f>YEAR(FundResult[[#This Row],[Date Created Conversion]])</f>
        <v>2014</v>
      </c>
      <c r="M1515" t="b">
        <v>1</v>
      </c>
      <c r="N1515">
        <v>215</v>
      </c>
      <c r="O1515" t="b">
        <v>1</v>
      </c>
      <c r="P1515" t="s">
        <v>8283</v>
      </c>
      <c r="Q1515" t="s">
        <v>8338</v>
      </c>
      <c r="R1515" s="10" t="s">
        <v>8339</v>
      </c>
      <c r="S1515" s="29">
        <f>ROUND(FundResult[[#This Row],[pledged]]/FundResult[[#This Row],[goal]]*100,0)</f>
        <v>150</v>
      </c>
      <c r="T1515" s="27">
        <f>IFERROR(FundResult[[#This Row],[pledged]]/FundResult[[#This Row],[backers_count]], 0)</f>
        <v>55.82093023255814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48">
        <v>25000</v>
      </c>
      <c r="E1516" s="4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6">
        <f>FundResult[[#This Row],[launched_at]]/86400+DATE(1970,1,1)</f>
        <v>42234.597685185188</v>
      </c>
      <c r="L1516" s="8">
        <f>YEAR(FundResult[[#This Row],[Date Created Conversion]])</f>
        <v>2015</v>
      </c>
      <c r="M1516" t="b">
        <v>1</v>
      </c>
      <c r="N1516">
        <v>176</v>
      </c>
      <c r="O1516" t="b">
        <v>1</v>
      </c>
      <c r="P1516" t="s">
        <v>8283</v>
      </c>
      <c r="Q1516" t="s">
        <v>8338</v>
      </c>
      <c r="R1516" s="10" t="s">
        <v>8339</v>
      </c>
      <c r="S1516" s="29">
        <f>ROUND(FundResult[[#This Row],[pledged]]/FundResult[[#This Row],[goal]]*100,0)</f>
        <v>106</v>
      </c>
      <c r="T1516" s="27">
        <f>IFERROR(FundResult[[#This Row],[pledged]]/FundResult[[#This Row],[backers_count]], 0)</f>
        <v>151.24431818181819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48">
        <v>300000</v>
      </c>
      <c r="E1517" s="4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6">
        <f>FundResult[[#This Row],[launched_at]]/86400+DATE(1970,1,1)</f>
        <v>42415.253437499996</v>
      </c>
      <c r="L1517" s="8">
        <f>YEAR(FundResult[[#This Row],[Date Created Conversion]])</f>
        <v>2016</v>
      </c>
      <c r="M1517" t="b">
        <v>1</v>
      </c>
      <c r="N1517">
        <v>555</v>
      </c>
      <c r="O1517" t="b">
        <v>1</v>
      </c>
      <c r="P1517" t="s">
        <v>8283</v>
      </c>
      <c r="Q1517" t="s">
        <v>8338</v>
      </c>
      <c r="R1517" s="10" t="s">
        <v>8339</v>
      </c>
      <c r="S1517" s="29">
        <f>ROUND(FundResult[[#This Row],[pledged]]/FundResult[[#This Row],[goal]]*100,0)</f>
        <v>157</v>
      </c>
      <c r="T1517" s="27">
        <f>IFERROR(FundResult[[#This Row],[pledged]]/FundResult[[#This Row],[backers_count]], 0)</f>
        <v>849.67027027027029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48">
        <v>17000</v>
      </c>
      <c r="E1518" s="4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6">
        <f>FundResult[[#This Row],[launched_at]]/86400+DATE(1970,1,1)</f>
        <v>42619.466342592597</v>
      </c>
      <c r="L1518" s="8">
        <f>YEAR(FundResult[[#This Row],[Date Created Conversion]])</f>
        <v>2016</v>
      </c>
      <c r="M1518" t="b">
        <v>1</v>
      </c>
      <c r="N1518">
        <v>116</v>
      </c>
      <c r="O1518" t="b">
        <v>1</v>
      </c>
      <c r="P1518" t="s">
        <v>8283</v>
      </c>
      <c r="Q1518" t="s">
        <v>8338</v>
      </c>
      <c r="R1518" s="10" t="s">
        <v>8339</v>
      </c>
      <c r="S1518" s="29">
        <f>ROUND(FundResult[[#This Row],[pledged]]/FundResult[[#This Row],[goal]]*100,0)</f>
        <v>109</v>
      </c>
      <c r="T1518" s="27">
        <f>IFERROR(FundResult[[#This Row],[pledged]]/FundResult[[#This Row],[backers_count]], 0)</f>
        <v>159.24137931034483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48">
        <v>15000</v>
      </c>
      <c r="E1519" s="4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6">
        <f>FundResult[[#This Row],[launched_at]]/86400+DATE(1970,1,1)</f>
        <v>41948.56658564815</v>
      </c>
      <c r="L1519" s="8">
        <f>YEAR(FundResult[[#This Row],[Date Created Conversion]])</f>
        <v>2014</v>
      </c>
      <c r="M1519" t="b">
        <v>1</v>
      </c>
      <c r="N1519">
        <v>615</v>
      </c>
      <c r="O1519" t="b">
        <v>1</v>
      </c>
      <c r="P1519" t="s">
        <v>8283</v>
      </c>
      <c r="Q1519" t="s">
        <v>8338</v>
      </c>
      <c r="R1519" s="10" t="s">
        <v>8339</v>
      </c>
      <c r="S1519" s="29">
        <f>ROUND(FundResult[[#This Row],[pledged]]/FundResult[[#This Row],[goal]]*100,0)</f>
        <v>162</v>
      </c>
      <c r="T1519" s="27">
        <f>IFERROR(FundResult[[#This Row],[pledged]]/FundResult[[#This Row],[backers_count]], 0)</f>
        <v>39.507317073170732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48">
        <v>15000</v>
      </c>
      <c r="E1520" s="4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6">
        <f>FundResult[[#This Row],[launched_at]]/86400+DATE(1970,1,1)</f>
        <v>41760.8200462963</v>
      </c>
      <c r="L1520" s="8">
        <f>YEAR(FundResult[[#This Row],[Date Created Conversion]])</f>
        <v>2014</v>
      </c>
      <c r="M1520" t="b">
        <v>1</v>
      </c>
      <c r="N1520">
        <v>236</v>
      </c>
      <c r="O1520" t="b">
        <v>1</v>
      </c>
      <c r="P1520" t="s">
        <v>8283</v>
      </c>
      <c r="Q1520" t="s">
        <v>8338</v>
      </c>
      <c r="R1520" s="10" t="s">
        <v>8339</v>
      </c>
      <c r="S1520" s="29">
        <f>ROUND(FundResult[[#This Row],[pledged]]/FundResult[[#This Row],[goal]]*100,0)</f>
        <v>205</v>
      </c>
      <c r="T1520" s="27">
        <f>IFERROR(FundResult[[#This Row],[pledged]]/FundResult[[#This Row],[backers_count]], 0)</f>
        <v>130.52966101694915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48">
        <v>9000</v>
      </c>
      <c r="E1521" s="4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6">
        <f>FundResult[[#This Row],[launched_at]]/86400+DATE(1970,1,1)</f>
        <v>41782.741701388892</v>
      </c>
      <c r="L1521" s="8">
        <f>YEAR(FundResult[[#This Row],[Date Created Conversion]])</f>
        <v>2014</v>
      </c>
      <c r="M1521" t="b">
        <v>1</v>
      </c>
      <c r="N1521">
        <v>145</v>
      </c>
      <c r="O1521" t="b">
        <v>1</v>
      </c>
      <c r="P1521" t="s">
        <v>8283</v>
      </c>
      <c r="Q1521" t="s">
        <v>8338</v>
      </c>
      <c r="R1521" s="10" t="s">
        <v>8339</v>
      </c>
      <c r="S1521" s="29">
        <f>ROUND(FundResult[[#This Row],[pledged]]/FundResult[[#This Row],[goal]]*100,0)</f>
        <v>103</v>
      </c>
      <c r="T1521" s="27">
        <f>IFERROR(FundResult[[#This Row],[pledged]]/FundResult[[#This Row],[backers_count]], 0)</f>
        <v>64.156896551724131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48">
        <v>18000</v>
      </c>
      <c r="E1522" s="4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6">
        <f>FundResult[[#This Row],[launched_at]]/86400+DATE(1970,1,1)</f>
        <v>41955.857789351852</v>
      </c>
      <c r="L1522" s="8">
        <f>YEAR(FundResult[[#This Row],[Date Created Conversion]])</f>
        <v>2014</v>
      </c>
      <c r="M1522" t="b">
        <v>1</v>
      </c>
      <c r="N1522">
        <v>167</v>
      </c>
      <c r="O1522" t="b">
        <v>1</v>
      </c>
      <c r="P1522" t="s">
        <v>8283</v>
      </c>
      <c r="Q1522" t="s">
        <v>8338</v>
      </c>
      <c r="R1522" s="10" t="s">
        <v>8339</v>
      </c>
      <c r="S1522" s="29">
        <f>ROUND(FundResult[[#This Row],[pledged]]/FundResult[[#This Row],[goal]]*100,0)</f>
        <v>103</v>
      </c>
      <c r="T1522" s="27">
        <f>IFERROR(FundResult[[#This Row],[pledged]]/FundResult[[#This Row],[backers_count]], 0)</f>
        <v>111.52694610778443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48">
        <v>37500</v>
      </c>
      <c r="E1523" s="4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6">
        <f>FundResult[[#This Row],[launched_at]]/86400+DATE(1970,1,1)</f>
        <v>42493.167719907404</v>
      </c>
      <c r="L1523" s="8">
        <f>YEAR(FundResult[[#This Row],[Date Created Conversion]])</f>
        <v>2016</v>
      </c>
      <c r="M1523" t="b">
        <v>1</v>
      </c>
      <c r="N1523">
        <v>235</v>
      </c>
      <c r="O1523" t="b">
        <v>1</v>
      </c>
      <c r="P1523" t="s">
        <v>8283</v>
      </c>
      <c r="Q1523" t="s">
        <v>8338</v>
      </c>
      <c r="R1523" s="10" t="s">
        <v>8339</v>
      </c>
      <c r="S1523" s="29">
        <f>ROUND(FundResult[[#This Row],[pledged]]/FundResult[[#This Row],[goal]]*100,0)</f>
        <v>107</v>
      </c>
      <c r="T1523" s="27">
        <f>IFERROR(FundResult[[#This Row],[pledged]]/FundResult[[#This Row],[backers_count]], 0)</f>
        <v>170.44680851063831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48">
        <v>43500</v>
      </c>
      <c r="E1524" s="4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6">
        <f>FundResult[[#This Row],[launched_at]]/86400+DATE(1970,1,1)</f>
        <v>41899.830312500002</v>
      </c>
      <c r="L1524" s="8">
        <f>YEAR(FundResult[[#This Row],[Date Created Conversion]])</f>
        <v>2014</v>
      </c>
      <c r="M1524" t="b">
        <v>1</v>
      </c>
      <c r="N1524">
        <v>452</v>
      </c>
      <c r="O1524" t="b">
        <v>1</v>
      </c>
      <c r="P1524" t="s">
        <v>8283</v>
      </c>
      <c r="Q1524" t="s">
        <v>8338</v>
      </c>
      <c r="R1524" s="10" t="s">
        <v>8339</v>
      </c>
      <c r="S1524" s="29">
        <f>ROUND(FundResult[[#This Row],[pledged]]/FundResult[[#This Row],[goal]]*100,0)</f>
        <v>139</v>
      </c>
      <c r="T1524" s="27">
        <f>IFERROR(FundResult[[#This Row],[pledged]]/FundResult[[#This Row],[backers_count]], 0)</f>
        <v>133.7391592920354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48">
        <v>18500</v>
      </c>
      <c r="E1525" s="4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6">
        <f>FundResult[[#This Row],[launched_at]]/86400+DATE(1970,1,1)</f>
        <v>41964.751342592594</v>
      </c>
      <c r="L1525" s="8">
        <f>YEAR(FundResult[[#This Row],[Date Created Conversion]])</f>
        <v>2014</v>
      </c>
      <c r="M1525" t="b">
        <v>1</v>
      </c>
      <c r="N1525">
        <v>241</v>
      </c>
      <c r="O1525" t="b">
        <v>1</v>
      </c>
      <c r="P1525" t="s">
        <v>8283</v>
      </c>
      <c r="Q1525" t="s">
        <v>8338</v>
      </c>
      <c r="R1525" s="10" t="s">
        <v>8339</v>
      </c>
      <c r="S1525" s="29">
        <f>ROUND(FundResult[[#This Row],[pledged]]/FundResult[[#This Row],[goal]]*100,0)</f>
        <v>125</v>
      </c>
      <c r="T1525" s="27">
        <f>IFERROR(FundResult[[#This Row],[pledged]]/FundResult[[#This Row],[backers_count]], 0)</f>
        <v>95.834024896265561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48">
        <v>3000</v>
      </c>
      <c r="E1526" s="4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6">
        <f>FundResult[[#This Row],[launched_at]]/86400+DATE(1970,1,1)</f>
        <v>42756.501041666663</v>
      </c>
      <c r="L1526" s="8">
        <f>YEAR(FundResult[[#This Row],[Date Created Conversion]])</f>
        <v>2017</v>
      </c>
      <c r="M1526" t="b">
        <v>1</v>
      </c>
      <c r="N1526">
        <v>28</v>
      </c>
      <c r="O1526" t="b">
        <v>1</v>
      </c>
      <c r="P1526" t="s">
        <v>8283</v>
      </c>
      <c r="Q1526" t="s">
        <v>8338</v>
      </c>
      <c r="R1526" s="10" t="s">
        <v>8339</v>
      </c>
      <c r="S1526" s="29">
        <f>ROUND(FundResult[[#This Row],[pledged]]/FundResult[[#This Row],[goal]]*100,0)</f>
        <v>207</v>
      </c>
      <c r="T1526" s="27">
        <f>IFERROR(FundResult[[#This Row],[pledged]]/FundResult[[#This Row],[backers_count]], 0)</f>
        <v>221.78571428571428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48">
        <v>2600</v>
      </c>
      <c r="E1527" s="4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6">
        <f>FundResult[[#This Row],[launched_at]]/86400+DATE(1970,1,1)</f>
        <v>42570.702986111108</v>
      </c>
      <c r="L1527" s="8">
        <f>YEAR(FundResult[[#This Row],[Date Created Conversion]])</f>
        <v>2016</v>
      </c>
      <c r="M1527" t="b">
        <v>1</v>
      </c>
      <c r="N1527">
        <v>140</v>
      </c>
      <c r="O1527" t="b">
        <v>1</v>
      </c>
      <c r="P1527" t="s">
        <v>8283</v>
      </c>
      <c r="Q1527" t="s">
        <v>8338</v>
      </c>
      <c r="R1527" s="10" t="s">
        <v>8339</v>
      </c>
      <c r="S1527" s="29">
        <f>ROUND(FundResult[[#This Row],[pledged]]/FundResult[[#This Row],[goal]]*100,0)</f>
        <v>174</v>
      </c>
      <c r="T1527" s="27">
        <f>IFERROR(FundResult[[#This Row],[pledged]]/FundResult[[#This Row],[backers_count]], 0)</f>
        <v>32.315357142857138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48">
        <v>23000</v>
      </c>
      <c r="E1528" s="4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6">
        <f>FundResult[[#This Row],[launched_at]]/86400+DATE(1970,1,1)</f>
        <v>42339.276006944448</v>
      </c>
      <c r="L1528" s="8">
        <f>YEAR(FundResult[[#This Row],[Date Created Conversion]])</f>
        <v>2015</v>
      </c>
      <c r="M1528" t="b">
        <v>1</v>
      </c>
      <c r="N1528">
        <v>280</v>
      </c>
      <c r="O1528" t="b">
        <v>1</v>
      </c>
      <c r="P1528" t="s">
        <v>8283</v>
      </c>
      <c r="Q1528" t="s">
        <v>8338</v>
      </c>
      <c r="R1528" s="10" t="s">
        <v>8339</v>
      </c>
      <c r="S1528" s="29">
        <f>ROUND(FundResult[[#This Row],[pledged]]/FundResult[[#This Row],[goal]]*100,0)</f>
        <v>120</v>
      </c>
      <c r="T1528" s="27">
        <f>IFERROR(FundResult[[#This Row],[pledged]]/FundResult[[#This Row],[backers_count]], 0)</f>
        <v>98.839285714285708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48">
        <v>3500</v>
      </c>
      <c r="E1529" s="4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6">
        <f>FundResult[[#This Row],[launched_at]]/86400+DATE(1970,1,1)</f>
        <v>42780.600532407407</v>
      </c>
      <c r="L1529" s="8">
        <f>YEAR(FundResult[[#This Row],[Date Created Conversion]])</f>
        <v>2017</v>
      </c>
      <c r="M1529" t="b">
        <v>1</v>
      </c>
      <c r="N1529">
        <v>70</v>
      </c>
      <c r="O1529" t="b">
        <v>1</v>
      </c>
      <c r="P1529" t="s">
        <v>8283</v>
      </c>
      <c r="Q1529" t="s">
        <v>8338</v>
      </c>
      <c r="R1529" s="10" t="s">
        <v>8339</v>
      </c>
      <c r="S1529" s="29">
        <f>ROUND(FundResult[[#This Row],[pledged]]/FundResult[[#This Row],[goal]]*100,0)</f>
        <v>110</v>
      </c>
      <c r="T1529" s="27">
        <f>IFERROR(FundResult[[#This Row],[pledged]]/FundResult[[#This Row],[backers_count]], 0)</f>
        <v>55.222142857142863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48">
        <v>3000</v>
      </c>
      <c r="E1530" s="4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6">
        <f>FundResult[[#This Row],[launched_at]]/86400+DATE(1970,1,1)</f>
        <v>42736.732893518521</v>
      </c>
      <c r="L1530" s="8">
        <f>YEAR(FundResult[[#This Row],[Date Created Conversion]])</f>
        <v>2017</v>
      </c>
      <c r="M1530" t="b">
        <v>1</v>
      </c>
      <c r="N1530">
        <v>160</v>
      </c>
      <c r="O1530" t="b">
        <v>1</v>
      </c>
      <c r="P1530" t="s">
        <v>8283</v>
      </c>
      <c r="Q1530" t="s">
        <v>8338</v>
      </c>
      <c r="R1530" s="10" t="s">
        <v>8339</v>
      </c>
      <c r="S1530" s="29">
        <f>ROUND(FundResult[[#This Row],[pledged]]/FundResult[[#This Row],[goal]]*100,0)</f>
        <v>282</v>
      </c>
      <c r="T1530" s="27">
        <f>IFERROR(FundResult[[#This Row],[pledged]]/FundResult[[#This Row],[backers_count]], 0)</f>
        <v>52.793750000000003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48">
        <v>19000</v>
      </c>
      <c r="E1531" s="4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6">
        <f>FundResult[[#This Row],[launched_at]]/86400+DATE(1970,1,1)</f>
        <v>42052.628703703704</v>
      </c>
      <c r="L1531" s="8">
        <f>YEAR(FundResult[[#This Row],[Date Created Conversion]])</f>
        <v>2015</v>
      </c>
      <c r="M1531" t="b">
        <v>1</v>
      </c>
      <c r="N1531">
        <v>141</v>
      </c>
      <c r="O1531" t="b">
        <v>1</v>
      </c>
      <c r="P1531" t="s">
        <v>8283</v>
      </c>
      <c r="Q1531" t="s">
        <v>8338</v>
      </c>
      <c r="R1531" s="10" t="s">
        <v>8339</v>
      </c>
      <c r="S1531" s="29">
        <f>ROUND(FundResult[[#This Row],[pledged]]/FundResult[[#This Row],[goal]]*100,0)</f>
        <v>101</v>
      </c>
      <c r="T1531" s="27">
        <f>IFERROR(FundResult[[#This Row],[pledged]]/FundResult[[#This Row],[backers_count]], 0)</f>
        <v>135.66666666666666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48">
        <v>35000</v>
      </c>
      <c r="E1532" s="4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6">
        <f>FundResult[[#This Row],[launched_at]]/86400+DATE(1970,1,1)</f>
        <v>42275.76730324074</v>
      </c>
      <c r="L1532" s="8">
        <f>YEAR(FundResult[[#This Row],[Date Created Conversion]])</f>
        <v>2015</v>
      </c>
      <c r="M1532" t="b">
        <v>1</v>
      </c>
      <c r="N1532">
        <v>874</v>
      </c>
      <c r="O1532" t="b">
        <v>1</v>
      </c>
      <c r="P1532" t="s">
        <v>8283</v>
      </c>
      <c r="Q1532" t="s">
        <v>8338</v>
      </c>
      <c r="R1532" s="10" t="s">
        <v>8339</v>
      </c>
      <c r="S1532" s="29">
        <f>ROUND(FundResult[[#This Row],[pledged]]/FundResult[[#This Row],[goal]]*100,0)</f>
        <v>135</v>
      </c>
      <c r="T1532" s="27">
        <f>IFERROR(FundResult[[#This Row],[pledged]]/FundResult[[#This Row],[backers_count]], 0)</f>
        <v>53.991990846681922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48">
        <v>2350</v>
      </c>
      <c r="E1533" s="4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6">
        <f>FundResult[[#This Row],[launched_at]]/86400+DATE(1970,1,1)</f>
        <v>41941.802384259259</v>
      </c>
      <c r="L1533" s="8">
        <f>YEAR(FundResult[[#This Row],[Date Created Conversion]])</f>
        <v>2014</v>
      </c>
      <c r="M1533" t="b">
        <v>1</v>
      </c>
      <c r="N1533">
        <v>73</v>
      </c>
      <c r="O1533" t="b">
        <v>1</v>
      </c>
      <c r="P1533" t="s">
        <v>8283</v>
      </c>
      <c r="Q1533" t="s">
        <v>8338</v>
      </c>
      <c r="R1533" s="10" t="s">
        <v>8339</v>
      </c>
      <c r="S1533" s="29">
        <f>ROUND(FundResult[[#This Row],[pledged]]/FundResult[[#This Row],[goal]]*100,0)</f>
        <v>176</v>
      </c>
      <c r="T1533" s="27">
        <f>IFERROR(FundResult[[#This Row],[pledged]]/FundResult[[#This Row],[backers_count]], 0)</f>
        <v>56.643835616438359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48">
        <v>5000</v>
      </c>
      <c r="E1534" s="4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6">
        <f>FundResult[[#This Row],[launched_at]]/86400+DATE(1970,1,1)</f>
        <v>42391.475289351853</v>
      </c>
      <c r="L1534" s="8">
        <f>YEAR(FundResult[[#This Row],[Date Created Conversion]])</f>
        <v>2016</v>
      </c>
      <c r="M1534" t="b">
        <v>1</v>
      </c>
      <c r="N1534">
        <v>294</v>
      </c>
      <c r="O1534" t="b">
        <v>1</v>
      </c>
      <c r="P1534" t="s">
        <v>8283</v>
      </c>
      <c r="Q1534" t="s">
        <v>8338</v>
      </c>
      <c r="R1534" s="10" t="s">
        <v>8339</v>
      </c>
      <c r="S1534" s="29">
        <f>ROUND(FundResult[[#This Row],[pledged]]/FundResult[[#This Row],[goal]]*100,0)</f>
        <v>484</v>
      </c>
      <c r="T1534" s="27">
        <f>IFERROR(FundResult[[#This Row],[pledged]]/FundResult[[#This Row],[backers_count]], 0)</f>
        <v>82.316326530612244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48">
        <v>45000</v>
      </c>
      <c r="E1535" s="4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6">
        <f>FundResult[[#This Row],[launched_at]]/86400+DATE(1970,1,1)</f>
        <v>42443.00204861111</v>
      </c>
      <c r="L1535" s="8">
        <f>YEAR(FundResult[[#This Row],[Date Created Conversion]])</f>
        <v>2016</v>
      </c>
      <c r="M1535" t="b">
        <v>1</v>
      </c>
      <c r="N1535">
        <v>740</v>
      </c>
      <c r="O1535" t="b">
        <v>1</v>
      </c>
      <c r="P1535" t="s">
        <v>8283</v>
      </c>
      <c r="Q1535" t="s">
        <v>8338</v>
      </c>
      <c r="R1535" s="10" t="s">
        <v>8339</v>
      </c>
      <c r="S1535" s="29">
        <f>ROUND(FundResult[[#This Row],[pledged]]/FundResult[[#This Row],[goal]]*100,0)</f>
        <v>145</v>
      </c>
      <c r="T1535" s="27">
        <f>IFERROR(FundResult[[#This Row],[pledged]]/FundResult[[#This Row],[backers_count]], 0)</f>
        <v>88.26081081081081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48">
        <v>7500</v>
      </c>
      <c r="E1536" s="4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6">
        <f>FundResult[[#This Row],[launched_at]]/86400+DATE(1970,1,1)</f>
        <v>42221.674328703702</v>
      </c>
      <c r="L1536" s="8">
        <f>YEAR(FundResult[[#This Row],[Date Created Conversion]])</f>
        <v>2015</v>
      </c>
      <c r="M1536" t="b">
        <v>1</v>
      </c>
      <c r="N1536">
        <v>369</v>
      </c>
      <c r="O1536" t="b">
        <v>1</v>
      </c>
      <c r="P1536" t="s">
        <v>8283</v>
      </c>
      <c r="Q1536" t="s">
        <v>8338</v>
      </c>
      <c r="R1536" s="10" t="s">
        <v>8339</v>
      </c>
      <c r="S1536" s="29">
        <f>ROUND(FundResult[[#This Row],[pledged]]/FundResult[[#This Row],[goal]]*100,0)</f>
        <v>418</v>
      </c>
      <c r="T1536" s="27">
        <f>IFERROR(FundResult[[#This Row],[pledged]]/FundResult[[#This Row],[backers_count]], 0)</f>
        <v>84.905149051490511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48">
        <v>4000</v>
      </c>
      <c r="E1537" s="4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6">
        <f>FundResult[[#This Row],[launched_at]]/86400+DATE(1970,1,1)</f>
        <v>42484.829062500001</v>
      </c>
      <c r="L1537" s="8">
        <f>YEAR(FundResult[[#This Row],[Date Created Conversion]])</f>
        <v>2016</v>
      </c>
      <c r="M1537" t="b">
        <v>1</v>
      </c>
      <c r="N1537">
        <v>110</v>
      </c>
      <c r="O1537" t="b">
        <v>1</v>
      </c>
      <c r="P1537" t="s">
        <v>8283</v>
      </c>
      <c r="Q1537" t="s">
        <v>8338</v>
      </c>
      <c r="R1537" s="10" t="s">
        <v>8339</v>
      </c>
      <c r="S1537" s="29">
        <f>ROUND(FundResult[[#This Row],[pledged]]/FundResult[[#This Row],[goal]]*100,0)</f>
        <v>132</v>
      </c>
      <c r="T1537" s="27">
        <f>IFERROR(FundResult[[#This Row],[pledged]]/FundResult[[#This Row],[backers_count]], 0)</f>
        <v>48.154545454545456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48">
        <v>12000</v>
      </c>
      <c r="E1538" s="4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6">
        <f>FundResult[[#This Row],[launched_at]]/86400+DATE(1970,1,1)</f>
        <v>42213.802199074074</v>
      </c>
      <c r="L1538" s="8">
        <f>YEAR(FundResult[[#This Row],[Date Created Conversion]])</f>
        <v>2015</v>
      </c>
      <c r="M1538" t="b">
        <v>1</v>
      </c>
      <c r="N1538">
        <v>455</v>
      </c>
      <c r="O1538" t="b">
        <v>1</v>
      </c>
      <c r="P1538" t="s">
        <v>8283</v>
      </c>
      <c r="Q1538" t="s">
        <v>8338</v>
      </c>
      <c r="R1538" s="10" t="s">
        <v>8339</v>
      </c>
      <c r="S1538" s="29">
        <f>ROUND(FundResult[[#This Row],[pledged]]/FundResult[[#This Row],[goal]]*100,0)</f>
        <v>250</v>
      </c>
      <c r="T1538" s="27">
        <f>IFERROR(FundResult[[#This Row],[pledged]]/FundResult[[#This Row],[backers_count]], 0)</f>
        <v>66.015406593406595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48">
        <v>12000</v>
      </c>
      <c r="E1539" s="4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6">
        <f>FundResult[[#This Row],[launched_at]]/86400+DATE(1970,1,1)</f>
        <v>42552.315127314811</v>
      </c>
      <c r="L1539" s="8">
        <f>YEAR(FundResult[[#This Row],[Date Created Conversion]])</f>
        <v>2016</v>
      </c>
      <c r="M1539" t="b">
        <v>1</v>
      </c>
      <c r="N1539">
        <v>224</v>
      </c>
      <c r="O1539" t="b">
        <v>1</v>
      </c>
      <c r="P1539" t="s">
        <v>8283</v>
      </c>
      <c r="Q1539" t="s">
        <v>8338</v>
      </c>
      <c r="R1539" s="10" t="s">
        <v>8339</v>
      </c>
      <c r="S1539" s="29">
        <f>ROUND(FundResult[[#This Row],[pledged]]/FundResult[[#This Row],[goal]]*100,0)</f>
        <v>180</v>
      </c>
      <c r="T1539" s="27">
        <f>IFERROR(FundResult[[#This Row],[pledged]]/FundResult[[#This Row],[backers_count]], 0)</f>
        <v>96.375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48">
        <v>7000</v>
      </c>
      <c r="E1540" s="4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6">
        <f>FundResult[[#This Row],[launched_at]]/86400+DATE(1970,1,1)</f>
        <v>41981.782060185185</v>
      </c>
      <c r="L1540" s="8">
        <f>YEAR(FundResult[[#This Row],[Date Created Conversion]])</f>
        <v>2014</v>
      </c>
      <c r="M1540" t="b">
        <v>1</v>
      </c>
      <c r="N1540">
        <v>46</v>
      </c>
      <c r="O1540" t="b">
        <v>1</v>
      </c>
      <c r="P1540" t="s">
        <v>8283</v>
      </c>
      <c r="Q1540" t="s">
        <v>8338</v>
      </c>
      <c r="R1540" s="10" t="s">
        <v>8339</v>
      </c>
      <c r="S1540" s="29">
        <f>ROUND(FundResult[[#This Row],[pledged]]/FundResult[[#This Row],[goal]]*100,0)</f>
        <v>103</v>
      </c>
      <c r="T1540" s="27">
        <f>IFERROR(FundResult[[#This Row],[pledged]]/FundResult[[#This Row],[backers_count]], 0)</f>
        <v>156.17391304347825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48">
        <v>20000</v>
      </c>
      <c r="E1541" s="4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6">
        <f>FundResult[[#This Row],[launched_at]]/86400+DATE(1970,1,1)</f>
        <v>42705.91920138889</v>
      </c>
      <c r="L1541" s="8">
        <f>YEAR(FundResult[[#This Row],[Date Created Conversion]])</f>
        <v>2016</v>
      </c>
      <c r="M1541" t="b">
        <v>0</v>
      </c>
      <c r="N1541">
        <v>284</v>
      </c>
      <c r="O1541" t="b">
        <v>1</v>
      </c>
      <c r="P1541" t="s">
        <v>8283</v>
      </c>
      <c r="Q1541" t="s">
        <v>8338</v>
      </c>
      <c r="R1541" s="10" t="s">
        <v>8339</v>
      </c>
      <c r="S1541" s="29">
        <f>ROUND(FundResult[[#This Row],[pledged]]/FundResult[[#This Row],[goal]]*100,0)</f>
        <v>136</v>
      </c>
      <c r="T1541" s="27">
        <f>IFERROR(FundResult[[#This Row],[pledged]]/FundResult[[#This Row],[backers_count]], 0)</f>
        <v>95.764859154929582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48">
        <v>15000</v>
      </c>
      <c r="E1542" s="4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6">
        <f>FundResult[[#This Row],[launched_at]]/86400+DATE(1970,1,1)</f>
        <v>41939.00712962963</v>
      </c>
      <c r="L1542" s="8">
        <f>YEAR(FundResult[[#This Row],[Date Created Conversion]])</f>
        <v>2014</v>
      </c>
      <c r="M1542" t="b">
        <v>1</v>
      </c>
      <c r="N1542">
        <v>98</v>
      </c>
      <c r="O1542" t="b">
        <v>1</v>
      </c>
      <c r="P1542" t="s">
        <v>8283</v>
      </c>
      <c r="Q1542" t="s">
        <v>8338</v>
      </c>
      <c r="R1542" s="10" t="s">
        <v>8339</v>
      </c>
      <c r="S1542" s="29">
        <f>ROUND(FundResult[[#This Row],[pledged]]/FundResult[[#This Row],[goal]]*100,0)</f>
        <v>118</v>
      </c>
      <c r="T1542" s="27">
        <f>IFERROR(FundResult[[#This Row],[pledged]]/FundResult[[#This Row],[backers_count]], 0)</f>
        <v>180.40816326530611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48">
        <v>18000</v>
      </c>
      <c r="E1543" s="4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6">
        <f>FundResult[[#This Row],[launched_at]]/86400+DATE(1970,1,1)</f>
        <v>41974.712245370371</v>
      </c>
      <c r="L1543" s="8">
        <f>YEAR(FundResult[[#This Row],[Date Created Conversion]])</f>
        <v>2014</v>
      </c>
      <c r="M1543" t="b">
        <v>0</v>
      </c>
      <c r="N1543">
        <v>2</v>
      </c>
      <c r="O1543" t="b">
        <v>0</v>
      </c>
      <c r="P1543" t="s">
        <v>8287</v>
      </c>
      <c r="Q1543" t="s">
        <v>8338</v>
      </c>
      <c r="R1543" s="10" t="s">
        <v>8343</v>
      </c>
      <c r="S1543" s="29">
        <f>ROUND(FundResult[[#This Row],[pledged]]/FundResult[[#This Row],[goal]]*100,0)</f>
        <v>0</v>
      </c>
      <c r="T1543" s="27">
        <f>IFERROR(FundResult[[#This Row],[pledged]]/FundResult[[#This Row],[backers_count]], 0)</f>
        <v>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48">
        <v>500</v>
      </c>
      <c r="E1544" s="4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6">
        <f>FundResult[[#This Row],[launched_at]]/86400+DATE(1970,1,1)</f>
        <v>42170.996527777781</v>
      </c>
      <c r="L1544" s="8">
        <f>YEAR(FundResult[[#This Row],[Date Created Conversion]])</f>
        <v>2015</v>
      </c>
      <c r="M1544" t="b">
        <v>0</v>
      </c>
      <c r="N1544">
        <v>1</v>
      </c>
      <c r="O1544" t="b">
        <v>0</v>
      </c>
      <c r="P1544" t="s">
        <v>8287</v>
      </c>
      <c r="Q1544" t="s">
        <v>8338</v>
      </c>
      <c r="R1544" s="10" t="s">
        <v>8343</v>
      </c>
      <c r="S1544" s="29">
        <f>ROUND(FundResult[[#This Row],[pledged]]/FundResult[[#This Row],[goal]]*100,0)</f>
        <v>4</v>
      </c>
      <c r="T1544" s="27">
        <f>IFERROR(FundResult[[#This Row],[pledged]]/FundResult[[#This Row],[backers_count]], 0)</f>
        <v>20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48">
        <v>2250</v>
      </c>
      <c r="E1545" s="4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6">
        <f>FundResult[[#This Row],[launched_at]]/86400+DATE(1970,1,1)</f>
        <v>41935.509652777779</v>
      </c>
      <c r="L1545" s="8">
        <f>YEAR(FundResult[[#This Row],[Date Created Conversion]])</f>
        <v>2014</v>
      </c>
      <c r="M1545" t="b">
        <v>0</v>
      </c>
      <c r="N1545">
        <v>1</v>
      </c>
      <c r="O1545" t="b">
        <v>0</v>
      </c>
      <c r="P1545" t="s">
        <v>8287</v>
      </c>
      <c r="Q1545" t="s">
        <v>8338</v>
      </c>
      <c r="R1545" s="10" t="s">
        <v>8343</v>
      </c>
      <c r="S1545" s="29">
        <f>ROUND(FundResult[[#This Row],[pledged]]/FundResult[[#This Row],[goal]]*100,0)</f>
        <v>0</v>
      </c>
      <c r="T1545" s="27">
        <f>IFERROR(FundResult[[#This Row],[pledged]]/FundResult[[#This Row],[backers_count]], 0)</f>
        <v>10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48">
        <v>1000</v>
      </c>
      <c r="E1546" s="4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6">
        <f>FundResult[[#This Row],[launched_at]]/86400+DATE(1970,1,1)</f>
        <v>42053.051203703704</v>
      </c>
      <c r="L1546" s="8">
        <f>YEAR(FundResult[[#This Row],[Date Created Conversion]])</f>
        <v>2015</v>
      </c>
      <c r="M1546" t="b">
        <v>0</v>
      </c>
      <c r="N1546">
        <v>0</v>
      </c>
      <c r="O1546" t="b">
        <v>0</v>
      </c>
      <c r="P1546" t="s">
        <v>8287</v>
      </c>
      <c r="Q1546" t="s">
        <v>8338</v>
      </c>
      <c r="R1546" s="10" t="s">
        <v>8343</v>
      </c>
      <c r="S1546" s="29">
        <f>ROUND(FundResult[[#This Row],[pledged]]/FundResult[[#This Row],[goal]]*100,0)</f>
        <v>0</v>
      </c>
      <c r="T1546" s="27">
        <f>IFERROR(FundResult[[#This Row],[pledged]]/FundResult[[#This Row],[backers_count]], 0)</f>
        <v>0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48">
        <v>3000</v>
      </c>
      <c r="E1547" s="4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6">
        <f>FundResult[[#This Row],[launched_at]]/86400+DATE(1970,1,1)</f>
        <v>42031.884652777779</v>
      </c>
      <c r="L1547" s="8">
        <f>YEAR(FundResult[[#This Row],[Date Created Conversion]])</f>
        <v>2015</v>
      </c>
      <c r="M1547" t="b">
        <v>0</v>
      </c>
      <c r="N1547">
        <v>1</v>
      </c>
      <c r="O1547" t="b">
        <v>0</v>
      </c>
      <c r="P1547" t="s">
        <v>8287</v>
      </c>
      <c r="Q1547" t="s">
        <v>8338</v>
      </c>
      <c r="R1547" s="10" t="s">
        <v>8343</v>
      </c>
      <c r="S1547" s="29">
        <f>ROUND(FundResult[[#This Row],[pledged]]/FundResult[[#This Row],[goal]]*100,0)</f>
        <v>0</v>
      </c>
      <c r="T1547" s="27">
        <f>IFERROR(FundResult[[#This Row],[pledged]]/FundResult[[#This Row],[backers_count]], 0)</f>
        <v>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48">
        <v>1000</v>
      </c>
      <c r="E1548" s="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6">
        <f>FundResult[[#This Row],[launched_at]]/86400+DATE(1970,1,1)</f>
        <v>41839.212951388887</v>
      </c>
      <c r="L1548" s="8">
        <f>YEAR(FundResult[[#This Row],[Date Created Conversion]])</f>
        <v>2014</v>
      </c>
      <c r="M1548" t="b">
        <v>0</v>
      </c>
      <c r="N1548">
        <v>11</v>
      </c>
      <c r="O1548" t="b">
        <v>0</v>
      </c>
      <c r="P1548" t="s">
        <v>8287</v>
      </c>
      <c r="Q1548" t="s">
        <v>8338</v>
      </c>
      <c r="R1548" s="10" t="s">
        <v>8343</v>
      </c>
      <c r="S1548" s="29">
        <f>ROUND(FundResult[[#This Row],[pledged]]/FundResult[[#This Row],[goal]]*100,0)</f>
        <v>29</v>
      </c>
      <c r="T1548" s="27">
        <f>IFERROR(FundResult[[#This Row],[pledged]]/FundResult[[#This Row],[backers_count]], 0)</f>
        <v>26.272727272727273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48">
        <v>20</v>
      </c>
      <c r="E1549" s="4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6">
        <f>FundResult[[#This Row],[launched_at]]/86400+DATE(1970,1,1)</f>
        <v>42782.426875000005</v>
      </c>
      <c r="L1549" s="8">
        <f>YEAR(FundResult[[#This Row],[Date Created Conversion]])</f>
        <v>2017</v>
      </c>
      <c r="M1549" t="b">
        <v>0</v>
      </c>
      <c r="N1549">
        <v>0</v>
      </c>
      <c r="O1549" t="b">
        <v>0</v>
      </c>
      <c r="P1549" t="s">
        <v>8287</v>
      </c>
      <c r="Q1549" t="s">
        <v>8338</v>
      </c>
      <c r="R1549" s="10" t="s">
        <v>8343</v>
      </c>
      <c r="S1549" s="29">
        <f>ROUND(FundResult[[#This Row],[pledged]]/FundResult[[#This Row],[goal]]*100,0)</f>
        <v>0</v>
      </c>
      <c r="T1549" s="27">
        <f>IFERROR(FundResult[[#This Row],[pledged]]/FundResult[[#This Row],[backers_count]], 0)</f>
        <v>0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48">
        <v>700</v>
      </c>
      <c r="E1550" s="4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6">
        <f>FundResult[[#This Row],[launched_at]]/86400+DATE(1970,1,1)</f>
        <v>42286.88217592593</v>
      </c>
      <c r="L1550" s="8">
        <f>YEAR(FundResult[[#This Row],[Date Created Conversion]])</f>
        <v>2015</v>
      </c>
      <c r="M1550" t="b">
        <v>0</v>
      </c>
      <c r="N1550">
        <v>1</v>
      </c>
      <c r="O1550" t="b">
        <v>0</v>
      </c>
      <c r="P1550" t="s">
        <v>8287</v>
      </c>
      <c r="Q1550" t="s">
        <v>8338</v>
      </c>
      <c r="R1550" s="10" t="s">
        <v>8343</v>
      </c>
      <c r="S1550" s="29">
        <f>ROUND(FundResult[[#This Row],[pledged]]/FundResult[[#This Row],[goal]]*100,0)</f>
        <v>9</v>
      </c>
      <c r="T1550" s="27">
        <f>IFERROR(FundResult[[#This Row],[pledged]]/FundResult[[#This Row],[backers_count]], 0)</f>
        <v>60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48">
        <v>500</v>
      </c>
      <c r="E1551" s="4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6">
        <f>FundResult[[#This Row],[launched_at]]/86400+DATE(1970,1,1)</f>
        <v>42281.136099537034</v>
      </c>
      <c r="L1551" s="8">
        <f>YEAR(FundResult[[#This Row],[Date Created Conversion]])</f>
        <v>2015</v>
      </c>
      <c r="M1551" t="b">
        <v>0</v>
      </c>
      <c r="N1551">
        <v>6</v>
      </c>
      <c r="O1551" t="b">
        <v>0</v>
      </c>
      <c r="P1551" t="s">
        <v>8287</v>
      </c>
      <c r="Q1551" t="s">
        <v>8338</v>
      </c>
      <c r="R1551" s="10" t="s">
        <v>8343</v>
      </c>
      <c r="S1551" s="29">
        <f>ROUND(FundResult[[#This Row],[pledged]]/FundResult[[#This Row],[goal]]*100,0)</f>
        <v>34</v>
      </c>
      <c r="T1551" s="27">
        <f>IFERROR(FundResult[[#This Row],[pledged]]/FundResult[[#This Row],[backers_count]], 0)</f>
        <v>28.333333333333332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48">
        <v>750</v>
      </c>
      <c r="E1552" s="4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6">
        <f>FundResult[[#This Row],[launched_at]]/86400+DATE(1970,1,1)</f>
        <v>42472.449467592596</v>
      </c>
      <c r="L1552" s="8">
        <f>YEAR(FundResult[[#This Row],[Date Created Conversion]])</f>
        <v>2016</v>
      </c>
      <c r="M1552" t="b">
        <v>0</v>
      </c>
      <c r="N1552">
        <v>7</v>
      </c>
      <c r="O1552" t="b">
        <v>0</v>
      </c>
      <c r="P1552" t="s">
        <v>8287</v>
      </c>
      <c r="Q1552" t="s">
        <v>8338</v>
      </c>
      <c r="R1552" s="10" t="s">
        <v>8343</v>
      </c>
      <c r="S1552" s="29">
        <f>ROUND(FundResult[[#This Row],[pledged]]/FundResult[[#This Row],[goal]]*100,0)</f>
        <v>13</v>
      </c>
      <c r="T1552" s="27">
        <f>IFERROR(FundResult[[#This Row],[pledged]]/FundResult[[#This Row],[backers_count]], 0)</f>
        <v>14.428571428571429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48">
        <v>3500</v>
      </c>
      <c r="E1553" s="4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6">
        <f>FundResult[[#This Row],[launched_at]]/86400+DATE(1970,1,1)</f>
        <v>42121.824525462958</v>
      </c>
      <c r="L1553" s="8">
        <f>YEAR(FundResult[[#This Row],[Date Created Conversion]])</f>
        <v>2015</v>
      </c>
      <c r="M1553" t="b">
        <v>0</v>
      </c>
      <c r="N1553">
        <v>0</v>
      </c>
      <c r="O1553" t="b">
        <v>0</v>
      </c>
      <c r="P1553" t="s">
        <v>8287</v>
      </c>
      <c r="Q1553" t="s">
        <v>8338</v>
      </c>
      <c r="R1553" s="10" t="s">
        <v>8343</v>
      </c>
      <c r="S1553" s="29">
        <f>ROUND(FundResult[[#This Row],[pledged]]/FundResult[[#This Row],[goal]]*100,0)</f>
        <v>0</v>
      </c>
      <c r="T1553" s="27">
        <f>IFERROR(FundResult[[#This Row],[pledged]]/FundResult[[#This Row],[backers_count]], 0)</f>
        <v>0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48">
        <v>4300</v>
      </c>
      <c r="E1554" s="4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6">
        <f>FundResult[[#This Row],[launched_at]]/86400+DATE(1970,1,1)</f>
        <v>41892.688750000001</v>
      </c>
      <c r="L1554" s="8">
        <f>YEAR(FundResult[[#This Row],[Date Created Conversion]])</f>
        <v>2014</v>
      </c>
      <c r="M1554" t="b">
        <v>0</v>
      </c>
      <c r="N1554">
        <v>16</v>
      </c>
      <c r="O1554" t="b">
        <v>0</v>
      </c>
      <c r="P1554" t="s">
        <v>8287</v>
      </c>
      <c r="Q1554" t="s">
        <v>8338</v>
      </c>
      <c r="R1554" s="10" t="s">
        <v>8343</v>
      </c>
      <c r="S1554" s="29">
        <f>ROUND(FundResult[[#This Row],[pledged]]/FundResult[[#This Row],[goal]]*100,0)</f>
        <v>49</v>
      </c>
      <c r="T1554" s="27">
        <f>IFERROR(FundResult[[#This Row],[pledged]]/FundResult[[#This Row],[backers_count]], 0)</f>
        <v>132.1875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48">
        <v>6000</v>
      </c>
      <c r="E1555" s="4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6">
        <f>FundResult[[#This Row],[launched_at]]/86400+DATE(1970,1,1)</f>
        <v>42219.282951388886</v>
      </c>
      <c r="L1555" s="8">
        <f>YEAR(FundResult[[#This Row],[Date Created Conversion]])</f>
        <v>2015</v>
      </c>
      <c r="M1555" t="b">
        <v>0</v>
      </c>
      <c r="N1555">
        <v>0</v>
      </c>
      <c r="O1555" t="b">
        <v>0</v>
      </c>
      <c r="P1555" t="s">
        <v>8287</v>
      </c>
      <c r="Q1555" t="s">
        <v>8338</v>
      </c>
      <c r="R1555" s="10" t="s">
        <v>8343</v>
      </c>
      <c r="S1555" s="29">
        <f>ROUND(FundResult[[#This Row],[pledged]]/FundResult[[#This Row],[goal]]*100,0)</f>
        <v>0</v>
      </c>
      <c r="T1555" s="27">
        <f>IFERROR(FundResult[[#This Row],[pledged]]/FundResult[[#This Row],[backers_count]], 0)</f>
        <v>0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48">
        <v>20000</v>
      </c>
      <c r="E1556" s="4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6">
        <f>FundResult[[#This Row],[launched_at]]/86400+DATE(1970,1,1)</f>
        <v>42188.252199074079</v>
      </c>
      <c r="L1556" s="8">
        <f>YEAR(FundResult[[#This Row],[Date Created Conversion]])</f>
        <v>2015</v>
      </c>
      <c r="M1556" t="b">
        <v>0</v>
      </c>
      <c r="N1556">
        <v>0</v>
      </c>
      <c r="O1556" t="b">
        <v>0</v>
      </c>
      <c r="P1556" t="s">
        <v>8287</v>
      </c>
      <c r="Q1556" t="s">
        <v>8338</v>
      </c>
      <c r="R1556" s="10" t="s">
        <v>8343</v>
      </c>
      <c r="S1556" s="29">
        <f>ROUND(FundResult[[#This Row],[pledged]]/FundResult[[#This Row],[goal]]*100,0)</f>
        <v>0</v>
      </c>
      <c r="T1556" s="27">
        <f>IFERROR(FundResult[[#This Row],[pledged]]/FundResult[[#This Row],[backers_count]], 0)</f>
        <v>0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48">
        <v>750</v>
      </c>
      <c r="E1557" s="4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6">
        <f>FundResult[[#This Row],[launched_at]]/86400+DATE(1970,1,1)</f>
        <v>42241.613796296297</v>
      </c>
      <c r="L1557" s="8">
        <f>YEAR(FundResult[[#This Row],[Date Created Conversion]])</f>
        <v>2015</v>
      </c>
      <c r="M1557" t="b">
        <v>0</v>
      </c>
      <c r="N1557">
        <v>0</v>
      </c>
      <c r="O1557" t="b">
        <v>0</v>
      </c>
      <c r="P1557" t="s">
        <v>8287</v>
      </c>
      <c r="Q1557" t="s">
        <v>8338</v>
      </c>
      <c r="R1557" s="10" t="s">
        <v>8343</v>
      </c>
      <c r="S1557" s="29">
        <f>ROUND(FundResult[[#This Row],[pledged]]/FundResult[[#This Row],[goal]]*100,0)</f>
        <v>0</v>
      </c>
      <c r="T1557" s="27">
        <f>IFERROR(FundResult[[#This Row],[pledged]]/FundResult[[#This Row],[backers_count]], 0)</f>
        <v>0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48">
        <v>1500</v>
      </c>
      <c r="E1558" s="4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6">
        <f>FundResult[[#This Row],[launched_at]]/86400+DATE(1970,1,1)</f>
        <v>42525.153055555551</v>
      </c>
      <c r="L1558" s="8">
        <f>YEAR(FundResult[[#This Row],[Date Created Conversion]])</f>
        <v>2016</v>
      </c>
      <c r="M1558" t="b">
        <v>0</v>
      </c>
      <c r="N1558">
        <v>12</v>
      </c>
      <c r="O1558" t="b">
        <v>0</v>
      </c>
      <c r="P1558" t="s">
        <v>8287</v>
      </c>
      <c r="Q1558" t="s">
        <v>8338</v>
      </c>
      <c r="R1558" s="10" t="s">
        <v>8343</v>
      </c>
      <c r="S1558" s="29">
        <f>ROUND(FundResult[[#This Row],[pledged]]/FundResult[[#This Row],[goal]]*100,0)</f>
        <v>45</v>
      </c>
      <c r="T1558" s="27">
        <f>IFERROR(FundResult[[#This Row],[pledged]]/FundResult[[#This Row],[backers_count]], 0)</f>
        <v>56.416666666666664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48">
        <v>2500</v>
      </c>
      <c r="E1559" s="4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6">
        <f>FundResult[[#This Row],[launched_at]]/86400+DATE(1970,1,1)</f>
        <v>41871.65315972222</v>
      </c>
      <c r="L1559" s="8">
        <f>YEAR(FundResult[[#This Row],[Date Created Conversion]])</f>
        <v>2014</v>
      </c>
      <c r="M1559" t="b">
        <v>0</v>
      </c>
      <c r="N1559">
        <v>1</v>
      </c>
      <c r="O1559" t="b">
        <v>0</v>
      </c>
      <c r="P1559" t="s">
        <v>8287</v>
      </c>
      <c r="Q1559" t="s">
        <v>8338</v>
      </c>
      <c r="R1559" s="10" t="s">
        <v>8343</v>
      </c>
      <c r="S1559" s="29">
        <f>ROUND(FundResult[[#This Row],[pledged]]/FundResult[[#This Row],[goal]]*100,0)</f>
        <v>4</v>
      </c>
      <c r="T1559" s="27">
        <f>IFERROR(FundResult[[#This Row],[pledged]]/FundResult[[#This Row],[backers_count]], 0)</f>
        <v>100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48">
        <v>750</v>
      </c>
      <c r="E1560" s="4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6">
        <f>FundResult[[#This Row],[launched_at]]/86400+DATE(1970,1,1)</f>
        <v>42185.397673611107</v>
      </c>
      <c r="L1560" s="8">
        <f>YEAR(FundResult[[#This Row],[Date Created Conversion]])</f>
        <v>2015</v>
      </c>
      <c r="M1560" t="b">
        <v>0</v>
      </c>
      <c r="N1560">
        <v>3</v>
      </c>
      <c r="O1560" t="b">
        <v>0</v>
      </c>
      <c r="P1560" t="s">
        <v>8287</v>
      </c>
      <c r="Q1560" t="s">
        <v>8338</v>
      </c>
      <c r="R1560" s="10" t="s">
        <v>8343</v>
      </c>
      <c r="S1560" s="29">
        <f>ROUND(FundResult[[#This Row],[pledged]]/FundResult[[#This Row],[goal]]*100,0)</f>
        <v>5</v>
      </c>
      <c r="T1560" s="27">
        <f>IFERROR(FundResult[[#This Row],[pledged]]/FundResult[[#This Row],[backers_count]], 0)</f>
        <v>11.666666666666666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48">
        <v>15000</v>
      </c>
      <c r="E1561" s="4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6">
        <f>FundResult[[#This Row],[launched_at]]/86400+DATE(1970,1,1)</f>
        <v>42108.053229166668</v>
      </c>
      <c r="L1561" s="8">
        <f>YEAR(FundResult[[#This Row],[Date Created Conversion]])</f>
        <v>2015</v>
      </c>
      <c r="M1561" t="b">
        <v>0</v>
      </c>
      <c r="N1561">
        <v>1</v>
      </c>
      <c r="O1561" t="b">
        <v>0</v>
      </c>
      <c r="P1561" t="s">
        <v>8287</v>
      </c>
      <c r="Q1561" t="s">
        <v>8338</v>
      </c>
      <c r="R1561" s="10" t="s">
        <v>8343</v>
      </c>
      <c r="S1561" s="29">
        <f>ROUND(FundResult[[#This Row],[pledged]]/FundResult[[#This Row],[goal]]*100,0)</f>
        <v>0</v>
      </c>
      <c r="T1561" s="27">
        <f>IFERROR(FundResult[[#This Row],[pledged]]/FundResult[[#This Row],[backers_count]], 0)</f>
        <v>50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48">
        <v>2500</v>
      </c>
      <c r="E1562" s="4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6">
        <f>FundResult[[#This Row],[launched_at]]/86400+DATE(1970,1,1)</f>
        <v>41936.020752314813</v>
      </c>
      <c r="L1562" s="8">
        <f>YEAR(FundResult[[#This Row],[Date Created Conversion]])</f>
        <v>2014</v>
      </c>
      <c r="M1562" t="b">
        <v>0</v>
      </c>
      <c r="N1562">
        <v>4</v>
      </c>
      <c r="O1562" t="b">
        <v>0</v>
      </c>
      <c r="P1562" t="s">
        <v>8287</v>
      </c>
      <c r="Q1562" t="s">
        <v>8338</v>
      </c>
      <c r="R1562" s="10" t="s">
        <v>8343</v>
      </c>
      <c r="S1562" s="29">
        <f>ROUND(FundResult[[#This Row],[pledged]]/FundResult[[#This Row],[goal]]*100,0)</f>
        <v>4</v>
      </c>
      <c r="T1562" s="27">
        <f>IFERROR(FundResult[[#This Row],[pledged]]/FundResult[[#This Row],[backers_count]], 0)</f>
        <v>23.5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48">
        <v>10000</v>
      </c>
      <c r="E1563" s="4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6">
        <f>FundResult[[#This Row],[launched_at]]/86400+DATE(1970,1,1)</f>
        <v>41555.041701388887</v>
      </c>
      <c r="L1563" s="8">
        <f>YEAR(FundResult[[#This Row],[Date Created Conversion]])</f>
        <v>2013</v>
      </c>
      <c r="M1563" t="b">
        <v>0</v>
      </c>
      <c r="N1563">
        <v>1</v>
      </c>
      <c r="O1563" t="b">
        <v>0</v>
      </c>
      <c r="P1563" t="s">
        <v>8288</v>
      </c>
      <c r="Q1563" t="s">
        <v>8322</v>
      </c>
      <c r="R1563" s="10" t="s">
        <v>8344</v>
      </c>
      <c r="S1563" s="29">
        <f>ROUND(FundResult[[#This Row],[pledged]]/FundResult[[#This Row],[goal]]*100,0)</f>
        <v>1</v>
      </c>
      <c r="T1563" s="27">
        <f>IFERROR(FundResult[[#This Row],[pledged]]/FundResult[[#This Row],[backers_count]], 0)</f>
        <v>67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48">
        <v>4000</v>
      </c>
      <c r="E1564" s="4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6">
        <f>FundResult[[#This Row],[launched_at]]/86400+DATE(1970,1,1)</f>
        <v>40079.566157407404</v>
      </c>
      <c r="L1564" s="8">
        <f>YEAR(FundResult[[#This Row],[Date Created Conversion]])</f>
        <v>2009</v>
      </c>
      <c r="M1564" t="b">
        <v>0</v>
      </c>
      <c r="N1564">
        <v>0</v>
      </c>
      <c r="O1564" t="b">
        <v>0</v>
      </c>
      <c r="P1564" t="s">
        <v>8288</v>
      </c>
      <c r="Q1564" t="s">
        <v>8322</v>
      </c>
      <c r="R1564" s="10" t="s">
        <v>8344</v>
      </c>
      <c r="S1564" s="29">
        <f>ROUND(FundResult[[#This Row],[pledged]]/FundResult[[#This Row],[goal]]*100,0)</f>
        <v>0</v>
      </c>
      <c r="T1564" s="27">
        <f>IFERROR(FundResult[[#This Row],[pledged]]/FundResult[[#This Row],[backers_count]], 0)</f>
        <v>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48">
        <v>6000</v>
      </c>
      <c r="E1565" s="4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6">
        <f>FundResult[[#This Row],[launched_at]]/86400+DATE(1970,1,1)</f>
        <v>41652.742488425924</v>
      </c>
      <c r="L1565" s="8">
        <f>YEAR(FundResult[[#This Row],[Date Created Conversion]])</f>
        <v>2014</v>
      </c>
      <c r="M1565" t="b">
        <v>0</v>
      </c>
      <c r="N1565">
        <v>2</v>
      </c>
      <c r="O1565" t="b">
        <v>0</v>
      </c>
      <c r="P1565" t="s">
        <v>8288</v>
      </c>
      <c r="Q1565" t="s">
        <v>8322</v>
      </c>
      <c r="R1565" s="10" t="s">
        <v>8344</v>
      </c>
      <c r="S1565" s="29">
        <f>ROUND(FundResult[[#This Row],[pledged]]/FundResult[[#This Row],[goal]]*100,0)</f>
        <v>1</v>
      </c>
      <c r="T1565" s="27">
        <f>IFERROR(FundResult[[#This Row],[pledged]]/FundResult[[#This Row],[backers_count]], 0)</f>
        <v>42.5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48">
        <v>10000</v>
      </c>
      <c r="E1566" s="4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6">
        <f>FundResult[[#This Row],[launched_at]]/86400+DATE(1970,1,1)</f>
        <v>42121.367002314815</v>
      </c>
      <c r="L1566" s="8">
        <f>YEAR(FundResult[[#This Row],[Date Created Conversion]])</f>
        <v>2015</v>
      </c>
      <c r="M1566" t="b">
        <v>0</v>
      </c>
      <c r="N1566">
        <v>1</v>
      </c>
      <c r="O1566" t="b">
        <v>0</v>
      </c>
      <c r="P1566" t="s">
        <v>8288</v>
      </c>
      <c r="Q1566" t="s">
        <v>8322</v>
      </c>
      <c r="R1566" s="10" t="s">
        <v>8344</v>
      </c>
      <c r="S1566" s="29">
        <f>ROUND(FundResult[[#This Row],[pledged]]/FundResult[[#This Row],[goal]]*100,0)</f>
        <v>0</v>
      </c>
      <c r="T1566" s="27">
        <f>IFERROR(FundResult[[#This Row],[pledged]]/FundResult[[#This Row],[backers_count]], 0)</f>
        <v>10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48">
        <v>4000</v>
      </c>
      <c r="E1567" s="4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6">
        <f>FundResult[[#This Row],[launched_at]]/86400+DATE(1970,1,1)</f>
        <v>40672.729872685188</v>
      </c>
      <c r="L1567" s="8">
        <f>YEAR(FundResult[[#This Row],[Date Created Conversion]])</f>
        <v>2011</v>
      </c>
      <c r="M1567" t="b">
        <v>0</v>
      </c>
      <c r="N1567">
        <v>1</v>
      </c>
      <c r="O1567" t="b">
        <v>0</v>
      </c>
      <c r="P1567" t="s">
        <v>8288</v>
      </c>
      <c r="Q1567" t="s">
        <v>8322</v>
      </c>
      <c r="R1567" s="10" t="s">
        <v>8344</v>
      </c>
      <c r="S1567" s="29">
        <f>ROUND(FundResult[[#This Row],[pledged]]/FundResult[[#This Row],[goal]]*100,0)</f>
        <v>3</v>
      </c>
      <c r="T1567" s="27">
        <f>IFERROR(FundResult[[#This Row],[pledged]]/FundResult[[#This Row],[backers_count]], 0)</f>
        <v>100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48">
        <v>30000</v>
      </c>
      <c r="E1568" s="4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6">
        <f>FundResult[[#This Row],[launched_at]]/86400+DATE(1970,1,1)</f>
        <v>42549.916712962964</v>
      </c>
      <c r="L1568" s="8">
        <f>YEAR(FundResult[[#This Row],[Date Created Conversion]])</f>
        <v>2016</v>
      </c>
      <c r="M1568" t="b">
        <v>0</v>
      </c>
      <c r="N1568">
        <v>59</v>
      </c>
      <c r="O1568" t="b">
        <v>0</v>
      </c>
      <c r="P1568" t="s">
        <v>8288</v>
      </c>
      <c r="Q1568" t="s">
        <v>8322</v>
      </c>
      <c r="R1568" s="10" t="s">
        <v>8344</v>
      </c>
      <c r="S1568" s="29">
        <f>ROUND(FundResult[[#This Row],[pledged]]/FundResult[[#This Row],[goal]]*100,0)</f>
        <v>21</v>
      </c>
      <c r="T1568" s="27">
        <f>IFERROR(FundResult[[#This Row],[pledged]]/FundResult[[#This Row],[backers_count]], 0)</f>
        <v>108.05084745762711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48">
        <v>8500</v>
      </c>
      <c r="E1569" s="4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6">
        <f>FundResult[[#This Row],[launched_at]]/86400+DATE(1970,1,1)</f>
        <v>41671.93686342593</v>
      </c>
      <c r="L1569" s="8">
        <f>YEAR(FundResult[[#This Row],[Date Created Conversion]])</f>
        <v>2014</v>
      </c>
      <c r="M1569" t="b">
        <v>0</v>
      </c>
      <c r="N1569">
        <v>13</v>
      </c>
      <c r="O1569" t="b">
        <v>0</v>
      </c>
      <c r="P1569" t="s">
        <v>8288</v>
      </c>
      <c r="Q1569" t="s">
        <v>8322</v>
      </c>
      <c r="R1569" s="10" t="s">
        <v>8344</v>
      </c>
      <c r="S1569" s="29">
        <f>ROUND(FundResult[[#This Row],[pledged]]/FundResult[[#This Row],[goal]]*100,0)</f>
        <v>4</v>
      </c>
      <c r="T1569" s="27">
        <f>IFERROR(FundResult[[#This Row],[pledged]]/FundResult[[#This Row],[backers_count]], 0)</f>
        <v>26.923076923076923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48">
        <v>25000</v>
      </c>
      <c r="E1570" s="4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6">
        <f>FundResult[[#This Row],[launched_at]]/86400+DATE(1970,1,1)</f>
        <v>41962.062326388885</v>
      </c>
      <c r="L1570" s="8">
        <f>YEAR(FundResult[[#This Row],[Date Created Conversion]])</f>
        <v>2014</v>
      </c>
      <c r="M1570" t="b">
        <v>0</v>
      </c>
      <c r="N1570">
        <v>22</v>
      </c>
      <c r="O1570" t="b">
        <v>0</v>
      </c>
      <c r="P1570" t="s">
        <v>8288</v>
      </c>
      <c r="Q1570" t="s">
        <v>8322</v>
      </c>
      <c r="R1570" s="10" t="s">
        <v>8344</v>
      </c>
      <c r="S1570" s="29">
        <f>ROUND(FundResult[[#This Row],[pledged]]/FundResult[[#This Row],[goal]]*100,0)</f>
        <v>14</v>
      </c>
      <c r="T1570" s="27">
        <f>IFERROR(FundResult[[#This Row],[pledged]]/FundResult[[#This Row],[backers_count]], 0)</f>
        <v>155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48">
        <v>30000</v>
      </c>
      <c r="E1571" s="4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6">
        <f>FundResult[[#This Row],[launched_at]]/86400+DATE(1970,1,1)</f>
        <v>41389.679560185185</v>
      </c>
      <c r="L1571" s="8">
        <f>YEAR(FundResult[[#This Row],[Date Created Conversion]])</f>
        <v>2013</v>
      </c>
      <c r="M1571" t="b">
        <v>0</v>
      </c>
      <c r="N1571">
        <v>0</v>
      </c>
      <c r="O1571" t="b">
        <v>0</v>
      </c>
      <c r="P1571" t="s">
        <v>8288</v>
      </c>
      <c r="Q1571" t="s">
        <v>8322</v>
      </c>
      <c r="R1571" s="10" t="s">
        <v>8344</v>
      </c>
      <c r="S1571" s="29">
        <f>ROUND(FundResult[[#This Row],[pledged]]/FundResult[[#This Row],[goal]]*100,0)</f>
        <v>0</v>
      </c>
      <c r="T1571" s="27">
        <f>IFERROR(FundResult[[#This Row],[pledged]]/FundResult[[#This Row],[backers_count]], 0)</f>
        <v>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48">
        <v>6000</v>
      </c>
      <c r="E1572" s="4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6">
        <f>FundResult[[#This Row],[launched_at]]/86400+DATE(1970,1,1)</f>
        <v>42438.813449074078</v>
      </c>
      <c r="L1572" s="8">
        <f>YEAR(FundResult[[#This Row],[Date Created Conversion]])</f>
        <v>2016</v>
      </c>
      <c r="M1572" t="b">
        <v>0</v>
      </c>
      <c r="N1572">
        <v>52</v>
      </c>
      <c r="O1572" t="b">
        <v>0</v>
      </c>
      <c r="P1572" t="s">
        <v>8288</v>
      </c>
      <c r="Q1572" t="s">
        <v>8322</v>
      </c>
      <c r="R1572" s="10" t="s">
        <v>8344</v>
      </c>
      <c r="S1572" s="29">
        <f>ROUND(FundResult[[#This Row],[pledged]]/FundResult[[#This Row],[goal]]*100,0)</f>
        <v>41</v>
      </c>
      <c r="T1572" s="27">
        <f>IFERROR(FundResult[[#This Row],[pledged]]/FundResult[[#This Row],[backers_count]], 0)</f>
        <v>47.769230769230766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48">
        <v>12100</v>
      </c>
      <c r="E1573" s="4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6">
        <f>FundResult[[#This Row],[launched_at]]/86400+DATE(1970,1,1)</f>
        <v>42144.769479166665</v>
      </c>
      <c r="L1573" s="8">
        <f>YEAR(FundResult[[#This Row],[Date Created Conversion]])</f>
        <v>2015</v>
      </c>
      <c r="M1573" t="b">
        <v>0</v>
      </c>
      <c r="N1573">
        <v>4</v>
      </c>
      <c r="O1573" t="b">
        <v>0</v>
      </c>
      <c r="P1573" t="s">
        <v>8288</v>
      </c>
      <c r="Q1573" t="s">
        <v>8322</v>
      </c>
      <c r="R1573" s="10" t="s">
        <v>8344</v>
      </c>
      <c r="S1573" s="29">
        <f>ROUND(FundResult[[#This Row],[pledged]]/FundResult[[#This Row],[goal]]*100,0)</f>
        <v>1</v>
      </c>
      <c r="T1573" s="27">
        <f>IFERROR(FundResult[[#This Row],[pledged]]/FundResult[[#This Row],[backers_count]], 0)</f>
        <v>20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48">
        <v>2500</v>
      </c>
      <c r="E1574" s="4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6">
        <f>FundResult[[#This Row],[launched_at]]/86400+DATE(1970,1,1)</f>
        <v>42404.033090277779</v>
      </c>
      <c r="L1574" s="8">
        <f>YEAR(FundResult[[#This Row],[Date Created Conversion]])</f>
        <v>2016</v>
      </c>
      <c r="M1574" t="b">
        <v>0</v>
      </c>
      <c r="N1574">
        <v>3</v>
      </c>
      <c r="O1574" t="b">
        <v>0</v>
      </c>
      <c r="P1574" t="s">
        <v>8288</v>
      </c>
      <c r="Q1574" t="s">
        <v>8322</v>
      </c>
      <c r="R1574" s="10" t="s">
        <v>8344</v>
      </c>
      <c r="S1574" s="29">
        <f>ROUND(FundResult[[#This Row],[pledged]]/FundResult[[#This Row],[goal]]*100,0)</f>
        <v>5</v>
      </c>
      <c r="T1574" s="27">
        <f>IFERROR(FundResult[[#This Row],[pledged]]/FundResult[[#This Row],[backers_count]], 0)</f>
        <v>41.666666666666664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48">
        <v>9000</v>
      </c>
      <c r="E1575" s="4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6">
        <f>FundResult[[#This Row],[launched_at]]/86400+DATE(1970,1,1)</f>
        <v>42786.000023148154</v>
      </c>
      <c r="L1575" s="8">
        <f>YEAR(FundResult[[#This Row],[Date Created Conversion]])</f>
        <v>2017</v>
      </c>
      <c r="M1575" t="b">
        <v>0</v>
      </c>
      <c r="N1575">
        <v>3</v>
      </c>
      <c r="O1575" t="b">
        <v>0</v>
      </c>
      <c r="P1575" t="s">
        <v>8288</v>
      </c>
      <c r="Q1575" t="s">
        <v>8322</v>
      </c>
      <c r="R1575" s="10" t="s">
        <v>8344</v>
      </c>
      <c r="S1575" s="29">
        <f>ROUND(FundResult[[#This Row],[pledged]]/FundResult[[#This Row],[goal]]*100,0)</f>
        <v>2</v>
      </c>
      <c r="T1575" s="27">
        <f>IFERROR(FundResult[[#This Row],[pledged]]/FundResult[[#This Row],[backers_count]], 0)</f>
        <v>74.333333333333329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48">
        <v>10000</v>
      </c>
      <c r="E1576" s="4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6">
        <f>FundResult[[#This Row],[launched_at]]/86400+DATE(1970,1,1)</f>
        <v>42017.927418981482</v>
      </c>
      <c r="L1576" s="8">
        <f>YEAR(FundResult[[#This Row],[Date Created Conversion]])</f>
        <v>2015</v>
      </c>
      <c r="M1576" t="b">
        <v>0</v>
      </c>
      <c r="N1576">
        <v>6</v>
      </c>
      <c r="O1576" t="b">
        <v>0</v>
      </c>
      <c r="P1576" t="s">
        <v>8288</v>
      </c>
      <c r="Q1576" t="s">
        <v>8322</v>
      </c>
      <c r="R1576" s="10" t="s">
        <v>8344</v>
      </c>
      <c r="S1576" s="29">
        <f>ROUND(FundResult[[#This Row],[pledged]]/FundResult[[#This Row],[goal]]*100,0)</f>
        <v>5</v>
      </c>
      <c r="T1576" s="27">
        <f>IFERROR(FundResult[[#This Row],[pledged]]/FundResult[[#This Row],[backers_count]], 0)</f>
        <v>84.333333333333329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48">
        <v>10000</v>
      </c>
      <c r="E1577" s="4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6">
        <f>FundResult[[#This Row],[launched_at]]/86400+DATE(1970,1,1)</f>
        <v>41799.524259259255</v>
      </c>
      <c r="L1577" s="8">
        <f>YEAR(FundResult[[#This Row],[Date Created Conversion]])</f>
        <v>2014</v>
      </c>
      <c r="M1577" t="b">
        <v>0</v>
      </c>
      <c r="N1577">
        <v>35</v>
      </c>
      <c r="O1577" t="b">
        <v>0</v>
      </c>
      <c r="P1577" t="s">
        <v>8288</v>
      </c>
      <c r="Q1577" t="s">
        <v>8322</v>
      </c>
      <c r="R1577" s="10" t="s">
        <v>8344</v>
      </c>
      <c r="S1577" s="29">
        <f>ROUND(FundResult[[#This Row],[pledged]]/FundResult[[#This Row],[goal]]*100,0)</f>
        <v>23</v>
      </c>
      <c r="T1577" s="27">
        <f>IFERROR(FundResult[[#This Row],[pledged]]/FundResult[[#This Row],[backers_count]], 0)</f>
        <v>65.457142857142856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48">
        <v>5000</v>
      </c>
      <c r="E1578" s="4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6">
        <f>FundResult[[#This Row],[launched_at]]/86400+DATE(1970,1,1)</f>
        <v>42140.879259259258</v>
      </c>
      <c r="L1578" s="8">
        <f>YEAR(FundResult[[#This Row],[Date Created Conversion]])</f>
        <v>2015</v>
      </c>
      <c r="M1578" t="b">
        <v>0</v>
      </c>
      <c r="N1578">
        <v>10</v>
      </c>
      <c r="O1578" t="b">
        <v>0</v>
      </c>
      <c r="P1578" t="s">
        <v>8288</v>
      </c>
      <c r="Q1578" t="s">
        <v>8322</v>
      </c>
      <c r="R1578" s="10" t="s">
        <v>8344</v>
      </c>
      <c r="S1578" s="29">
        <f>ROUND(FundResult[[#This Row],[pledged]]/FundResult[[#This Row],[goal]]*100,0)</f>
        <v>13</v>
      </c>
      <c r="T1578" s="27">
        <f>IFERROR(FundResult[[#This Row],[pledged]]/FundResult[[#This Row],[backers_count]], 0)</f>
        <v>65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48">
        <v>10000</v>
      </c>
      <c r="E1579" s="4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6">
        <f>FundResult[[#This Row],[launched_at]]/86400+DATE(1970,1,1)</f>
        <v>41054.847777777773</v>
      </c>
      <c r="L1579" s="8">
        <f>YEAR(FundResult[[#This Row],[Date Created Conversion]])</f>
        <v>2012</v>
      </c>
      <c r="M1579" t="b">
        <v>0</v>
      </c>
      <c r="N1579">
        <v>2</v>
      </c>
      <c r="O1579" t="b">
        <v>0</v>
      </c>
      <c r="P1579" t="s">
        <v>8288</v>
      </c>
      <c r="Q1579" t="s">
        <v>8322</v>
      </c>
      <c r="R1579" s="10" t="s">
        <v>8344</v>
      </c>
      <c r="S1579" s="29">
        <f>ROUND(FundResult[[#This Row],[pledged]]/FundResult[[#This Row],[goal]]*100,0)</f>
        <v>1</v>
      </c>
      <c r="T1579" s="27">
        <f>IFERROR(FundResult[[#This Row],[pledged]]/FundResult[[#This Row],[backers_count]], 0)</f>
        <v>27.5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48">
        <v>1897</v>
      </c>
      <c r="E1580" s="4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6">
        <f>FundResult[[#This Row],[launched_at]]/86400+DATE(1970,1,1)</f>
        <v>40399.065868055557</v>
      </c>
      <c r="L1580" s="8">
        <f>YEAR(FundResult[[#This Row],[Date Created Conversion]])</f>
        <v>2010</v>
      </c>
      <c r="M1580" t="b">
        <v>0</v>
      </c>
      <c r="N1580">
        <v>4</v>
      </c>
      <c r="O1580" t="b">
        <v>0</v>
      </c>
      <c r="P1580" t="s">
        <v>8288</v>
      </c>
      <c r="Q1580" t="s">
        <v>8322</v>
      </c>
      <c r="R1580" s="10" t="s">
        <v>8344</v>
      </c>
      <c r="S1580" s="29">
        <f>ROUND(FundResult[[#This Row],[pledged]]/FundResult[[#This Row],[goal]]*100,0)</f>
        <v>11</v>
      </c>
      <c r="T1580" s="27">
        <f>IFERROR(FundResult[[#This Row],[pledged]]/FundResult[[#This Row],[backers_count]], 0)</f>
        <v>51.25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48">
        <v>3333</v>
      </c>
      <c r="E1581" s="4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6">
        <f>FundResult[[#This Row],[launched_at]]/86400+DATE(1970,1,1)</f>
        <v>41481.996423611112</v>
      </c>
      <c r="L1581" s="8">
        <f>YEAR(FundResult[[#This Row],[Date Created Conversion]])</f>
        <v>2013</v>
      </c>
      <c r="M1581" t="b">
        <v>0</v>
      </c>
      <c r="N1581">
        <v>2</v>
      </c>
      <c r="O1581" t="b">
        <v>0</v>
      </c>
      <c r="P1581" t="s">
        <v>8288</v>
      </c>
      <c r="Q1581" t="s">
        <v>8322</v>
      </c>
      <c r="R1581" s="10" t="s">
        <v>8344</v>
      </c>
      <c r="S1581" s="29">
        <f>ROUND(FundResult[[#This Row],[pledged]]/FundResult[[#This Row],[goal]]*100,0)</f>
        <v>1</v>
      </c>
      <c r="T1581" s="27">
        <f>IFERROR(FundResult[[#This Row],[pledged]]/FundResult[[#This Row],[backers_count]], 0)</f>
        <v>14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48">
        <v>1750</v>
      </c>
      <c r="E1582" s="4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6">
        <f>FundResult[[#This Row],[launched_at]]/86400+DATE(1970,1,1)</f>
        <v>40990.050069444442</v>
      </c>
      <c r="L1582" s="8">
        <f>YEAR(FundResult[[#This Row],[Date Created Conversion]])</f>
        <v>2012</v>
      </c>
      <c r="M1582" t="b">
        <v>0</v>
      </c>
      <c r="N1582">
        <v>0</v>
      </c>
      <c r="O1582" t="b">
        <v>0</v>
      </c>
      <c r="P1582" t="s">
        <v>8288</v>
      </c>
      <c r="Q1582" t="s">
        <v>8322</v>
      </c>
      <c r="R1582" s="10" t="s">
        <v>8344</v>
      </c>
      <c r="S1582" s="29">
        <f>ROUND(FundResult[[#This Row],[pledged]]/FundResult[[#This Row],[goal]]*100,0)</f>
        <v>0</v>
      </c>
      <c r="T1582" s="27">
        <f>IFERROR(FundResult[[#This Row],[pledged]]/FundResult[[#This Row],[backers_count]], 0)</f>
        <v>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48">
        <v>1000</v>
      </c>
      <c r="E1583" s="4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6">
        <f>FundResult[[#This Row],[launched_at]]/86400+DATE(1970,1,1)</f>
        <v>42325.448958333334</v>
      </c>
      <c r="L1583" s="8">
        <f>YEAR(FundResult[[#This Row],[Date Created Conversion]])</f>
        <v>2015</v>
      </c>
      <c r="M1583" t="b">
        <v>0</v>
      </c>
      <c r="N1583">
        <v>1</v>
      </c>
      <c r="O1583" t="b">
        <v>0</v>
      </c>
      <c r="P1583" t="s">
        <v>8289</v>
      </c>
      <c r="Q1583" t="s">
        <v>8338</v>
      </c>
      <c r="R1583" s="10" t="s">
        <v>8345</v>
      </c>
      <c r="S1583" s="29">
        <f>ROUND(FundResult[[#This Row],[pledged]]/FundResult[[#This Row],[goal]]*100,0)</f>
        <v>1</v>
      </c>
      <c r="T1583" s="27">
        <f>IFERROR(FundResult[[#This Row],[pledged]]/FundResult[[#This Row],[backers_count]], 0)</f>
        <v>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48">
        <v>1000</v>
      </c>
      <c r="E1584" s="4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6">
        <f>FundResult[[#This Row],[launched_at]]/86400+DATE(1970,1,1)</f>
        <v>42246.789965277778</v>
      </c>
      <c r="L1584" s="8">
        <f>YEAR(FundResult[[#This Row],[Date Created Conversion]])</f>
        <v>2015</v>
      </c>
      <c r="M1584" t="b">
        <v>0</v>
      </c>
      <c r="N1584">
        <v>3</v>
      </c>
      <c r="O1584" t="b">
        <v>0</v>
      </c>
      <c r="P1584" t="s">
        <v>8289</v>
      </c>
      <c r="Q1584" t="s">
        <v>8338</v>
      </c>
      <c r="R1584" s="10" t="s">
        <v>8345</v>
      </c>
      <c r="S1584" s="29">
        <f>ROUND(FundResult[[#This Row],[pledged]]/FundResult[[#This Row],[goal]]*100,0)</f>
        <v>9</v>
      </c>
      <c r="T1584" s="27">
        <f>IFERROR(FundResult[[#This Row],[pledged]]/FundResult[[#This Row],[backers_count]], 0)</f>
        <v>31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48">
        <v>20000</v>
      </c>
      <c r="E1585" s="4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6">
        <f>FundResult[[#This Row],[launched_at]]/86400+DATE(1970,1,1)</f>
        <v>41877.904988425929</v>
      </c>
      <c r="L1585" s="8">
        <f>YEAR(FundResult[[#This Row],[Date Created Conversion]])</f>
        <v>2014</v>
      </c>
      <c r="M1585" t="b">
        <v>0</v>
      </c>
      <c r="N1585">
        <v>1</v>
      </c>
      <c r="O1585" t="b">
        <v>0</v>
      </c>
      <c r="P1585" t="s">
        <v>8289</v>
      </c>
      <c r="Q1585" t="s">
        <v>8338</v>
      </c>
      <c r="R1585" s="10" t="s">
        <v>8345</v>
      </c>
      <c r="S1585" s="29">
        <f>ROUND(FundResult[[#This Row],[pledged]]/FundResult[[#This Row],[goal]]*100,0)</f>
        <v>0</v>
      </c>
      <c r="T1585" s="27">
        <f>IFERROR(FundResult[[#This Row],[pledged]]/FundResult[[#This Row],[backers_count]], 0)</f>
        <v>15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48">
        <v>1200</v>
      </c>
      <c r="E1586" s="4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6">
        <f>FundResult[[#This Row],[launched_at]]/86400+DATE(1970,1,1)</f>
        <v>41779.649317129632</v>
      </c>
      <c r="L1586" s="8">
        <f>YEAR(FundResult[[#This Row],[Date Created Conversion]])</f>
        <v>2014</v>
      </c>
      <c r="M1586" t="b">
        <v>0</v>
      </c>
      <c r="N1586">
        <v>0</v>
      </c>
      <c r="O1586" t="b">
        <v>0</v>
      </c>
      <c r="P1586" t="s">
        <v>8289</v>
      </c>
      <c r="Q1586" t="s">
        <v>8338</v>
      </c>
      <c r="R1586" s="10" t="s">
        <v>8345</v>
      </c>
      <c r="S1586" s="29">
        <f>ROUND(FundResult[[#This Row],[pledged]]/FundResult[[#This Row],[goal]]*100,0)</f>
        <v>0</v>
      </c>
      <c r="T1586" s="27">
        <f>IFERROR(FundResult[[#This Row],[pledged]]/FundResult[[#This Row],[backers_count]], 0)</f>
        <v>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48">
        <v>2000</v>
      </c>
      <c r="E1587" s="4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6">
        <f>FundResult[[#This Row],[launched_at]]/86400+DATE(1970,1,1)</f>
        <v>42707.895462962959</v>
      </c>
      <c r="L1587" s="8">
        <f>YEAR(FundResult[[#This Row],[Date Created Conversion]])</f>
        <v>2016</v>
      </c>
      <c r="M1587" t="b">
        <v>0</v>
      </c>
      <c r="N1587">
        <v>12</v>
      </c>
      <c r="O1587" t="b">
        <v>0</v>
      </c>
      <c r="P1587" t="s">
        <v>8289</v>
      </c>
      <c r="Q1587" t="s">
        <v>8338</v>
      </c>
      <c r="R1587" s="10" t="s">
        <v>8345</v>
      </c>
      <c r="S1587" s="29">
        <f>ROUND(FundResult[[#This Row],[pledged]]/FundResult[[#This Row],[goal]]*100,0)</f>
        <v>79</v>
      </c>
      <c r="T1587" s="27">
        <f>IFERROR(FundResult[[#This Row],[pledged]]/FundResult[[#This Row],[backers_count]], 0)</f>
        <v>131.66666666666666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48">
        <v>1500</v>
      </c>
      <c r="E1588" s="4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6">
        <f>FundResult[[#This Row],[launched_at]]/86400+DATE(1970,1,1)</f>
        <v>42069.104421296295</v>
      </c>
      <c r="L1588" s="8">
        <f>YEAR(FundResult[[#This Row],[Date Created Conversion]])</f>
        <v>2015</v>
      </c>
      <c r="M1588" t="b">
        <v>0</v>
      </c>
      <c r="N1588">
        <v>0</v>
      </c>
      <c r="O1588" t="b">
        <v>0</v>
      </c>
      <c r="P1588" t="s">
        <v>8289</v>
      </c>
      <c r="Q1588" t="s">
        <v>8338</v>
      </c>
      <c r="R1588" s="10" t="s">
        <v>8345</v>
      </c>
      <c r="S1588" s="29">
        <f>ROUND(FundResult[[#This Row],[pledged]]/FundResult[[#This Row],[goal]]*100,0)</f>
        <v>0</v>
      </c>
      <c r="T1588" s="27">
        <f>IFERROR(FundResult[[#This Row],[pledged]]/FundResult[[#This Row],[backers_count]], 0)</f>
        <v>0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48">
        <v>7500</v>
      </c>
      <c r="E1589" s="4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6">
        <f>FundResult[[#This Row],[launched_at]]/86400+DATE(1970,1,1)</f>
        <v>41956.950983796298</v>
      </c>
      <c r="L1589" s="8">
        <f>YEAR(FundResult[[#This Row],[Date Created Conversion]])</f>
        <v>2014</v>
      </c>
      <c r="M1589" t="b">
        <v>0</v>
      </c>
      <c r="N1589">
        <v>1</v>
      </c>
      <c r="O1589" t="b">
        <v>0</v>
      </c>
      <c r="P1589" t="s">
        <v>8289</v>
      </c>
      <c r="Q1589" t="s">
        <v>8338</v>
      </c>
      <c r="R1589" s="10" t="s">
        <v>8345</v>
      </c>
      <c r="S1589" s="29">
        <f>ROUND(FundResult[[#This Row],[pledged]]/FundResult[[#This Row],[goal]]*100,0)</f>
        <v>0</v>
      </c>
      <c r="T1589" s="27">
        <f>IFERROR(FundResult[[#This Row],[pledged]]/FundResult[[#This Row],[backers_count]], 0)</f>
        <v>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48">
        <v>516</v>
      </c>
      <c r="E1590" s="4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6">
        <f>FundResult[[#This Row],[launched_at]]/86400+DATE(1970,1,1)</f>
        <v>42005.24998842593</v>
      </c>
      <c r="L1590" s="8">
        <f>YEAR(FundResult[[#This Row],[Date Created Conversion]])</f>
        <v>2015</v>
      </c>
      <c r="M1590" t="b">
        <v>0</v>
      </c>
      <c r="N1590">
        <v>0</v>
      </c>
      <c r="O1590" t="b">
        <v>0</v>
      </c>
      <c r="P1590" t="s">
        <v>8289</v>
      </c>
      <c r="Q1590" t="s">
        <v>8338</v>
      </c>
      <c r="R1590" s="10" t="s">
        <v>8345</v>
      </c>
      <c r="S1590" s="29">
        <f>ROUND(FundResult[[#This Row],[pledged]]/FundResult[[#This Row],[goal]]*100,0)</f>
        <v>0</v>
      </c>
      <c r="T1590" s="27">
        <f>IFERROR(FundResult[[#This Row],[pledged]]/FundResult[[#This Row],[backers_count]], 0)</f>
        <v>0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48">
        <v>1200</v>
      </c>
      <c r="E1591" s="4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6">
        <f>FundResult[[#This Row],[launched_at]]/86400+DATE(1970,1,1)</f>
        <v>42256.984791666662</v>
      </c>
      <c r="L1591" s="8">
        <f>YEAR(FundResult[[#This Row],[Date Created Conversion]])</f>
        <v>2015</v>
      </c>
      <c r="M1591" t="b">
        <v>0</v>
      </c>
      <c r="N1591">
        <v>0</v>
      </c>
      <c r="O1591" t="b">
        <v>0</v>
      </c>
      <c r="P1591" t="s">
        <v>8289</v>
      </c>
      <c r="Q1591" t="s">
        <v>8338</v>
      </c>
      <c r="R1591" s="10" t="s">
        <v>8345</v>
      </c>
      <c r="S1591" s="29">
        <f>ROUND(FundResult[[#This Row],[pledged]]/FundResult[[#This Row],[goal]]*100,0)</f>
        <v>0</v>
      </c>
      <c r="T1591" s="27">
        <f>IFERROR(FundResult[[#This Row],[pledged]]/FundResult[[#This Row],[backers_count]], 0)</f>
        <v>0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48">
        <v>60000</v>
      </c>
      <c r="E1592" s="4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6">
        <f>FundResult[[#This Row],[launched_at]]/86400+DATE(1970,1,1)</f>
        <v>42240.857222222221</v>
      </c>
      <c r="L1592" s="8">
        <f>YEAR(FundResult[[#This Row],[Date Created Conversion]])</f>
        <v>2015</v>
      </c>
      <c r="M1592" t="b">
        <v>0</v>
      </c>
      <c r="N1592">
        <v>2</v>
      </c>
      <c r="O1592" t="b">
        <v>0</v>
      </c>
      <c r="P1592" t="s">
        <v>8289</v>
      </c>
      <c r="Q1592" t="s">
        <v>8338</v>
      </c>
      <c r="R1592" s="10" t="s">
        <v>8345</v>
      </c>
      <c r="S1592" s="29">
        <f>ROUND(FundResult[[#This Row],[pledged]]/FundResult[[#This Row],[goal]]*100,0)</f>
        <v>2</v>
      </c>
      <c r="T1592" s="27">
        <f>IFERROR(FundResult[[#This Row],[pledged]]/FundResult[[#This Row],[backers_count]], 0)</f>
        <v>510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48">
        <v>14000</v>
      </c>
      <c r="E1593" s="4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6">
        <f>FundResult[[#This Row],[launched_at]]/86400+DATE(1970,1,1)</f>
        <v>42433.726168981477</v>
      </c>
      <c r="L1593" s="8">
        <f>YEAR(FundResult[[#This Row],[Date Created Conversion]])</f>
        <v>2016</v>
      </c>
      <c r="M1593" t="b">
        <v>0</v>
      </c>
      <c r="N1593">
        <v>92</v>
      </c>
      <c r="O1593" t="b">
        <v>0</v>
      </c>
      <c r="P1593" t="s">
        <v>8289</v>
      </c>
      <c r="Q1593" t="s">
        <v>8338</v>
      </c>
      <c r="R1593" s="10" t="s">
        <v>8345</v>
      </c>
      <c r="S1593" s="29">
        <f>ROUND(FundResult[[#This Row],[pledged]]/FundResult[[#This Row],[goal]]*100,0)</f>
        <v>29</v>
      </c>
      <c r="T1593" s="27">
        <f>IFERROR(FundResult[[#This Row],[pledged]]/FundResult[[#This Row],[backers_count]], 0)</f>
        <v>44.478260869565219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48">
        <v>25</v>
      </c>
      <c r="E1594" s="4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6">
        <f>FundResult[[#This Row],[launched_at]]/86400+DATE(1970,1,1)</f>
        <v>42046.072743055556</v>
      </c>
      <c r="L1594" s="8">
        <f>YEAR(FundResult[[#This Row],[Date Created Conversion]])</f>
        <v>2015</v>
      </c>
      <c r="M1594" t="b">
        <v>0</v>
      </c>
      <c r="N1594">
        <v>0</v>
      </c>
      <c r="O1594" t="b">
        <v>0</v>
      </c>
      <c r="P1594" t="s">
        <v>8289</v>
      </c>
      <c r="Q1594" t="s">
        <v>8338</v>
      </c>
      <c r="R1594" s="10" t="s">
        <v>8345</v>
      </c>
      <c r="S1594" s="29">
        <f>ROUND(FundResult[[#This Row],[pledged]]/FundResult[[#This Row],[goal]]*100,0)</f>
        <v>0</v>
      </c>
      <c r="T1594" s="27">
        <f>IFERROR(FundResult[[#This Row],[pledged]]/FundResult[[#This Row],[backers_count]], 0)</f>
        <v>0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48">
        <v>22000</v>
      </c>
      <c r="E1595" s="4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6">
        <f>FundResult[[#This Row],[launched_at]]/86400+DATE(1970,1,1)</f>
        <v>42033.845543981486</v>
      </c>
      <c r="L1595" s="8">
        <f>YEAR(FundResult[[#This Row],[Date Created Conversion]])</f>
        <v>2015</v>
      </c>
      <c r="M1595" t="b">
        <v>0</v>
      </c>
      <c r="N1595">
        <v>3</v>
      </c>
      <c r="O1595" t="b">
        <v>0</v>
      </c>
      <c r="P1595" t="s">
        <v>8289</v>
      </c>
      <c r="Q1595" t="s">
        <v>8338</v>
      </c>
      <c r="R1595" s="10" t="s">
        <v>8345</v>
      </c>
      <c r="S1595" s="29">
        <f>ROUND(FundResult[[#This Row],[pledged]]/FundResult[[#This Row],[goal]]*100,0)</f>
        <v>0</v>
      </c>
      <c r="T1595" s="27">
        <f>IFERROR(FundResult[[#This Row],[pledged]]/FundResult[[#This Row],[backers_count]], 0)</f>
        <v>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48">
        <v>1000</v>
      </c>
      <c r="E1596" s="4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6">
        <f>FundResult[[#This Row],[launched_at]]/86400+DATE(1970,1,1)</f>
        <v>42445.712754629625</v>
      </c>
      <c r="L1596" s="8">
        <f>YEAR(FundResult[[#This Row],[Date Created Conversion]])</f>
        <v>2016</v>
      </c>
      <c r="M1596" t="b">
        <v>0</v>
      </c>
      <c r="N1596">
        <v>10</v>
      </c>
      <c r="O1596" t="b">
        <v>0</v>
      </c>
      <c r="P1596" t="s">
        <v>8289</v>
      </c>
      <c r="Q1596" t="s">
        <v>8338</v>
      </c>
      <c r="R1596" s="10" t="s">
        <v>8345</v>
      </c>
      <c r="S1596" s="29">
        <f>ROUND(FundResult[[#This Row],[pledged]]/FundResult[[#This Row],[goal]]*100,0)</f>
        <v>21</v>
      </c>
      <c r="T1596" s="27">
        <f>IFERROR(FundResult[[#This Row],[pledged]]/FundResult[[#This Row],[backers_count]], 0)</f>
        <v>20.5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48">
        <v>100000</v>
      </c>
      <c r="E1597" s="4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6">
        <f>FundResult[[#This Row],[launched_at]]/86400+DATE(1970,1,1)</f>
        <v>41780.050092592595</v>
      </c>
      <c r="L1597" s="8">
        <f>YEAR(FundResult[[#This Row],[Date Created Conversion]])</f>
        <v>2014</v>
      </c>
      <c r="M1597" t="b">
        <v>0</v>
      </c>
      <c r="N1597">
        <v>7</v>
      </c>
      <c r="O1597" t="b">
        <v>0</v>
      </c>
      <c r="P1597" t="s">
        <v>8289</v>
      </c>
      <c r="Q1597" t="s">
        <v>8338</v>
      </c>
      <c r="R1597" s="10" t="s">
        <v>8345</v>
      </c>
      <c r="S1597" s="29">
        <f>ROUND(FundResult[[#This Row],[pledged]]/FundResult[[#This Row],[goal]]*100,0)</f>
        <v>0</v>
      </c>
      <c r="T1597" s="27">
        <f>IFERROR(FundResult[[#This Row],[pledged]]/FundResult[[#This Row],[backers_count]], 0)</f>
        <v>40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48">
        <v>3250</v>
      </c>
      <c r="E1598" s="4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6">
        <f>FundResult[[#This Row],[launched_at]]/86400+DATE(1970,1,1)</f>
        <v>41941.430196759262</v>
      </c>
      <c r="L1598" s="8">
        <f>YEAR(FundResult[[#This Row],[Date Created Conversion]])</f>
        <v>2014</v>
      </c>
      <c r="M1598" t="b">
        <v>0</v>
      </c>
      <c r="N1598">
        <v>3</v>
      </c>
      <c r="O1598" t="b">
        <v>0</v>
      </c>
      <c r="P1598" t="s">
        <v>8289</v>
      </c>
      <c r="Q1598" t="s">
        <v>8338</v>
      </c>
      <c r="R1598" s="10" t="s">
        <v>8345</v>
      </c>
      <c r="S1598" s="29">
        <f>ROUND(FundResult[[#This Row],[pledged]]/FundResult[[#This Row],[goal]]*100,0)</f>
        <v>2</v>
      </c>
      <c r="T1598" s="27">
        <f>IFERROR(FundResult[[#This Row],[pledged]]/FundResult[[#This Row],[backers_count]], 0)</f>
        <v>25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48">
        <v>15000</v>
      </c>
      <c r="E1599" s="4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6">
        <f>FundResult[[#This Row],[launched_at]]/86400+DATE(1970,1,1)</f>
        <v>42603.354131944448</v>
      </c>
      <c r="L1599" s="8">
        <f>YEAR(FundResult[[#This Row],[Date Created Conversion]])</f>
        <v>2016</v>
      </c>
      <c r="M1599" t="b">
        <v>0</v>
      </c>
      <c r="N1599">
        <v>0</v>
      </c>
      <c r="O1599" t="b">
        <v>0</v>
      </c>
      <c r="P1599" t="s">
        <v>8289</v>
      </c>
      <c r="Q1599" t="s">
        <v>8338</v>
      </c>
      <c r="R1599" s="10" t="s">
        <v>8345</v>
      </c>
      <c r="S1599" s="29">
        <f>ROUND(FundResult[[#This Row],[pledged]]/FundResult[[#This Row],[goal]]*100,0)</f>
        <v>0</v>
      </c>
      <c r="T1599" s="27">
        <f>IFERROR(FundResult[[#This Row],[pledged]]/FundResult[[#This Row],[backers_count]], 0)</f>
        <v>0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48">
        <v>800</v>
      </c>
      <c r="E1600" s="4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6">
        <f>FundResult[[#This Row],[launched_at]]/86400+DATE(1970,1,1)</f>
        <v>42151.667337962965</v>
      </c>
      <c r="L1600" s="8">
        <f>YEAR(FundResult[[#This Row],[Date Created Conversion]])</f>
        <v>2015</v>
      </c>
      <c r="M1600" t="b">
        <v>0</v>
      </c>
      <c r="N1600">
        <v>1</v>
      </c>
      <c r="O1600" t="b">
        <v>0</v>
      </c>
      <c r="P1600" t="s">
        <v>8289</v>
      </c>
      <c r="Q1600" t="s">
        <v>8338</v>
      </c>
      <c r="R1600" s="10" t="s">
        <v>8345</v>
      </c>
      <c r="S1600" s="29">
        <f>ROUND(FundResult[[#This Row],[pledged]]/FundResult[[#This Row],[goal]]*100,0)</f>
        <v>0</v>
      </c>
      <c r="T1600" s="27">
        <f>IFERROR(FundResult[[#This Row],[pledged]]/FundResult[[#This Row],[backers_count]], 0)</f>
        <v>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48">
        <v>500</v>
      </c>
      <c r="E1601" s="4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6">
        <f>FundResult[[#This Row],[launched_at]]/86400+DATE(1970,1,1)</f>
        <v>42438.53907407407</v>
      </c>
      <c r="L1601" s="8">
        <f>YEAR(FundResult[[#This Row],[Date Created Conversion]])</f>
        <v>2016</v>
      </c>
      <c r="M1601" t="b">
        <v>0</v>
      </c>
      <c r="N1601">
        <v>0</v>
      </c>
      <c r="O1601" t="b">
        <v>0</v>
      </c>
      <c r="P1601" t="s">
        <v>8289</v>
      </c>
      <c r="Q1601" t="s">
        <v>8338</v>
      </c>
      <c r="R1601" s="10" t="s">
        <v>8345</v>
      </c>
      <c r="S1601" s="29">
        <f>ROUND(FundResult[[#This Row],[pledged]]/FundResult[[#This Row],[goal]]*100,0)</f>
        <v>0</v>
      </c>
      <c r="T1601" s="27">
        <f>IFERROR(FundResult[[#This Row],[pledged]]/FundResult[[#This Row],[backers_count]], 0)</f>
        <v>0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48">
        <v>5000</v>
      </c>
      <c r="E1602" s="4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6">
        <f>FundResult[[#This Row],[launched_at]]/86400+DATE(1970,1,1)</f>
        <v>41791.057314814811</v>
      </c>
      <c r="L1602" s="8">
        <f>YEAR(FundResult[[#This Row],[Date Created Conversion]])</f>
        <v>2014</v>
      </c>
      <c r="M1602" t="b">
        <v>0</v>
      </c>
      <c r="N1602">
        <v>9</v>
      </c>
      <c r="O1602" t="b">
        <v>0</v>
      </c>
      <c r="P1602" t="s">
        <v>8289</v>
      </c>
      <c r="Q1602" t="s">
        <v>8338</v>
      </c>
      <c r="R1602" s="10" t="s">
        <v>8345</v>
      </c>
      <c r="S1602" s="29">
        <f>ROUND(FundResult[[#This Row],[pledged]]/FundResult[[#This Row],[goal]]*100,0)</f>
        <v>7</v>
      </c>
      <c r="T1602" s="27">
        <f>IFERROR(FundResult[[#This Row],[pledged]]/FundResult[[#This Row],[backers_count]], 0)</f>
        <v>40.777777777777779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48">
        <v>2500</v>
      </c>
      <c r="E1603" s="4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6">
        <f>FundResult[[#This Row],[launched_at]]/86400+DATE(1970,1,1)</f>
        <v>40638.092974537038</v>
      </c>
      <c r="L1603" s="8">
        <f>YEAR(FundResult[[#This Row],[Date Created Conversion]])</f>
        <v>2011</v>
      </c>
      <c r="M1603" t="b">
        <v>0</v>
      </c>
      <c r="N1603">
        <v>56</v>
      </c>
      <c r="O1603" t="b">
        <v>1</v>
      </c>
      <c r="P1603" t="s">
        <v>8274</v>
      </c>
      <c r="Q1603" t="s">
        <v>8325</v>
      </c>
      <c r="R1603" s="10" t="s">
        <v>8326</v>
      </c>
      <c r="S1603" s="29">
        <f>ROUND(FundResult[[#This Row],[pledged]]/FundResult[[#This Row],[goal]]*100,0)</f>
        <v>108</v>
      </c>
      <c r="T1603" s="27">
        <f>IFERROR(FundResult[[#This Row],[pledged]]/FundResult[[#This Row],[backers_count]], 0)</f>
        <v>48.325535714285714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48">
        <v>1500</v>
      </c>
      <c r="E1604" s="4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6">
        <f>FundResult[[#This Row],[launched_at]]/86400+DATE(1970,1,1)</f>
        <v>40788.297650462962</v>
      </c>
      <c r="L1604" s="8">
        <f>YEAR(FundResult[[#This Row],[Date Created Conversion]])</f>
        <v>2011</v>
      </c>
      <c r="M1604" t="b">
        <v>0</v>
      </c>
      <c r="N1604">
        <v>32</v>
      </c>
      <c r="O1604" t="b">
        <v>1</v>
      </c>
      <c r="P1604" t="s">
        <v>8274</v>
      </c>
      <c r="Q1604" t="s">
        <v>8325</v>
      </c>
      <c r="R1604" s="10" t="s">
        <v>8326</v>
      </c>
      <c r="S1604" s="29">
        <f>ROUND(FundResult[[#This Row],[pledged]]/FundResult[[#This Row],[goal]]*100,0)</f>
        <v>100</v>
      </c>
      <c r="T1604" s="27">
        <f>IFERROR(FundResult[[#This Row],[pledged]]/FundResult[[#This Row],[backers_count]], 0)</f>
        <v>46.953125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48">
        <v>2000</v>
      </c>
      <c r="E1605" s="4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6">
        <f>FundResult[[#This Row],[launched_at]]/86400+DATE(1970,1,1)</f>
        <v>40876.169664351852</v>
      </c>
      <c r="L1605" s="8">
        <f>YEAR(FundResult[[#This Row],[Date Created Conversion]])</f>
        <v>2011</v>
      </c>
      <c r="M1605" t="b">
        <v>0</v>
      </c>
      <c r="N1605">
        <v>30</v>
      </c>
      <c r="O1605" t="b">
        <v>1</v>
      </c>
      <c r="P1605" t="s">
        <v>8274</v>
      </c>
      <c r="Q1605" t="s">
        <v>8325</v>
      </c>
      <c r="R1605" s="10" t="s">
        <v>8326</v>
      </c>
      <c r="S1605" s="29">
        <f>ROUND(FundResult[[#This Row],[pledged]]/FundResult[[#This Row],[goal]]*100,0)</f>
        <v>100</v>
      </c>
      <c r="T1605" s="27">
        <f>IFERROR(FundResult[[#This Row],[pledged]]/FundResult[[#This Row],[backers_count]], 0)</f>
        <v>66.688666666666663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48">
        <v>2800</v>
      </c>
      <c r="E1606" s="4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6">
        <f>FundResult[[#This Row],[launched_at]]/86400+DATE(1970,1,1)</f>
        <v>40945.845312500001</v>
      </c>
      <c r="L1606" s="8">
        <f>YEAR(FundResult[[#This Row],[Date Created Conversion]])</f>
        <v>2012</v>
      </c>
      <c r="M1606" t="b">
        <v>0</v>
      </c>
      <c r="N1606">
        <v>70</v>
      </c>
      <c r="O1606" t="b">
        <v>1</v>
      </c>
      <c r="P1606" t="s">
        <v>8274</v>
      </c>
      <c r="Q1606" t="s">
        <v>8325</v>
      </c>
      <c r="R1606" s="10" t="s">
        <v>8326</v>
      </c>
      <c r="S1606" s="29">
        <f>ROUND(FundResult[[#This Row],[pledged]]/FundResult[[#This Row],[goal]]*100,0)</f>
        <v>122</v>
      </c>
      <c r="T1606" s="27">
        <f>IFERROR(FundResult[[#This Row],[pledged]]/FundResult[[#This Row],[backers_count]], 0)</f>
        <v>48.842857142857142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48">
        <v>6000</v>
      </c>
      <c r="E1607" s="4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6">
        <f>FundResult[[#This Row],[launched_at]]/86400+DATE(1970,1,1)</f>
        <v>40747.012881944444</v>
      </c>
      <c r="L1607" s="8">
        <f>YEAR(FundResult[[#This Row],[Date Created Conversion]])</f>
        <v>2011</v>
      </c>
      <c r="M1607" t="b">
        <v>0</v>
      </c>
      <c r="N1607">
        <v>44</v>
      </c>
      <c r="O1607" t="b">
        <v>1</v>
      </c>
      <c r="P1607" t="s">
        <v>8274</v>
      </c>
      <c r="Q1607" t="s">
        <v>8325</v>
      </c>
      <c r="R1607" s="10" t="s">
        <v>8326</v>
      </c>
      <c r="S1607" s="29">
        <f>ROUND(FundResult[[#This Row],[pledged]]/FundResult[[#This Row],[goal]]*100,0)</f>
        <v>101</v>
      </c>
      <c r="T1607" s="27">
        <f>IFERROR(FundResult[[#This Row],[pledged]]/FundResult[[#This Row],[backers_count]], 0)</f>
        <v>137.30909090909091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48">
        <v>8000</v>
      </c>
      <c r="E1608" s="4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6">
        <f>FundResult[[#This Row],[launched_at]]/86400+DATE(1970,1,1)</f>
        <v>40536.111550925925</v>
      </c>
      <c r="L1608" s="8">
        <f>YEAR(FundResult[[#This Row],[Date Created Conversion]])</f>
        <v>2010</v>
      </c>
      <c r="M1608" t="b">
        <v>0</v>
      </c>
      <c r="N1608">
        <v>92</v>
      </c>
      <c r="O1608" t="b">
        <v>1</v>
      </c>
      <c r="P1608" t="s">
        <v>8274</v>
      </c>
      <c r="Q1608" t="s">
        <v>8325</v>
      </c>
      <c r="R1608" s="10" t="s">
        <v>8326</v>
      </c>
      <c r="S1608" s="29">
        <f>ROUND(FundResult[[#This Row],[pledged]]/FundResult[[#This Row],[goal]]*100,0)</f>
        <v>101</v>
      </c>
      <c r="T1608" s="27">
        <f>IFERROR(FundResult[[#This Row],[pledged]]/FundResult[[#This Row],[backers_count]], 0)</f>
        <v>87.829673913043479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48">
        <v>10000</v>
      </c>
      <c r="E1609" s="4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6">
        <f>FundResult[[#This Row],[launched_at]]/86400+DATE(1970,1,1)</f>
        <v>41053.80846064815</v>
      </c>
      <c r="L1609" s="8">
        <f>YEAR(FundResult[[#This Row],[Date Created Conversion]])</f>
        <v>2012</v>
      </c>
      <c r="M1609" t="b">
        <v>0</v>
      </c>
      <c r="N1609">
        <v>205</v>
      </c>
      <c r="O1609" t="b">
        <v>1</v>
      </c>
      <c r="P1609" t="s">
        <v>8274</v>
      </c>
      <c r="Q1609" t="s">
        <v>8325</v>
      </c>
      <c r="R1609" s="10" t="s">
        <v>8326</v>
      </c>
      <c r="S1609" s="29">
        <f>ROUND(FundResult[[#This Row],[pledged]]/FundResult[[#This Row],[goal]]*100,0)</f>
        <v>145</v>
      </c>
      <c r="T1609" s="27">
        <f>IFERROR(FundResult[[#This Row],[pledged]]/FundResult[[#This Row],[backers_count]], 0)</f>
        <v>70.785365853658533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48">
        <v>1200</v>
      </c>
      <c r="E1610" s="4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6">
        <f>FundResult[[#This Row],[launched_at]]/86400+DATE(1970,1,1)</f>
        <v>41607.83085648148</v>
      </c>
      <c r="L1610" s="8">
        <f>YEAR(FundResult[[#This Row],[Date Created Conversion]])</f>
        <v>2013</v>
      </c>
      <c r="M1610" t="b">
        <v>0</v>
      </c>
      <c r="N1610">
        <v>23</v>
      </c>
      <c r="O1610" t="b">
        <v>1</v>
      </c>
      <c r="P1610" t="s">
        <v>8274</v>
      </c>
      <c r="Q1610" t="s">
        <v>8325</v>
      </c>
      <c r="R1610" s="10" t="s">
        <v>8326</v>
      </c>
      <c r="S1610" s="29">
        <f>ROUND(FundResult[[#This Row],[pledged]]/FundResult[[#This Row],[goal]]*100,0)</f>
        <v>101</v>
      </c>
      <c r="T1610" s="27">
        <f>IFERROR(FundResult[[#This Row],[pledged]]/FundResult[[#This Row],[backers_count]], 0)</f>
        <v>52.826086956521742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48">
        <v>1500</v>
      </c>
      <c r="E1611" s="4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6">
        <f>FundResult[[#This Row],[launched_at]]/86400+DATE(1970,1,1)</f>
        <v>40796.001261574071</v>
      </c>
      <c r="L1611" s="8">
        <f>YEAR(FundResult[[#This Row],[Date Created Conversion]])</f>
        <v>2011</v>
      </c>
      <c r="M1611" t="b">
        <v>0</v>
      </c>
      <c r="N1611">
        <v>4</v>
      </c>
      <c r="O1611" t="b">
        <v>1</v>
      </c>
      <c r="P1611" t="s">
        <v>8274</v>
      </c>
      <c r="Q1611" t="s">
        <v>8325</v>
      </c>
      <c r="R1611" s="10" t="s">
        <v>8326</v>
      </c>
      <c r="S1611" s="29">
        <f>ROUND(FundResult[[#This Row],[pledged]]/FundResult[[#This Row],[goal]]*100,0)</f>
        <v>118</v>
      </c>
      <c r="T1611" s="27">
        <f>IFERROR(FundResult[[#This Row],[pledged]]/FundResult[[#This Row],[backers_count]], 0)</f>
        <v>443.75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48">
        <v>2000</v>
      </c>
      <c r="E1612" s="4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6">
        <f>FundResult[[#This Row],[launched_at]]/86400+DATE(1970,1,1)</f>
        <v>41228.924884259257</v>
      </c>
      <c r="L1612" s="8">
        <f>YEAR(FundResult[[#This Row],[Date Created Conversion]])</f>
        <v>2012</v>
      </c>
      <c r="M1612" t="b">
        <v>0</v>
      </c>
      <c r="N1612">
        <v>112</v>
      </c>
      <c r="O1612" t="b">
        <v>1</v>
      </c>
      <c r="P1612" t="s">
        <v>8274</v>
      </c>
      <c r="Q1612" t="s">
        <v>8325</v>
      </c>
      <c r="R1612" s="10" t="s">
        <v>8326</v>
      </c>
      <c r="S1612" s="29">
        <f>ROUND(FundResult[[#This Row],[pledged]]/FundResult[[#This Row],[goal]]*100,0)</f>
        <v>272</v>
      </c>
      <c r="T1612" s="27">
        <f>IFERROR(FundResult[[#This Row],[pledged]]/FundResult[[#This Row],[backers_count]], 0)</f>
        <v>48.544642857142854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48">
        <v>800</v>
      </c>
      <c r="E1613" s="4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6">
        <f>FundResult[[#This Row],[launched_at]]/86400+DATE(1970,1,1)</f>
        <v>41409.00037037037</v>
      </c>
      <c r="L1613" s="8">
        <f>YEAR(FundResult[[#This Row],[Date Created Conversion]])</f>
        <v>2013</v>
      </c>
      <c r="M1613" t="b">
        <v>0</v>
      </c>
      <c r="N1613">
        <v>27</v>
      </c>
      <c r="O1613" t="b">
        <v>1</v>
      </c>
      <c r="P1613" t="s">
        <v>8274</v>
      </c>
      <c r="Q1613" t="s">
        <v>8325</v>
      </c>
      <c r="R1613" s="10" t="s">
        <v>8326</v>
      </c>
      <c r="S1613" s="29">
        <f>ROUND(FundResult[[#This Row],[pledged]]/FundResult[[#This Row],[goal]]*100,0)</f>
        <v>125</v>
      </c>
      <c r="T1613" s="27">
        <f>IFERROR(FundResult[[#This Row],[pledged]]/FundResult[[#This Row],[backers_count]], 0)</f>
        <v>37.074074074074076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48">
        <v>500</v>
      </c>
      <c r="E1614" s="4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6">
        <f>FundResult[[#This Row],[launched_at]]/86400+DATE(1970,1,1)</f>
        <v>41246.874814814815</v>
      </c>
      <c r="L1614" s="8">
        <f>YEAR(FundResult[[#This Row],[Date Created Conversion]])</f>
        <v>2012</v>
      </c>
      <c r="M1614" t="b">
        <v>0</v>
      </c>
      <c r="N1614">
        <v>11</v>
      </c>
      <c r="O1614" t="b">
        <v>1</v>
      </c>
      <c r="P1614" t="s">
        <v>8274</v>
      </c>
      <c r="Q1614" t="s">
        <v>8325</v>
      </c>
      <c r="R1614" s="10" t="s">
        <v>8326</v>
      </c>
      <c r="S1614" s="29">
        <f>ROUND(FundResult[[#This Row],[pledged]]/FundResult[[#This Row],[goal]]*100,0)</f>
        <v>110</v>
      </c>
      <c r="T1614" s="27">
        <f>IFERROR(FundResult[[#This Row],[pledged]]/FundResult[[#This Row],[backers_count]], 0)</f>
        <v>50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48">
        <v>1000</v>
      </c>
      <c r="E1615" s="4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6">
        <f>FundResult[[#This Row],[launched_at]]/86400+DATE(1970,1,1)</f>
        <v>41082.069467592592</v>
      </c>
      <c r="L1615" s="8">
        <f>YEAR(FundResult[[#This Row],[Date Created Conversion]])</f>
        <v>2012</v>
      </c>
      <c r="M1615" t="b">
        <v>0</v>
      </c>
      <c r="N1615">
        <v>26</v>
      </c>
      <c r="O1615" t="b">
        <v>1</v>
      </c>
      <c r="P1615" t="s">
        <v>8274</v>
      </c>
      <c r="Q1615" t="s">
        <v>8325</v>
      </c>
      <c r="R1615" s="10" t="s">
        <v>8326</v>
      </c>
      <c r="S1615" s="29">
        <f>ROUND(FundResult[[#This Row],[pledged]]/FundResult[[#This Row],[goal]]*100,0)</f>
        <v>102</v>
      </c>
      <c r="T1615" s="27">
        <f>IFERROR(FundResult[[#This Row],[pledged]]/FundResult[[#This Row],[backers_count]], 0)</f>
        <v>39.03846153846154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48">
        <v>5000</v>
      </c>
      <c r="E1616" s="4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6">
        <f>FundResult[[#This Row],[launched_at]]/86400+DATE(1970,1,1)</f>
        <v>41794.981122685189</v>
      </c>
      <c r="L1616" s="8">
        <f>YEAR(FundResult[[#This Row],[Date Created Conversion]])</f>
        <v>2014</v>
      </c>
      <c r="M1616" t="b">
        <v>0</v>
      </c>
      <c r="N1616">
        <v>77</v>
      </c>
      <c r="O1616" t="b">
        <v>1</v>
      </c>
      <c r="P1616" t="s">
        <v>8274</v>
      </c>
      <c r="Q1616" t="s">
        <v>8325</v>
      </c>
      <c r="R1616" s="10" t="s">
        <v>8326</v>
      </c>
      <c r="S1616" s="29">
        <f>ROUND(FundResult[[#This Row],[pledged]]/FundResult[[#This Row],[goal]]*100,0)</f>
        <v>103</v>
      </c>
      <c r="T1616" s="27">
        <f>IFERROR(FundResult[[#This Row],[pledged]]/FundResult[[#This Row],[backers_count]], 0)</f>
        <v>66.688311688311686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48">
        <v>8000</v>
      </c>
      <c r="E1617" s="4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6">
        <f>FundResult[[#This Row],[launched_at]]/86400+DATE(1970,1,1)</f>
        <v>40845.050879629627</v>
      </c>
      <c r="L1617" s="8">
        <f>YEAR(FundResult[[#This Row],[Date Created Conversion]])</f>
        <v>2011</v>
      </c>
      <c r="M1617" t="b">
        <v>0</v>
      </c>
      <c r="N1617">
        <v>136</v>
      </c>
      <c r="O1617" t="b">
        <v>1</v>
      </c>
      <c r="P1617" t="s">
        <v>8274</v>
      </c>
      <c r="Q1617" t="s">
        <v>8325</v>
      </c>
      <c r="R1617" s="10" t="s">
        <v>8326</v>
      </c>
      <c r="S1617" s="29">
        <f>ROUND(FundResult[[#This Row],[pledged]]/FundResult[[#This Row],[goal]]*100,0)</f>
        <v>114</v>
      </c>
      <c r="T1617" s="27">
        <f>IFERROR(FundResult[[#This Row],[pledged]]/FundResult[[#This Row],[backers_count]], 0)</f>
        <v>67.132352941176464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48">
        <v>10000</v>
      </c>
      <c r="E1618" s="4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6">
        <f>FundResult[[#This Row],[launched_at]]/86400+DATE(1970,1,1)</f>
        <v>41194.715520833335</v>
      </c>
      <c r="L1618" s="8">
        <f>YEAR(FundResult[[#This Row],[Date Created Conversion]])</f>
        <v>2012</v>
      </c>
      <c r="M1618" t="b">
        <v>0</v>
      </c>
      <c r="N1618">
        <v>157</v>
      </c>
      <c r="O1618" t="b">
        <v>1</v>
      </c>
      <c r="P1618" t="s">
        <v>8274</v>
      </c>
      <c r="Q1618" t="s">
        <v>8325</v>
      </c>
      <c r="R1618" s="10" t="s">
        <v>8326</v>
      </c>
      <c r="S1618" s="29">
        <f>ROUND(FundResult[[#This Row],[pledged]]/FundResult[[#This Row],[goal]]*100,0)</f>
        <v>104</v>
      </c>
      <c r="T1618" s="27">
        <f>IFERROR(FundResult[[#This Row],[pledged]]/FundResult[[#This Row],[backers_count]], 0)</f>
        <v>66.369426751592357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48">
        <v>7000</v>
      </c>
      <c r="E1619" s="4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6">
        <f>FundResult[[#This Row],[launched_at]]/86400+DATE(1970,1,1)</f>
        <v>41546.664212962962</v>
      </c>
      <c r="L1619" s="8">
        <f>YEAR(FundResult[[#This Row],[Date Created Conversion]])</f>
        <v>2013</v>
      </c>
      <c r="M1619" t="b">
        <v>0</v>
      </c>
      <c r="N1619">
        <v>158</v>
      </c>
      <c r="O1619" t="b">
        <v>1</v>
      </c>
      <c r="P1619" t="s">
        <v>8274</v>
      </c>
      <c r="Q1619" t="s">
        <v>8325</v>
      </c>
      <c r="R1619" s="10" t="s">
        <v>8326</v>
      </c>
      <c r="S1619" s="29">
        <f>ROUND(FundResult[[#This Row],[pledged]]/FundResult[[#This Row],[goal]]*100,0)</f>
        <v>146</v>
      </c>
      <c r="T1619" s="27">
        <f>IFERROR(FundResult[[#This Row],[pledged]]/FundResult[[#This Row],[backers_count]], 0)</f>
        <v>64.620253164556956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48">
        <v>1500</v>
      </c>
      <c r="E1620" s="4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6">
        <f>FundResult[[#This Row],[launched_at]]/86400+DATE(1970,1,1)</f>
        <v>41301.654340277775</v>
      </c>
      <c r="L1620" s="8">
        <f>YEAR(FundResult[[#This Row],[Date Created Conversion]])</f>
        <v>2013</v>
      </c>
      <c r="M1620" t="b">
        <v>0</v>
      </c>
      <c r="N1620">
        <v>27</v>
      </c>
      <c r="O1620" t="b">
        <v>1</v>
      </c>
      <c r="P1620" t="s">
        <v>8274</v>
      </c>
      <c r="Q1620" t="s">
        <v>8325</v>
      </c>
      <c r="R1620" s="10" t="s">
        <v>8326</v>
      </c>
      <c r="S1620" s="29">
        <f>ROUND(FundResult[[#This Row],[pledged]]/FundResult[[#This Row],[goal]]*100,0)</f>
        <v>105</v>
      </c>
      <c r="T1620" s="27">
        <f>IFERROR(FundResult[[#This Row],[pledged]]/FundResult[[#This Row],[backers_count]], 0)</f>
        <v>58.370370370370374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48">
        <v>1500</v>
      </c>
      <c r="E1621" s="4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6">
        <f>FundResult[[#This Row],[launched_at]]/86400+DATE(1970,1,1)</f>
        <v>41876.186180555553</v>
      </c>
      <c r="L1621" s="8">
        <f>YEAR(FundResult[[#This Row],[Date Created Conversion]])</f>
        <v>2014</v>
      </c>
      <c r="M1621" t="b">
        <v>0</v>
      </c>
      <c r="N1621">
        <v>23</v>
      </c>
      <c r="O1621" t="b">
        <v>1</v>
      </c>
      <c r="P1621" t="s">
        <v>8274</v>
      </c>
      <c r="Q1621" t="s">
        <v>8325</v>
      </c>
      <c r="R1621" s="10" t="s">
        <v>8326</v>
      </c>
      <c r="S1621" s="29">
        <f>ROUND(FundResult[[#This Row],[pledged]]/FundResult[[#This Row],[goal]]*100,0)</f>
        <v>133</v>
      </c>
      <c r="T1621" s="27">
        <f>IFERROR(FundResult[[#This Row],[pledged]]/FundResult[[#This Row],[backers_count]], 0)</f>
        <v>86.956521739130437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48">
        <v>1000</v>
      </c>
      <c r="E1622" s="4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6">
        <f>FundResult[[#This Row],[launched_at]]/86400+DATE(1970,1,1)</f>
        <v>41321.339583333334</v>
      </c>
      <c r="L1622" s="8">
        <f>YEAR(FundResult[[#This Row],[Date Created Conversion]])</f>
        <v>2013</v>
      </c>
      <c r="M1622" t="b">
        <v>0</v>
      </c>
      <c r="N1622">
        <v>17</v>
      </c>
      <c r="O1622" t="b">
        <v>1</v>
      </c>
      <c r="P1622" t="s">
        <v>8274</v>
      </c>
      <c r="Q1622" t="s">
        <v>8325</v>
      </c>
      <c r="R1622" s="10" t="s">
        <v>8326</v>
      </c>
      <c r="S1622" s="29">
        <f>ROUND(FundResult[[#This Row],[pledged]]/FundResult[[#This Row],[goal]]*100,0)</f>
        <v>113</v>
      </c>
      <c r="T1622" s="27">
        <f>IFERROR(FundResult[[#This Row],[pledged]]/FundResult[[#This Row],[backers_count]], 0)</f>
        <v>66.470588235294116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48">
        <v>5000</v>
      </c>
      <c r="E1623" s="4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6">
        <f>FundResult[[#This Row],[launched_at]]/86400+DATE(1970,1,1)</f>
        <v>41003.60665509259</v>
      </c>
      <c r="L1623" s="8">
        <f>YEAR(FundResult[[#This Row],[Date Created Conversion]])</f>
        <v>2012</v>
      </c>
      <c r="M1623" t="b">
        <v>0</v>
      </c>
      <c r="N1623">
        <v>37</v>
      </c>
      <c r="O1623" t="b">
        <v>1</v>
      </c>
      <c r="P1623" t="s">
        <v>8274</v>
      </c>
      <c r="Q1623" t="s">
        <v>8325</v>
      </c>
      <c r="R1623" s="10" t="s">
        <v>8326</v>
      </c>
      <c r="S1623" s="29">
        <f>ROUND(FundResult[[#This Row],[pledged]]/FundResult[[#This Row],[goal]]*100,0)</f>
        <v>121</v>
      </c>
      <c r="T1623" s="27">
        <f>IFERROR(FundResult[[#This Row],[pledged]]/FundResult[[#This Row],[backers_count]], 0)</f>
        <v>163.78378378378378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48">
        <v>6900</v>
      </c>
      <c r="E1624" s="4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6">
        <f>FundResult[[#This Row],[launched_at]]/86400+DATE(1970,1,1)</f>
        <v>41950.294837962967</v>
      </c>
      <c r="L1624" s="8">
        <f>YEAR(FundResult[[#This Row],[Date Created Conversion]])</f>
        <v>2014</v>
      </c>
      <c r="M1624" t="b">
        <v>0</v>
      </c>
      <c r="N1624">
        <v>65</v>
      </c>
      <c r="O1624" t="b">
        <v>1</v>
      </c>
      <c r="P1624" t="s">
        <v>8274</v>
      </c>
      <c r="Q1624" t="s">
        <v>8325</v>
      </c>
      <c r="R1624" s="10" t="s">
        <v>8326</v>
      </c>
      <c r="S1624" s="29">
        <f>ROUND(FundResult[[#This Row],[pledged]]/FundResult[[#This Row],[goal]]*100,0)</f>
        <v>102</v>
      </c>
      <c r="T1624" s="27">
        <f>IFERROR(FundResult[[#This Row],[pledged]]/FundResult[[#This Row],[backers_count]], 0)</f>
        <v>107.98461538461538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48">
        <v>750</v>
      </c>
      <c r="E1625" s="4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6">
        <f>FundResult[[#This Row],[launched_at]]/86400+DATE(1970,1,1)</f>
        <v>41453.688530092593</v>
      </c>
      <c r="L1625" s="8">
        <f>YEAR(FundResult[[#This Row],[Date Created Conversion]])</f>
        <v>2013</v>
      </c>
      <c r="M1625" t="b">
        <v>0</v>
      </c>
      <c r="N1625">
        <v>18</v>
      </c>
      <c r="O1625" t="b">
        <v>1</v>
      </c>
      <c r="P1625" t="s">
        <v>8274</v>
      </c>
      <c r="Q1625" t="s">
        <v>8325</v>
      </c>
      <c r="R1625" s="10" t="s">
        <v>8326</v>
      </c>
      <c r="S1625" s="29">
        <f>ROUND(FundResult[[#This Row],[pledged]]/FundResult[[#This Row],[goal]]*100,0)</f>
        <v>101</v>
      </c>
      <c r="T1625" s="27">
        <f>IFERROR(FundResult[[#This Row],[pledged]]/FundResult[[#This Row],[backers_count]], 0)</f>
        <v>42.111111111111114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48">
        <v>1000</v>
      </c>
      <c r="E1626" s="4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6">
        <f>FundResult[[#This Row],[launched_at]]/86400+DATE(1970,1,1)</f>
        <v>41243.367303240739</v>
      </c>
      <c r="L1626" s="8">
        <f>YEAR(FundResult[[#This Row],[Date Created Conversion]])</f>
        <v>2012</v>
      </c>
      <c r="M1626" t="b">
        <v>0</v>
      </c>
      <c r="N1626">
        <v>25</v>
      </c>
      <c r="O1626" t="b">
        <v>1</v>
      </c>
      <c r="P1626" t="s">
        <v>8274</v>
      </c>
      <c r="Q1626" t="s">
        <v>8325</v>
      </c>
      <c r="R1626" s="10" t="s">
        <v>8326</v>
      </c>
      <c r="S1626" s="29">
        <f>ROUND(FundResult[[#This Row],[pledged]]/FundResult[[#This Row],[goal]]*100,0)</f>
        <v>118</v>
      </c>
      <c r="T1626" s="27">
        <f>IFERROR(FundResult[[#This Row],[pledged]]/FundResult[[#This Row],[backers_count]], 0)</f>
        <v>47.2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48">
        <v>7500</v>
      </c>
      <c r="E1627" s="4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6">
        <f>FundResult[[#This Row],[launched_at]]/86400+DATE(1970,1,1)</f>
        <v>41135.699687500004</v>
      </c>
      <c r="L1627" s="8">
        <f>YEAR(FundResult[[#This Row],[Date Created Conversion]])</f>
        <v>2012</v>
      </c>
      <c r="M1627" t="b">
        <v>0</v>
      </c>
      <c r="N1627">
        <v>104</v>
      </c>
      <c r="O1627" t="b">
        <v>1</v>
      </c>
      <c r="P1627" t="s">
        <v>8274</v>
      </c>
      <c r="Q1627" t="s">
        <v>8325</v>
      </c>
      <c r="R1627" s="10" t="s">
        <v>8326</v>
      </c>
      <c r="S1627" s="29">
        <f>ROUND(FundResult[[#This Row],[pledged]]/FundResult[[#This Row],[goal]]*100,0)</f>
        <v>155</v>
      </c>
      <c r="T1627" s="27">
        <f>IFERROR(FundResult[[#This Row],[pledged]]/FundResult[[#This Row],[backers_count]], 0)</f>
        <v>112.01923076923077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48">
        <v>8000</v>
      </c>
      <c r="E1628" s="4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6">
        <f>FundResult[[#This Row],[launched_at]]/86400+DATE(1970,1,1)</f>
        <v>41579.847997685181</v>
      </c>
      <c r="L1628" s="8">
        <f>YEAR(FundResult[[#This Row],[Date Created Conversion]])</f>
        <v>2013</v>
      </c>
      <c r="M1628" t="b">
        <v>0</v>
      </c>
      <c r="N1628">
        <v>108</v>
      </c>
      <c r="O1628" t="b">
        <v>1</v>
      </c>
      <c r="P1628" t="s">
        <v>8274</v>
      </c>
      <c r="Q1628" t="s">
        <v>8325</v>
      </c>
      <c r="R1628" s="10" t="s">
        <v>8326</v>
      </c>
      <c r="S1628" s="29">
        <f>ROUND(FundResult[[#This Row],[pledged]]/FundResult[[#This Row],[goal]]*100,0)</f>
        <v>101</v>
      </c>
      <c r="T1628" s="27">
        <f>IFERROR(FundResult[[#This Row],[pledged]]/FundResult[[#This Row],[backers_count]], 0)</f>
        <v>74.953703703703709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48">
        <v>2000</v>
      </c>
      <c r="E1629" s="4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6">
        <f>FundResult[[#This Row],[launched_at]]/86400+DATE(1970,1,1)</f>
        <v>41205.707048611112</v>
      </c>
      <c r="L1629" s="8">
        <f>YEAR(FundResult[[#This Row],[Date Created Conversion]])</f>
        <v>2012</v>
      </c>
      <c r="M1629" t="b">
        <v>0</v>
      </c>
      <c r="N1629">
        <v>38</v>
      </c>
      <c r="O1629" t="b">
        <v>1</v>
      </c>
      <c r="P1629" t="s">
        <v>8274</v>
      </c>
      <c r="Q1629" t="s">
        <v>8325</v>
      </c>
      <c r="R1629" s="10" t="s">
        <v>8326</v>
      </c>
      <c r="S1629" s="29">
        <f>ROUND(FundResult[[#This Row],[pledged]]/FundResult[[#This Row],[goal]]*100,0)</f>
        <v>117</v>
      </c>
      <c r="T1629" s="27">
        <f>IFERROR(FundResult[[#This Row],[pledged]]/FundResult[[#This Row],[backers_count]], 0)</f>
        <v>61.578947368421055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48">
        <v>4000</v>
      </c>
      <c r="E1630" s="4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6">
        <f>FundResult[[#This Row],[launched_at]]/86400+DATE(1970,1,1)</f>
        <v>41774.737060185187</v>
      </c>
      <c r="L1630" s="8">
        <f>YEAR(FundResult[[#This Row],[Date Created Conversion]])</f>
        <v>2014</v>
      </c>
      <c r="M1630" t="b">
        <v>0</v>
      </c>
      <c r="N1630">
        <v>88</v>
      </c>
      <c r="O1630" t="b">
        <v>1</v>
      </c>
      <c r="P1630" t="s">
        <v>8274</v>
      </c>
      <c r="Q1630" t="s">
        <v>8325</v>
      </c>
      <c r="R1630" s="10" t="s">
        <v>8326</v>
      </c>
      <c r="S1630" s="29">
        <f>ROUND(FundResult[[#This Row],[pledged]]/FundResult[[#This Row],[goal]]*100,0)</f>
        <v>101</v>
      </c>
      <c r="T1630" s="27">
        <f>IFERROR(FundResult[[#This Row],[pledged]]/FundResult[[#This Row],[backers_count]], 0)</f>
        <v>45.875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48">
        <v>6000</v>
      </c>
      <c r="E1631" s="4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6">
        <f>FundResult[[#This Row],[launched_at]]/86400+DATE(1970,1,1)</f>
        <v>41645.867280092592</v>
      </c>
      <c r="L1631" s="8">
        <f>YEAR(FundResult[[#This Row],[Date Created Conversion]])</f>
        <v>2014</v>
      </c>
      <c r="M1631" t="b">
        <v>0</v>
      </c>
      <c r="N1631">
        <v>82</v>
      </c>
      <c r="O1631" t="b">
        <v>1</v>
      </c>
      <c r="P1631" t="s">
        <v>8274</v>
      </c>
      <c r="Q1631" t="s">
        <v>8325</v>
      </c>
      <c r="R1631" s="10" t="s">
        <v>8326</v>
      </c>
      <c r="S1631" s="29">
        <f>ROUND(FundResult[[#This Row],[pledged]]/FundResult[[#This Row],[goal]]*100,0)</f>
        <v>104</v>
      </c>
      <c r="T1631" s="27">
        <f>IFERROR(FundResult[[#This Row],[pledged]]/FundResult[[#This Row],[backers_count]], 0)</f>
        <v>75.853658536585371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48">
        <v>4000</v>
      </c>
      <c r="E1632" s="4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6">
        <f>FundResult[[#This Row],[launched_at]]/86400+DATE(1970,1,1)</f>
        <v>40939.837673611109</v>
      </c>
      <c r="L1632" s="8">
        <f>YEAR(FundResult[[#This Row],[Date Created Conversion]])</f>
        <v>2012</v>
      </c>
      <c r="M1632" t="b">
        <v>0</v>
      </c>
      <c r="N1632">
        <v>126</v>
      </c>
      <c r="O1632" t="b">
        <v>1</v>
      </c>
      <c r="P1632" t="s">
        <v>8274</v>
      </c>
      <c r="Q1632" t="s">
        <v>8325</v>
      </c>
      <c r="R1632" s="10" t="s">
        <v>8326</v>
      </c>
      <c r="S1632" s="29">
        <f>ROUND(FundResult[[#This Row],[pledged]]/FundResult[[#This Row],[goal]]*100,0)</f>
        <v>265</v>
      </c>
      <c r="T1632" s="27">
        <f>IFERROR(FundResult[[#This Row],[pledged]]/FundResult[[#This Row],[backers_count]], 0)</f>
        <v>84.206349206349202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48">
        <v>10000</v>
      </c>
      <c r="E1633" s="4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6">
        <f>FundResult[[#This Row],[launched_at]]/86400+DATE(1970,1,1)</f>
        <v>41164.859502314815</v>
      </c>
      <c r="L1633" s="8">
        <f>YEAR(FundResult[[#This Row],[Date Created Conversion]])</f>
        <v>2012</v>
      </c>
      <c r="M1633" t="b">
        <v>0</v>
      </c>
      <c r="N1633">
        <v>133</v>
      </c>
      <c r="O1633" t="b">
        <v>1</v>
      </c>
      <c r="P1633" t="s">
        <v>8274</v>
      </c>
      <c r="Q1633" t="s">
        <v>8325</v>
      </c>
      <c r="R1633" s="10" t="s">
        <v>8326</v>
      </c>
      <c r="S1633" s="29">
        <f>ROUND(FundResult[[#This Row],[pledged]]/FundResult[[#This Row],[goal]]*100,0)</f>
        <v>156</v>
      </c>
      <c r="T1633" s="27">
        <f>IFERROR(FundResult[[#This Row],[pledged]]/FundResult[[#This Row],[backers_count]], 0)</f>
        <v>117.22556390977444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48">
        <v>4000</v>
      </c>
      <c r="E1634" s="4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6">
        <f>FundResult[[#This Row],[launched_at]]/86400+DATE(1970,1,1)</f>
        <v>40750.340902777782</v>
      </c>
      <c r="L1634" s="8">
        <f>YEAR(FundResult[[#This Row],[Date Created Conversion]])</f>
        <v>2011</v>
      </c>
      <c r="M1634" t="b">
        <v>0</v>
      </c>
      <c r="N1634">
        <v>47</v>
      </c>
      <c r="O1634" t="b">
        <v>1</v>
      </c>
      <c r="P1634" t="s">
        <v>8274</v>
      </c>
      <c r="Q1634" t="s">
        <v>8325</v>
      </c>
      <c r="R1634" s="10" t="s">
        <v>8326</v>
      </c>
      <c r="S1634" s="29">
        <f>ROUND(FundResult[[#This Row],[pledged]]/FundResult[[#This Row],[goal]]*100,0)</f>
        <v>102</v>
      </c>
      <c r="T1634" s="27">
        <f>IFERROR(FundResult[[#This Row],[pledged]]/FundResult[[#This Row],[backers_count]], 0)</f>
        <v>86.489361702127653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48">
        <v>10000</v>
      </c>
      <c r="E1635" s="4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6">
        <f>FundResult[[#This Row],[launched_at]]/86400+DATE(1970,1,1)</f>
        <v>40896.883750000001</v>
      </c>
      <c r="L1635" s="8">
        <f>YEAR(FundResult[[#This Row],[Date Created Conversion]])</f>
        <v>2011</v>
      </c>
      <c r="M1635" t="b">
        <v>0</v>
      </c>
      <c r="N1635">
        <v>58</v>
      </c>
      <c r="O1635" t="b">
        <v>1</v>
      </c>
      <c r="P1635" t="s">
        <v>8274</v>
      </c>
      <c r="Q1635" t="s">
        <v>8325</v>
      </c>
      <c r="R1635" s="10" t="s">
        <v>8326</v>
      </c>
      <c r="S1635" s="29">
        <f>ROUND(FundResult[[#This Row],[pledged]]/FundResult[[#This Row],[goal]]*100,0)</f>
        <v>100</v>
      </c>
      <c r="T1635" s="27">
        <f>IFERROR(FundResult[[#This Row],[pledged]]/FundResult[[#This Row],[backers_count]], 0)</f>
        <v>172.41379310344828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48">
        <v>2000</v>
      </c>
      <c r="E1636" s="4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6">
        <f>FundResult[[#This Row],[launched_at]]/86400+DATE(1970,1,1)</f>
        <v>40658.189826388887</v>
      </c>
      <c r="L1636" s="8">
        <f>YEAR(FundResult[[#This Row],[Date Created Conversion]])</f>
        <v>2011</v>
      </c>
      <c r="M1636" t="b">
        <v>0</v>
      </c>
      <c r="N1636">
        <v>32</v>
      </c>
      <c r="O1636" t="b">
        <v>1</v>
      </c>
      <c r="P1636" t="s">
        <v>8274</v>
      </c>
      <c r="Q1636" t="s">
        <v>8325</v>
      </c>
      <c r="R1636" s="10" t="s">
        <v>8326</v>
      </c>
      <c r="S1636" s="29">
        <f>ROUND(FundResult[[#This Row],[pledged]]/FundResult[[#This Row],[goal]]*100,0)</f>
        <v>101</v>
      </c>
      <c r="T1636" s="27">
        <f>IFERROR(FundResult[[#This Row],[pledged]]/FundResult[[#This Row],[backers_count]], 0)</f>
        <v>62.8125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48">
        <v>2000</v>
      </c>
      <c r="E1637" s="4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6">
        <f>FundResult[[#This Row],[launched_at]]/86400+DATE(1970,1,1)</f>
        <v>42502.868761574078</v>
      </c>
      <c r="L1637" s="8">
        <f>YEAR(FundResult[[#This Row],[Date Created Conversion]])</f>
        <v>2016</v>
      </c>
      <c r="M1637" t="b">
        <v>0</v>
      </c>
      <c r="N1637">
        <v>37</v>
      </c>
      <c r="O1637" t="b">
        <v>1</v>
      </c>
      <c r="P1637" t="s">
        <v>8274</v>
      </c>
      <c r="Q1637" t="s">
        <v>8325</v>
      </c>
      <c r="R1637" s="10" t="s">
        <v>8326</v>
      </c>
      <c r="S1637" s="29">
        <f>ROUND(FundResult[[#This Row],[pledged]]/FundResult[[#This Row],[goal]]*100,0)</f>
        <v>125</v>
      </c>
      <c r="T1637" s="27">
        <f>IFERROR(FundResult[[#This Row],[pledged]]/FundResult[[#This Row],[backers_count]], 0)</f>
        <v>67.729729729729726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48">
        <v>4500</v>
      </c>
      <c r="E1638" s="4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6">
        <f>FundResult[[#This Row],[launched_at]]/86400+DATE(1970,1,1)</f>
        <v>40663.08666666667</v>
      </c>
      <c r="L1638" s="8">
        <f>YEAR(FundResult[[#This Row],[Date Created Conversion]])</f>
        <v>2011</v>
      </c>
      <c r="M1638" t="b">
        <v>0</v>
      </c>
      <c r="N1638">
        <v>87</v>
      </c>
      <c r="O1638" t="b">
        <v>1</v>
      </c>
      <c r="P1638" t="s">
        <v>8274</v>
      </c>
      <c r="Q1638" t="s">
        <v>8325</v>
      </c>
      <c r="R1638" s="10" t="s">
        <v>8326</v>
      </c>
      <c r="S1638" s="29">
        <f>ROUND(FundResult[[#This Row],[pledged]]/FundResult[[#This Row],[goal]]*100,0)</f>
        <v>104</v>
      </c>
      <c r="T1638" s="27">
        <f>IFERROR(FundResult[[#This Row],[pledged]]/FundResult[[#This Row],[backers_count]], 0)</f>
        <v>53.5632183908046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48">
        <v>500</v>
      </c>
      <c r="E1639" s="4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6">
        <f>FundResult[[#This Row],[launched_at]]/86400+DATE(1970,1,1)</f>
        <v>40122.751620370371</v>
      </c>
      <c r="L1639" s="8">
        <f>YEAR(FundResult[[#This Row],[Date Created Conversion]])</f>
        <v>2009</v>
      </c>
      <c r="M1639" t="b">
        <v>0</v>
      </c>
      <c r="N1639">
        <v>15</v>
      </c>
      <c r="O1639" t="b">
        <v>1</v>
      </c>
      <c r="P1639" t="s">
        <v>8274</v>
      </c>
      <c r="Q1639" t="s">
        <v>8325</v>
      </c>
      <c r="R1639" s="10" t="s">
        <v>8326</v>
      </c>
      <c r="S1639" s="29">
        <f>ROUND(FundResult[[#This Row],[pledged]]/FundResult[[#This Row],[goal]]*100,0)</f>
        <v>104</v>
      </c>
      <c r="T1639" s="27">
        <f>IFERROR(FundResult[[#This Row],[pledged]]/FundResult[[#This Row],[backers_count]], 0)</f>
        <v>34.6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48">
        <v>1000</v>
      </c>
      <c r="E1640" s="4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6">
        <f>FundResult[[#This Row],[launched_at]]/86400+DATE(1970,1,1)</f>
        <v>41288.68712962963</v>
      </c>
      <c r="L1640" s="8">
        <f>YEAR(FundResult[[#This Row],[Date Created Conversion]])</f>
        <v>2013</v>
      </c>
      <c r="M1640" t="b">
        <v>0</v>
      </c>
      <c r="N1640">
        <v>27</v>
      </c>
      <c r="O1640" t="b">
        <v>1</v>
      </c>
      <c r="P1640" t="s">
        <v>8274</v>
      </c>
      <c r="Q1640" t="s">
        <v>8325</v>
      </c>
      <c r="R1640" s="10" t="s">
        <v>8326</v>
      </c>
      <c r="S1640" s="29">
        <f>ROUND(FundResult[[#This Row],[pledged]]/FundResult[[#This Row],[goal]]*100,0)</f>
        <v>105</v>
      </c>
      <c r="T1640" s="27">
        <f>IFERROR(FundResult[[#This Row],[pledged]]/FundResult[[#This Row],[backers_count]], 0)</f>
        <v>38.888888888888886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48">
        <v>1800</v>
      </c>
      <c r="E1641" s="4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6">
        <f>FundResult[[#This Row],[launched_at]]/86400+DATE(1970,1,1)</f>
        <v>40941.652372685188</v>
      </c>
      <c r="L1641" s="8">
        <f>YEAR(FundResult[[#This Row],[Date Created Conversion]])</f>
        <v>2012</v>
      </c>
      <c r="M1641" t="b">
        <v>0</v>
      </c>
      <c r="N1641">
        <v>19</v>
      </c>
      <c r="O1641" t="b">
        <v>1</v>
      </c>
      <c r="P1641" t="s">
        <v>8274</v>
      </c>
      <c r="Q1641" t="s">
        <v>8325</v>
      </c>
      <c r="R1641" s="10" t="s">
        <v>8326</v>
      </c>
      <c r="S1641" s="29">
        <f>ROUND(FundResult[[#This Row],[pledged]]/FundResult[[#This Row],[goal]]*100,0)</f>
        <v>100</v>
      </c>
      <c r="T1641" s="27">
        <f>IFERROR(FundResult[[#This Row],[pledged]]/FundResult[[#This Row],[backers_count]], 0)</f>
        <v>94.736842105263165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48">
        <v>400</v>
      </c>
      <c r="E1642" s="4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6">
        <f>FundResult[[#This Row],[launched_at]]/86400+DATE(1970,1,1)</f>
        <v>40379.23096064815</v>
      </c>
      <c r="L1642" s="8">
        <f>YEAR(FundResult[[#This Row],[Date Created Conversion]])</f>
        <v>2010</v>
      </c>
      <c r="M1642" t="b">
        <v>0</v>
      </c>
      <c r="N1642">
        <v>17</v>
      </c>
      <c r="O1642" t="b">
        <v>1</v>
      </c>
      <c r="P1642" t="s">
        <v>8274</v>
      </c>
      <c r="Q1642" t="s">
        <v>8325</v>
      </c>
      <c r="R1642" s="10" t="s">
        <v>8326</v>
      </c>
      <c r="S1642" s="29">
        <f>ROUND(FundResult[[#This Row],[pledged]]/FundResult[[#This Row],[goal]]*100,0)</f>
        <v>170</v>
      </c>
      <c r="T1642" s="27">
        <f>IFERROR(FundResult[[#This Row],[pledged]]/FundResult[[#This Row],[backers_count]], 0)</f>
        <v>39.967058823529413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48">
        <v>2500</v>
      </c>
      <c r="E1643" s="4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6">
        <f>FundResult[[#This Row],[launched_at]]/86400+DATE(1970,1,1)</f>
        <v>41962.596574074079</v>
      </c>
      <c r="L1643" s="8">
        <f>YEAR(FundResult[[#This Row],[Date Created Conversion]])</f>
        <v>2014</v>
      </c>
      <c r="M1643" t="b">
        <v>0</v>
      </c>
      <c r="N1643">
        <v>26</v>
      </c>
      <c r="O1643" t="b">
        <v>1</v>
      </c>
      <c r="P1643" t="s">
        <v>8290</v>
      </c>
      <c r="Q1643" t="s">
        <v>8325</v>
      </c>
      <c r="R1643" s="10" t="s">
        <v>8346</v>
      </c>
      <c r="S1643" s="29">
        <f>ROUND(FundResult[[#This Row],[pledged]]/FundResult[[#This Row],[goal]]*100,0)</f>
        <v>101</v>
      </c>
      <c r="T1643" s="27">
        <f>IFERROR(FundResult[[#This Row],[pledged]]/FundResult[[#This Row],[backers_count]], 0)</f>
        <v>97.5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48">
        <v>1200</v>
      </c>
      <c r="E1644" s="4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6">
        <f>FundResult[[#This Row],[launched_at]]/86400+DATE(1970,1,1)</f>
        <v>40688.024618055555</v>
      </c>
      <c r="L1644" s="8">
        <f>YEAR(FundResult[[#This Row],[Date Created Conversion]])</f>
        <v>2011</v>
      </c>
      <c r="M1644" t="b">
        <v>0</v>
      </c>
      <c r="N1644">
        <v>28</v>
      </c>
      <c r="O1644" t="b">
        <v>1</v>
      </c>
      <c r="P1644" t="s">
        <v>8290</v>
      </c>
      <c r="Q1644" t="s">
        <v>8325</v>
      </c>
      <c r="R1644" s="10" t="s">
        <v>8346</v>
      </c>
      <c r="S1644" s="29">
        <f>ROUND(FundResult[[#This Row],[pledged]]/FundResult[[#This Row],[goal]]*100,0)</f>
        <v>100</v>
      </c>
      <c r="T1644" s="27">
        <f>IFERROR(FundResult[[#This Row],[pledged]]/FundResult[[#This Row],[backers_count]], 0)</f>
        <v>42.857142857142854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48">
        <v>5000</v>
      </c>
      <c r="E1645" s="4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6">
        <f>FundResult[[#This Row],[launched_at]]/86400+DATE(1970,1,1)</f>
        <v>41146.824212962965</v>
      </c>
      <c r="L1645" s="8">
        <f>YEAR(FundResult[[#This Row],[Date Created Conversion]])</f>
        <v>2012</v>
      </c>
      <c r="M1645" t="b">
        <v>0</v>
      </c>
      <c r="N1645">
        <v>37</v>
      </c>
      <c r="O1645" t="b">
        <v>1</v>
      </c>
      <c r="P1645" t="s">
        <v>8290</v>
      </c>
      <c r="Q1645" t="s">
        <v>8325</v>
      </c>
      <c r="R1645" s="10" t="s">
        <v>8346</v>
      </c>
      <c r="S1645" s="29">
        <f>ROUND(FundResult[[#This Row],[pledged]]/FundResult[[#This Row],[goal]]*100,0)</f>
        <v>125</v>
      </c>
      <c r="T1645" s="27">
        <f>IFERROR(FundResult[[#This Row],[pledged]]/FundResult[[#This Row],[backers_count]], 0)</f>
        <v>168.51351351351352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48">
        <v>10000</v>
      </c>
      <c r="E1646" s="4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6">
        <f>FundResult[[#This Row],[launched_at]]/86400+DATE(1970,1,1)</f>
        <v>41175.05972222222</v>
      </c>
      <c r="L1646" s="8">
        <f>YEAR(FundResult[[#This Row],[Date Created Conversion]])</f>
        <v>2012</v>
      </c>
      <c r="M1646" t="b">
        <v>0</v>
      </c>
      <c r="N1646">
        <v>128</v>
      </c>
      <c r="O1646" t="b">
        <v>1</v>
      </c>
      <c r="P1646" t="s">
        <v>8290</v>
      </c>
      <c r="Q1646" t="s">
        <v>8325</v>
      </c>
      <c r="R1646" s="10" t="s">
        <v>8346</v>
      </c>
      <c r="S1646" s="29">
        <f>ROUND(FundResult[[#This Row],[pledged]]/FundResult[[#This Row],[goal]]*100,0)</f>
        <v>110</v>
      </c>
      <c r="T1646" s="27">
        <f>IFERROR(FundResult[[#This Row],[pledged]]/FundResult[[#This Row],[backers_count]], 0)</f>
        <v>85.546875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48">
        <v>5000</v>
      </c>
      <c r="E1647" s="4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6">
        <f>FundResult[[#This Row],[launched_at]]/86400+DATE(1970,1,1)</f>
        <v>41521.617361111115</v>
      </c>
      <c r="L1647" s="8">
        <f>YEAR(FundResult[[#This Row],[Date Created Conversion]])</f>
        <v>2013</v>
      </c>
      <c r="M1647" t="b">
        <v>0</v>
      </c>
      <c r="N1647">
        <v>10</v>
      </c>
      <c r="O1647" t="b">
        <v>1</v>
      </c>
      <c r="P1647" t="s">
        <v>8290</v>
      </c>
      <c r="Q1647" t="s">
        <v>8325</v>
      </c>
      <c r="R1647" s="10" t="s">
        <v>8346</v>
      </c>
      <c r="S1647" s="29">
        <f>ROUND(FundResult[[#This Row],[pledged]]/FundResult[[#This Row],[goal]]*100,0)</f>
        <v>111</v>
      </c>
      <c r="T1647" s="27">
        <f>IFERROR(FundResult[[#This Row],[pledged]]/FundResult[[#This Row],[backers_count]], 0)</f>
        <v>554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48">
        <v>2000</v>
      </c>
      <c r="E1648" s="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6">
        <f>FundResult[[#This Row],[launched_at]]/86400+DATE(1970,1,1)</f>
        <v>41833.450266203705</v>
      </c>
      <c r="L1648" s="8">
        <f>YEAR(FundResult[[#This Row],[Date Created Conversion]])</f>
        <v>2014</v>
      </c>
      <c r="M1648" t="b">
        <v>0</v>
      </c>
      <c r="N1648">
        <v>83</v>
      </c>
      <c r="O1648" t="b">
        <v>1</v>
      </c>
      <c r="P1648" t="s">
        <v>8290</v>
      </c>
      <c r="Q1648" t="s">
        <v>8325</v>
      </c>
      <c r="R1648" s="10" t="s">
        <v>8346</v>
      </c>
      <c r="S1648" s="29">
        <f>ROUND(FundResult[[#This Row],[pledged]]/FundResult[[#This Row],[goal]]*100,0)</f>
        <v>110</v>
      </c>
      <c r="T1648" s="27">
        <f>IFERROR(FundResult[[#This Row],[pledged]]/FundResult[[#This Row],[backers_count]], 0)</f>
        <v>26.554216867469879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48">
        <v>5000</v>
      </c>
      <c r="E1649" s="4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6">
        <f>FundResult[[#This Row],[launched_at]]/86400+DATE(1970,1,1)</f>
        <v>41039.409456018519</v>
      </c>
      <c r="L1649" s="8">
        <f>YEAR(FundResult[[#This Row],[Date Created Conversion]])</f>
        <v>2012</v>
      </c>
      <c r="M1649" t="b">
        <v>0</v>
      </c>
      <c r="N1649">
        <v>46</v>
      </c>
      <c r="O1649" t="b">
        <v>1</v>
      </c>
      <c r="P1649" t="s">
        <v>8290</v>
      </c>
      <c r="Q1649" t="s">
        <v>8325</v>
      </c>
      <c r="R1649" s="10" t="s">
        <v>8346</v>
      </c>
      <c r="S1649" s="29">
        <f>ROUND(FundResult[[#This Row],[pledged]]/FundResult[[#This Row],[goal]]*100,0)</f>
        <v>105</v>
      </c>
      <c r="T1649" s="27">
        <f>IFERROR(FundResult[[#This Row],[pledged]]/FundResult[[#This Row],[backers_count]], 0)</f>
        <v>113.82608695652173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48">
        <v>2300</v>
      </c>
      <c r="E1650" s="4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6">
        <f>FundResult[[#This Row],[launched_at]]/86400+DATE(1970,1,1)</f>
        <v>40592.704652777778</v>
      </c>
      <c r="L1650" s="8">
        <f>YEAR(FundResult[[#This Row],[Date Created Conversion]])</f>
        <v>2011</v>
      </c>
      <c r="M1650" t="b">
        <v>0</v>
      </c>
      <c r="N1650">
        <v>90</v>
      </c>
      <c r="O1650" t="b">
        <v>1</v>
      </c>
      <c r="P1650" t="s">
        <v>8290</v>
      </c>
      <c r="Q1650" t="s">
        <v>8325</v>
      </c>
      <c r="R1650" s="10" t="s">
        <v>8346</v>
      </c>
      <c r="S1650" s="29">
        <f>ROUND(FundResult[[#This Row],[pledged]]/FundResult[[#This Row],[goal]]*100,0)</f>
        <v>125</v>
      </c>
      <c r="T1650" s="27">
        <f>IFERROR(FundResult[[#This Row],[pledged]]/FundResult[[#This Row],[backers_count]], 0)</f>
        <v>32.011111111111113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48">
        <v>3800</v>
      </c>
      <c r="E1651" s="4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6">
        <f>FundResult[[#This Row],[launched_at]]/86400+DATE(1970,1,1)</f>
        <v>41737.684664351851</v>
      </c>
      <c r="L1651" s="8">
        <f>YEAR(FundResult[[#This Row],[Date Created Conversion]])</f>
        <v>2014</v>
      </c>
      <c r="M1651" t="b">
        <v>0</v>
      </c>
      <c r="N1651">
        <v>81</v>
      </c>
      <c r="O1651" t="b">
        <v>1</v>
      </c>
      <c r="P1651" t="s">
        <v>8290</v>
      </c>
      <c r="Q1651" t="s">
        <v>8325</v>
      </c>
      <c r="R1651" s="10" t="s">
        <v>8346</v>
      </c>
      <c r="S1651" s="29">
        <f>ROUND(FundResult[[#This Row],[pledged]]/FundResult[[#This Row],[goal]]*100,0)</f>
        <v>101</v>
      </c>
      <c r="T1651" s="27">
        <f>IFERROR(FundResult[[#This Row],[pledged]]/FundResult[[#This Row],[backers_count]], 0)</f>
        <v>47.189259259259259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48">
        <v>2000</v>
      </c>
      <c r="E1652" s="4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6">
        <f>FundResult[[#This Row],[launched_at]]/86400+DATE(1970,1,1)</f>
        <v>41526.435613425929</v>
      </c>
      <c r="L1652" s="8">
        <f>YEAR(FundResult[[#This Row],[Date Created Conversion]])</f>
        <v>2013</v>
      </c>
      <c r="M1652" t="b">
        <v>0</v>
      </c>
      <c r="N1652">
        <v>32</v>
      </c>
      <c r="O1652" t="b">
        <v>1</v>
      </c>
      <c r="P1652" t="s">
        <v>8290</v>
      </c>
      <c r="Q1652" t="s">
        <v>8325</v>
      </c>
      <c r="R1652" s="10" t="s">
        <v>8346</v>
      </c>
      <c r="S1652" s="29">
        <f>ROUND(FundResult[[#This Row],[pledged]]/FundResult[[#This Row],[goal]]*100,0)</f>
        <v>142</v>
      </c>
      <c r="T1652" s="27">
        <f>IFERROR(FundResult[[#This Row],[pledged]]/FundResult[[#This Row],[backers_count]], 0)</f>
        <v>88.46875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48">
        <v>2000</v>
      </c>
      <c r="E1653" s="4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6">
        <f>FundResult[[#This Row],[launched_at]]/86400+DATE(1970,1,1)</f>
        <v>40625.900694444441</v>
      </c>
      <c r="L1653" s="8">
        <f>YEAR(FundResult[[#This Row],[Date Created Conversion]])</f>
        <v>2011</v>
      </c>
      <c r="M1653" t="b">
        <v>0</v>
      </c>
      <c r="N1653">
        <v>20</v>
      </c>
      <c r="O1653" t="b">
        <v>1</v>
      </c>
      <c r="P1653" t="s">
        <v>8290</v>
      </c>
      <c r="Q1653" t="s">
        <v>8325</v>
      </c>
      <c r="R1653" s="10" t="s">
        <v>8346</v>
      </c>
      <c r="S1653" s="29">
        <f>ROUND(FundResult[[#This Row],[pledged]]/FundResult[[#This Row],[goal]]*100,0)</f>
        <v>101</v>
      </c>
      <c r="T1653" s="27">
        <f>IFERROR(FundResult[[#This Row],[pledged]]/FundResult[[#This Row],[backers_count]], 0)</f>
        <v>100.75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48">
        <v>4500</v>
      </c>
      <c r="E1654" s="4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6">
        <f>FundResult[[#This Row],[launched_at]]/86400+DATE(1970,1,1)</f>
        <v>41572.492974537039</v>
      </c>
      <c r="L1654" s="8">
        <f>YEAR(FundResult[[#This Row],[Date Created Conversion]])</f>
        <v>2013</v>
      </c>
      <c r="M1654" t="b">
        <v>0</v>
      </c>
      <c r="N1654">
        <v>70</v>
      </c>
      <c r="O1654" t="b">
        <v>1</v>
      </c>
      <c r="P1654" t="s">
        <v>8290</v>
      </c>
      <c r="Q1654" t="s">
        <v>8325</v>
      </c>
      <c r="R1654" s="10" t="s">
        <v>8346</v>
      </c>
      <c r="S1654" s="29">
        <f>ROUND(FundResult[[#This Row],[pledged]]/FundResult[[#This Row],[goal]]*100,0)</f>
        <v>101</v>
      </c>
      <c r="T1654" s="27">
        <f>IFERROR(FundResult[[#This Row],[pledged]]/FundResult[[#This Row],[backers_count]], 0)</f>
        <v>64.714285714285708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48">
        <v>5000</v>
      </c>
      <c r="E1655" s="4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6">
        <f>FundResult[[#This Row],[launched_at]]/86400+DATE(1970,1,1)</f>
        <v>40626.834444444445</v>
      </c>
      <c r="L1655" s="8">
        <f>YEAR(FundResult[[#This Row],[Date Created Conversion]])</f>
        <v>2011</v>
      </c>
      <c r="M1655" t="b">
        <v>0</v>
      </c>
      <c r="N1655">
        <v>168</v>
      </c>
      <c r="O1655" t="b">
        <v>1</v>
      </c>
      <c r="P1655" t="s">
        <v>8290</v>
      </c>
      <c r="Q1655" t="s">
        <v>8325</v>
      </c>
      <c r="R1655" s="10" t="s">
        <v>8346</v>
      </c>
      <c r="S1655" s="29">
        <f>ROUND(FundResult[[#This Row],[pledged]]/FundResult[[#This Row],[goal]]*100,0)</f>
        <v>174</v>
      </c>
      <c r="T1655" s="27">
        <f>IFERROR(FundResult[[#This Row],[pledged]]/FundResult[[#This Row],[backers_count]], 0)</f>
        <v>51.854285714285716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48">
        <v>1100</v>
      </c>
      <c r="E1656" s="4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6">
        <f>FundResult[[#This Row],[launched_at]]/86400+DATE(1970,1,1)</f>
        <v>40987.890740740739</v>
      </c>
      <c r="L1656" s="8">
        <f>YEAR(FundResult[[#This Row],[Date Created Conversion]])</f>
        <v>2012</v>
      </c>
      <c r="M1656" t="b">
        <v>0</v>
      </c>
      <c r="N1656">
        <v>34</v>
      </c>
      <c r="O1656" t="b">
        <v>1</v>
      </c>
      <c r="P1656" t="s">
        <v>8290</v>
      </c>
      <c r="Q1656" t="s">
        <v>8325</v>
      </c>
      <c r="R1656" s="10" t="s">
        <v>8346</v>
      </c>
      <c r="S1656" s="29">
        <f>ROUND(FundResult[[#This Row],[pledged]]/FundResult[[#This Row],[goal]]*100,0)</f>
        <v>120</v>
      </c>
      <c r="T1656" s="27">
        <f>IFERROR(FundResult[[#This Row],[pledged]]/FundResult[[#This Row],[backers_count]], 0)</f>
        <v>38.794117647058826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48">
        <v>1500</v>
      </c>
      <c r="E1657" s="4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6">
        <f>FundResult[[#This Row],[launched_at]]/86400+DATE(1970,1,1)</f>
        <v>40974.791898148149</v>
      </c>
      <c r="L1657" s="8">
        <f>YEAR(FundResult[[#This Row],[Date Created Conversion]])</f>
        <v>2012</v>
      </c>
      <c r="M1657" t="b">
        <v>0</v>
      </c>
      <c r="N1657">
        <v>48</v>
      </c>
      <c r="O1657" t="b">
        <v>1</v>
      </c>
      <c r="P1657" t="s">
        <v>8290</v>
      </c>
      <c r="Q1657" t="s">
        <v>8325</v>
      </c>
      <c r="R1657" s="10" t="s">
        <v>8346</v>
      </c>
      <c r="S1657" s="29">
        <f>ROUND(FundResult[[#This Row],[pledged]]/FundResult[[#This Row],[goal]]*100,0)</f>
        <v>143</v>
      </c>
      <c r="T1657" s="27">
        <f>IFERROR(FundResult[[#This Row],[pledged]]/FundResult[[#This Row],[backers_count]], 0)</f>
        <v>44.645833333333336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48">
        <v>7500</v>
      </c>
      <c r="E1658" s="4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6">
        <f>FundResult[[#This Row],[launched_at]]/86400+DATE(1970,1,1)</f>
        <v>41226.928842592592</v>
      </c>
      <c r="L1658" s="8">
        <f>YEAR(FundResult[[#This Row],[Date Created Conversion]])</f>
        <v>2012</v>
      </c>
      <c r="M1658" t="b">
        <v>0</v>
      </c>
      <c r="N1658">
        <v>48</v>
      </c>
      <c r="O1658" t="b">
        <v>1</v>
      </c>
      <c r="P1658" t="s">
        <v>8290</v>
      </c>
      <c r="Q1658" t="s">
        <v>8325</v>
      </c>
      <c r="R1658" s="10" t="s">
        <v>8346</v>
      </c>
      <c r="S1658" s="29">
        <f>ROUND(FundResult[[#This Row],[pledged]]/FundResult[[#This Row],[goal]]*100,0)</f>
        <v>100</v>
      </c>
      <c r="T1658" s="27">
        <f>IFERROR(FundResult[[#This Row],[pledged]]/FundResult[[#This Row],[backers_count]], 0)</f>
        <v>156.77333333333334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48">
        <v>25000</v>
      </c>
      <c r="E1659" s="4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6">
        <f>FundResult[[#This Row],[launched_at]]/86400+DATE(1970,1,1)</f>
        <v>41023.782037037039</v>
      </c>
      <c r="L1659" s="8">
        <f>YEAR(FundResult[[#This Row],[Date Created Conversion]])</f>
        <v>2012</v>
      </c>
      <c r="M1659" t="b">
        <v>0</v>
      </c>
      <c r="N1659">
        <v>221</v>
      </c>
      <c r="O1659" t="b">
        <v>1</v>
      </c>
      <c r="P1659" t="s">
        <v>8290</v>
      </c>
      <c r="Q1659" t="s">
        <v>8325</v>
      </c>
      <c r="R1659" s="10" t="s">
        <v>8346</v>
      </c>
      <c r="S1659" s="29">
        <f>ROUND(FundResult[[#This Row],[pledged]]/FundResult[[#This Row],[goal]]*100,0)</f>
        <v>105</v>
      </c>
      <c r="T1659" s="27">
        <f>IFERROR(FundResult[[#This Row],[pledged]]/FundResult[[#This Row],[backers_count]], 0)</f>
        <v>118.70339366515837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48">
        <v>6000</v>
      </c>
      <c r="E1660" s="4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6">
        <f>FundResult[[#This Row],[launched_at]]/86400+DATE(1970,1,1)</f>
        <v>41223.22184027778</v>
      </c>
      <c r="L1660" s="8">
        <f>YEAR(FundResult[[#This Row],[Date Created Conversion]])</f>
        <v>2012</v>
      </c>
      <c r="M1660" t="b">
        <v>0</v>
      </c>
      <c r="N1660">
        <v>107</v>
      </c>
      <c r="O1660" t="b">
        <v>1</v>
      </c>
      <c r="P1660" t="s">
        <v>8290</v>
      </c>
      <c r="Q1660" t="s">
        <v>8325</v>
      </c>
      <c r="R1660" s="10" t="s">
        <v>8346</v>
      </c>
      <c r="S1660" s="29">
        <f>ROUND(FundResult[[#This Row],[pledged]]/FundResult[[#This Row],[goal]]*100,0)</f>
        <v>132</v>
      </c>
      <c r="T1660" s="27">
        <f>IFERROR(FundResult[[#This Row],[pledged]]/FundResult[[#This Row],[backers_count]], 0)</f>
        <v>74.149532710280369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48">
        <v>500</v>
      </c>
      <c r="E1661" s="4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6">
        <f>FundResult[[#This Row],[launched_at]]/86400+DATE(1970,1,1)</f>
        <v>41596.913437499999</v>
      </c>
      <c r="L1661" s="8">
        <f>YEAR(FundResult[[#This Row],[Date Created Conversion]])</f>
        <v>2013</v>
      </c>
      <c r="M1661" t="b">
        <v>0</v>
      </c>
      <c r="N1661">
        <v>45</v>
      </c>
      <c r="O1661" t="b">
        <v>1</v>
      </c>
      <c r="P1661" t="s">
        <v>8290</v>
      </c>
      <c r="Q1661" t="s">
        <v>8325</v>
      </c>
      <c r="R1661" s="10" t="s">
        <v>8346</v>
      </c>
      <c r="S1661" s="29">
        <f>ROUND(FundResult[[#This Row],[pledged]]/FundResult[[#This Row],[goal]]*100,0)</f>
        <v>113</v>
      </c>
      <c r="T1661" s="27">
        <f>IFERROR(FundResult[[#This Row],[pledged]]/FundResult[[#This Row],[backers_count]], 0)</f>
        <v>12.533333333333333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48">
        <v>80</v>
      </c>
      <c r="E1662" s="4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6">
        <f>FundResult[[#This Row],[launched_at]]/86400+DATE(1970,1,1)</f>
        <v>42459.693865740745</v>
      </c>
      <c r="L1662" s="8">
        <f>YEAR(FundResult[[#This Row],[Date Created Conversion]])</f>
        <v>2016</v>
      </c>
      <c r="M1662" t="b">
        <v>0</v>
      </c>
      <c r="N1662">
        <v>36</v>
      </c>
      <c r="O1662" t="b">
        <v>1</v>
      </c>
      <c r="P1662" t="s">
        <v>8290</v>
      </c>
      <c r="Q1662" t="s">
        <v>8325</v>
      </c>
      <c r="R1662" s="10" t="s">
        <v>8346</v>
      </c>
      <c r="S1662" s="29">
        <f>ROUND(FundResult[[#This Row],[pledged]]/FundResult[[#This Row],[goal]]*100,0)</f>
        <v>1254</v>
      </c>
      <c r="T1662" s="27">
        <f>IFERROR(FundResult[[#This Row],[pledged]]/FundResult[[#This Row],[backers_count]], 0)</f>
        <v>27.861111111111111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48">
        <v>7900</v>
      </c>
      <c r="E1663" s="4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6">
        <f>FundResult[[#This Row],[launched_at]]/86400+DATE(1970,1,1)</f>
        <v>42343.998043981483</v>
      </c>
      <c r="L1663" s="8">
        <f>YEAR(FundResult[[#This Row],[Date Created Conversion]])</f>
        <v>2015</v>
      </c>
      <c r="M1663" t="b">
        <v>0</v>
      </c>
      <c r="N1663">
        <v>101</v>
      </c>
      <c r="O1663" t="b">
        <v>1</v>
      </c>
      <c r="P1663" t="s">
        <v>8290</v>
      </c>
      <c r="Q1663" t="s">
        <v>8325</v>
      </c>
      <c r="R1663" s="10" t="s">
        <v>8346</v>
      </c>
      <c r="S1663" s="29">
        <f>ROUND(FundResult[[#This Row],[pledged]]/FundResult[[#This Row],[goal]]*100,0)</f>
        <v>103</v>
      </c>
      <c r="T1663" s="27">
        <f>IFERROR(FundResult[[#This Row],[pledged]]/FundResult[[#This Row],[backers_count]], 0)</f>
        <v>80.178217821782184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48">
        <v>8000</v>
      </c>
      <c r="E1664" s="4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6">
        <f>FundResult[[#This Row],[launched_at]]/86400+DATE(1970,1,1)</f>
        <v>40848.198333333334</v>
      </c>
      <c r="L1664" s="8">
        <f>YEAR(FundResult[[#This Row],[Date Created Conversion]])</f>
        <v>2011</v>
      </c>
      <c r="M1664" t="b">
        <v>0</v>
      </c>
      <c r="N1664">
        <v>62</v>
      </c>
      <c r="O1664" t="b">
        <v>1</v>
      </c>
      <c r="P1664" t="s">
        <v>8290</v>
      </c>
      <c r="Q1664" t="s">
        <v>8325</v>
      </c>
      <c r="R1664" s="10" t="s">
        <v>8346</v>
      </c>
      <c r="S1664" s="29">
        <f>ROUND(FundResult[[#This Row],[pledged]]/FundResult[[#This Row],[goal]]*100,0)</f>
        <v>103</v>
      </c>
      <c r="T1664" s="27">
        <f>IFERROR(FundResult[[#This Row],[pledged]]/FundResult[[#This Row],[backers_count]], 0)</f>
        <v>132.43548387096774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48">
        <v>1000</v>
      </c>
      <c r="E1665" s="4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6">
        <f>FundResult[[#This Row],[launched_at]]/86400+DATE(1970,1,1)</f>
        <v>42006.02207175926</v>
      </c>
      <c r="L1665" s="8">
        <f>YEAR(FundResult[[#This Row],[Date Created Conversion]])</f>
        <v>2015</v>
      </c>
      <c r="M1665" t="b">
        <v>0</v>
      </c>
      <c r="N1665">
        <v>32</v>
      </c>
      <c r="O1665" t="b">
        <v>1</v>
      </c>
      <c r="P1665" t="s">
        <v>8290</v>
      </c>
      <c r="Q1665" t="s">
        <v>8325</v>
      </c>
      <c r="R1665" s="10" t="s">
        <v>8346</v>
      </c>
      <c r="S1665" s="29">
        <f>ROUND(FundResult[[#This Row],[pledged]]/FundResult[[#This Row],[goal]]*100,0)</f>
        <v>108</v>
      </c>
      <c r="T1665" s="27">
        <f>IFERROR(FundResult[[#This Row],[pledged]]/FundResult[[#This Row],[backers_count]], 0)</f>
        <v>33.75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48">
        <v>2500</v>
      </c>
      <c r="E1666" s="4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6">
        <f>FundResult[[#This Row],[launched_at]]/86400+DATE(1970,1,1)</f>
        <v>40939.761782407411</v>
      </c>
      <c r="L1666" s="8">
        <f>YEAR(FundResult[[#This Row],[Date Created Conversion]])</f>
        <v>2012</v>
      </c>
      <c r="M1666" t="b">
        <v>0</v>
      </c>
      <c r="N1666">
        <v>89</v>
      </c>
      <c r="O1666" t="b">
        <v>1</v>
      </c>
      <c r="P1666" t="s">
        <v>8290</v>
      </c>
      <c r="Q1666" t="s">
        <v>8325</v>
      </c>
      <c r="R1666" s="10" t="s">
        <v>8346</v>
      </c>
      <c r="S1666" s="29">
        <f>ROUND(FundResult[[#This Row],[pledged]]/FundResult[[#This Row],[goal]]*100,0)</f>
        <v>122</v>
      </c>
      <c r="T1666" s="27">
        <f>IFERROR(FundResult[[#This Row],[pledged]]/FundResult[[#This Row],[backers_count]], 0)</f>
        <v>34.384494382022467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48">
        <v>3500</v>
      </c>
      <c r="E1667" s="4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6">
        <f>FundResult[[#This Row],[launched_at]]/86400+DATE(1970,1,1)</f>
        <v>40564.649456018517</v>
      </c>
      <c r="L1667" s="8">
        <f>YEAR(FundResult[[#This Row],[Date Created Conversion]])</f>
        <v>2011</v>
      </c>
      <c r="M1667" t="b">
        <v>0</v>
      </c>
      <c r="N1667">
        <v>93</v>
      </c>
      <c r="O1667" t="b">
        <v>1</v>
      </c>
      <c r="P1667" t="s">
        <v>8290</v>
      </c>
      <c r="Q1667" t="s">
        <v>8325</v>
      </c>
      <c r="R1667" s="10" t="s">
        <v>8346</v>
      </c>
      <c r="S1667" s="29">
        <f>ROUND(FundResult[[#This Row],[pledged]]/FundResult[[#This Row],[goal]]*100,0)</f>
        <v>119</v>
      </c>
      <c r="T1667" s="27">
        <f>IFERROR(FundResult[[#This Row],[pledged]]/FundResult[[#This Row],[backers_count]], 0)</f>
        <v>44.956989247311824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48">
        <v>2500</v>
      </c>
      <c r="E1668" s="4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6">
        <f>FundResult[[#This Row],[launched_at]]/86400+DATE(1970,1,1)</f>
        <v>41331.253159722226</v>
      </c>
      <c r="L1668" s="8">
        <f>YEAR(FundResult[[#This Row],[Date Created Conversion]])</f>
        <v>2013</v>
      </c>
      <c r="M1668" t="b">
        <v>0</v>
      </c>
      <c r="N1668">
        <v>98</v>
      </c>
      <c r="O1668" t="b">
        <v>1</v>
      </c>
      <c r="P1668" t="s">
        <v>8290</v>
      </c>
      <c r="Q1668" t="s">
        <v>8325</v>
      </c>
      <c r="R1668" s="10" t="s">
        <v>8346</v>
      </c>
      <c r="S1668" s="29">
        <f>ROUND(FundResult[[#This Row],[pledged]]/FundResult[[#This Row],[goal]]*100,0)</f>
        <v>161</v>
      </c>
      <c r="T1668" s="27">
        <f>IFERROR(FundResult[[#This Row],[pledged]]/FundResult[[#This Row],[backers_count]], 0)</f>
        <v>41.04081632653061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48">
        <v>3400</v>
      </c>
      <c r="E1669" s="4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6">
        <f>FundResult[[#This Row],[launched_at]]/86400+DATE(1970,1,1)</f>
        <v>41682.0705787037</v>
      </c>
      <c r="L1669" s="8">
        <f>YEAR(FundResult[[#This Row],[Date Created Conversion]])</f>
        <v>2014</v>
      </c>
      <c r="M1669" t="b">
        <v>0</v>
      </c>
      <c r="N1669">
        <v>82</v>
      </c>
      <c r="O1669" t="b">
        <v>1</v>
      </c>
      <c r="P1669" t="s">
        <v>8290</v>
      </c>
      <c r="Q1669" t="s">
        <v>8325</v>
      </c>
      <c r="R1669" s="10" t="s">
        <v>8346</v>
      </c>
      <c r="S1669" s="29">
        <f>ROUND(FundResult[[#This Row],[pledged]]/FundResult[[#This Row],[goal]]*100,0)</f>
        <v>127</v>
      </c>
      <c r="T1669" s="27">
        <f>IFERROR(FundResult[[#This Row],[pledged]]/FundResult[[#This Row],[backers_count]], 0)</f>
        <v>52.597560975609753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48">
        <v>8000</v>
      </c>
      <c r="E1670" s="4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6">
        <f>FundResult[[#This Row],[launched_at]]/86400+DATE(1970,1,1)</f>
        <v>40845.149756944447</v>
      </c>
      <c r="L1670" s="8">
        <f>YEAR(FundResult[[#This Row],[Date Created Conversion]])</f>
        <v>2011</v>
      </c>
      <c r="M1670" t="b">
        <v>0</v>
      </c>
      <c r="N1670">
        <v>116</v>
      </c>
      <c r="O1670" t="b">
        <v>1</v>
      </c>
      <c r="P1670" t="s">
        <v>8290</v>
      </c>
      <c r="Q1670" t="s">
        <v>8325</v>
      </c>
      <c r="R1670" s="10" t="s">
        <v>8346</v>
      </c>
      <c r="S1670" s="29">
        <f>ROUND(FundResult[[#This Row],[pledged]]/FundResult[[#This Row],[goal]]*100,0)</f>
        <v>103</v>
      </c>
      <c r="T1670" s="27">
        <f>IFERROR(FundResult[[#This Row],[pledged]]/FundResult[[#This Row],[backers_count]], 0)</f>
        <v>70.784482758620683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48">
        <v>2000</v>
      </c>
      <c r="E1671" s="4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6">
        <f>FundResult[[#This Row],[launched_at]]/86400+DATE(1970,1,1)</f>
        <v>42461.885138888887</v>
      </c>
      <c r="L1671" s="8">
        <f>YEAR(FundResult[[#This Row],[Date Created Conversion]])</f>
        <v>2016</v>
      </c>
      <c r="M1671" t="b">
        <v>0</v>
      </c>
      <c r="N1671">
        <v>52</v>
      </c>
      <c r="O1671" t="b">
        <v>1</v>
      </c>
      <c r="P1671" t="s">
        <v>8290</v>
      </c>
      <c r="Q1671" t="s">
        <v>8325</v>
      </c>
      <c r="R1671" s="10" t="s">
        <v>8346</v>
      </c>
      <c r="S1671" s="29">
        <f>ROUND(FundResult[[#This Row],[pledged]]/FundResult[[#This Row],[goal]]*100,0)</f>
        <v>140</v>
      </c>
      <c r="T1671" s="27">
        <f>IFERROR(FundResult[[#This Row],[pledged]]/FundResult[[#This Row],[backers_count]], 0)</f>
        <v>53.75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48">
        <v>1000</v>
      </c>
      <c r="E1672" s="4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6">
        <f>FundResult[[#This Row],[launched_at]]/86400+DATE(1970,1,1)</f>
        <v>40313.930543981478</v>
      </c>
      <c r="L1672" s="8">
        <f>YEAR(FundResult[[#This Row],[Date Created Conversion]])</f>
        <v>2010</v>
      </c>
      <c r="M1672" t="b">
        <v>0</v>
      </c>
      <c r="N1672">
        <v>23</v>
      </c>
      <c r="O1672" t="b">
        <v>1</v>
      </c>
      <c r="P1672" t="s">
        <v>8290</v>
      </c>
      <c r="Q1672" t="s">
        <v>8325</v>
      </c>
      <c r="R1672" s="10" t="s">
        <v>8346</v>
      </c>
      <c r="S1672" s="29">
        <f>ROUND(FundResult[[#This Row],[pledged]]/FundResult[[#This Row],[goal]]*100,0)</f>
        <v>103</v>
      </c>
      <c r="T1672" s="27">
        <f>IFERROR(FundResult[[#This Row],[pledged]]/FundResult[[#This Row],[backers_count]], 0)</f>
        <v>44.608695652173914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48">
        <v>2000</v>
      </c>
      <c r="E1673" s="4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6">
        <f>FundResult[[#This Row],[launched_at]]/86400+DATE(1970,1,1)</f>
        <v>42553.54414351852</v>
      </c>
      <c r="L1673" s="8">
        <f>YEAR(FundResult[[#This Row],[Date Created Conversion]])</f>
        <v>2016</v>
      </c>
      <c r="M1673" t="b">
        <v>0</v>
      </c>
      <c r="N1673">
        <v>77</v>
      </c>
      <c r="O1673" t="b">
        <v>1</v>
      </c>
      <c r="P1673" t="s">
        <v>8290</v>
      </c>
      <c r="Q1673" t="s">
        <v>8325</v>
      </c>
      <c r="R1673" s="10" t="s">
        <v>8346</v>
      </c>
      <c r="S1673" s="29">
        <f>ROUND(FundResult[[#This Row],[pledged]]/FundResult[[#This Row],[goal]]*100,0)</f>
        <v>101</v>
      </c>
      <c r="T1673" s="27">
        <f>IFERROR(FundResult[[#This Row],[pledged]]/FundResult[[#This Row],[backers_count]], 0)</f>
        <v>26.148961038961041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48">
        <v>1700</v>
      </c>
      <c r="E1674" s="4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6">
        <f>FundResult[[#This Row],[launched_at]]/86400+DATE(1970,1,1)</f>
        <v>41034.656597222223</v>
      </c>
      <c r="L1674" s="8">
        <f>YEAR(FundResult[[#This Row],[Date Created Conversion]])</f>
        <v>2012</v>
      </c>
      <c r="M1674" t="b">
        <v>0</v>
      </c>
      <c r="N1674">
        <v>49</v>
      </c>
      <c r="O1674" t="b">
        <v>1</v>
      </c>
      <c r="P1674" t="s">
        <v>8290</v>
      </c>
      <c r="Q1674" t="s">
        <v>8325</v>
      </c>
      <c r="R1674" s="10" t="s">
        <v>8346</v>
      </c>
      <c r="S1674" s="29">
        <f>ROUND(FundResult[[#This Row],[pledged]]/FundResult[[#This Row],[goal]]*100,0)</f>
        <v>113</v>
      </c>
      <c r="T1674" s="27">
        <f>IFERROR(FundResult[[#This Row],[pledged]]/FundResult[[#This Row],[backers_count]], 0)</f>
        <v>39.183673469387756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48">
        <v>2100</v>
      </c>
      <c r="E1675" s="4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6">
        <f>FundResult[[#This Row],[launched_at]]/86400+DATE(1970,1,1)</f>
        <v>42039.878379629634</v>
      </c>
      <c r="L1675" s="8">
        <f>YEAR(FundResult[[#This Row],[Date Created Conversion]])</f>
        <v>2015</v>
      </c>
      <c r="M1675" t="b">
        <v>0</v>
      </c>
      <c r="N1675">
        <v>59</v>
      </c>
      <c r="O1675" t="b">
        <v>1</v>
      </c>
      <c r="P1675" t="s">
        <v>8290</v>
      </c>
      <c r="Q1675" t="s">
        <v>8325</v>
      </c>
      <c r="R1675" s="10" t="s">
        <v>8346</v>
      </c>
      <c r="S1675" s="29">
        <f>ROUND(FundResult[[#This Row],[pledged]]/FundResult[[#This Row],[goal]]*100,0)</f>
        <v>128</v>
      </c>
      <c r="T1675" s="27">
        <f>IFERROR(FundResult[[#This Row],[pledged]]/FundResult[[#This Row],[backers_count]], 0)</f>
        <v>45.593220338983052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48">
        <v>5000</v>
      </c>
      <c r="E1676" s="4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6">
        <f>FundResult[[#This Row],[launched_at]]/86400+DATE(1970,1,1)</f>
        <v>42569.605393518519</v>
      </c>
      <c r="L1676" s="8">
        <f>YEAR(FundResult[[#This Row],[Date Created Conversion]])</f>
        <v>2016</v>
      </c>
      <c r="M1676" t="b">
        <v>0</v>
      </c>
      <c r="N1676">
        <v>113</v>
      </c>
      <c r="O1676" t="b">
        <v>1</v>
      </c>
      <c r="P1676" t="s">
        <v>8290</v>
      </c>
      <c r="Q1676" t="s">
        <v>8325</v>
      </c>
      <c r="R1676" s="10" t="s">
        <v>8346</v>
      </c>
      <c r="S1676" s="29">
        <f>ROUND(FundResult[[#This Row],[pledged]]/FundResult[[#This Row],[goal]]*100,0)</f>
        <v>202</v>
      </c>
      <c r="T1676" s="27">
        <f>IFERROR(FundResult[[#This Row],[pledged]]/FundResult[[#This Row],[backers_count]], 0)</f>
        <v>89.247787610619469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48">
        <v>1000</v>
      </c>
      <c r="E1677" s="4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6">
        <f>FundResult[[#This Row],[launched_at]]/86400+DATE(1970,1,1)</f>
        <v>40802.733101851853</v>
      </c>
      <c r="L1677" s="8">
        <f>YEAR(FundResult[[#This Row],[Date Created Conversion]])</f>
        <v>2011</v>
      </c>
      <c r="M1677" t="b">
        <v>0</v>
      </c>
      <c r="N1677">
        <v>34</v>
      </c>
      <c r="O1677" t="b">
        <v>1</v>
      </c>
      <c r="P1677" t="s">
        <v>8290</v>
      </c>
      <c r="Q1677" t="s">
        <v>8325</v>
      </c>
      <c r="R1677" s="10" t="s">
        <v>8346</v>
      </c>
      <c r="S1677" s="29">
        <f>ROUND(FundResult[[#This Row],[pledged]]/FundResult[[#This Row],[goal]]*100,0)</f>
        <v>137</v>
      </c>
      <c r="T1677" s="27">
        <f>IFERROR(FundResult[[#This Row],[pledged]]/FundResult[[#This Row],[backers_count]], 0)</f>
        <v>40.416470588235299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48">
        <v>3000</v>
      </c>
      <c r="E1678" s="4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6">
        <f>FundResult[[#This Row],[launched_at]]/86400+DATE(1970,1,1)</f>
        <v>40973.726238425923</v>
      </c>
      <c r="L1678" s="8">
        <f>YEAR(FundResult[[#This Row],[Date Created Conversion]])</f>
        <v>2012</v>
      </c>
      <c r="M1678" t="b">
        <v>0</v>
      </c>
      <c r="N1678">
        <v>42</v>
      </c>
      <c r="O1678" t="b">
        <v>1</v>
      </c>
      <c r="P1678" t="s">
        <v>8290</v>
      </c>
      <c r="Q1678" t="s">
        <v>8325</v>
      </c>
      <c r="R1678" s="10" t="s">
        <v>8346</v>
      </c>
      <c r="S1678" s="29">
        <f>ROUND(FundResult[[#This Row],[pledged]]/FundResult[[#This Row],[goal]]*100,0)</f>
        <v>115</v>
      </c>
      <c r="T1678" s="27">
        <f>IFERROR(FundResult[[#This Row],[pledged]]/FundResult[[#This Row],[backers_count]], 0)</f>
        <v>82.38095238095238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48">
        <v>6000</v>
      </c>
      <c r="E1679" s="4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6">
        <f>FundResult[[#This Row],[launched_at]]/86400+DATE(1970,1,1)</f>
        <v>42416.407129629632</v>
      </c>
      <c r="L1679" s="8">
        <f>YEAR(FundResult[[#This Row],[Date Created Conversion]])</f>
        <v>2016</v>
      </c>
      <c r="M1679" t="b">
        <v>0</v>
      </c>
      <c r="N1679">
        <v>42</v>
      </c>
      <c r="O1679" t="b">
        <v>1</v>
      </c>
      <c r="P1679" t="s">
        <v>8290</v>
      </c>
      <c r="Q1679" t="s">
        <v>8325</v>
      </c>
      <c r="R1679" s="10" t="s">
        <v>8346</v>
      </c>
      <c r="S1679" s="29">
        <f>ROUND(FundResult[[#This Row],[pledged]]/FundResult[[#This Row],[goal]]*100,0)</f>
        <v>112</v>
      </c>
      <c r="T1679" s="27">
        <f>IFERROR(FundResult[[#This Row],[pledged]]/FundResult[[#This Row],[backers_count]], 0)</f>
        <v>159.52380952380952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48">
        <v>1500</v>
      </c>
      <c r="E1680" s="4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6">
        <f>FundResult[[#This Row],[launched_at]]/86400+DATE(1970,1,1)</f>
        <v>41662.854988425926</v>
      </c>
      <c r="L1680" s="8">
        <f>YEAR(FundResult[[#This Row],[Date Created Conversion]])</f>
        <v>2014</v>
      </c>
      <c r="M1680" t="b">
        <v>0</v>
      </c>
      <c r="N1680">
        <v>49</v>
      </c>
      <c r="O1680" t="b">
        <v>1</v>
      </c>
      <c r="P1680" t="s">
        <v>8290</v>
      </c>
      <c r="Q1680" t="s">
        <v>8325</v>
      </c>
      <c r="R1680" s="10" t="s">
        <v>8346</v>
      </c>
      <c r="S1680" s="29">
        <f>ROUND(FundResult[[#This Row],[pledged]]/FundResult[[#This Row],[goal]]*100,0)</f>
        <v>118</v>
      </c>
      <c r="T1680" s="27">
        <f>IFERROR(FundResult[[#This Row],[pledged]]/FundResult[[#This Row],[backers_count]], 0)</f>
        <v>36.244897959183675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48">
        <v>2000</v>
      </c>
      <c r="E1681" s="4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6">
        <f>FundResult[[#This Row],[launched_at]]/86400+DATE(1970,1,1)</f>
        <v>40723.068807870368</v>
      </c>
      <c r="L1681" s="8">
        <f>YEAR(FundResult[[#This Row],[Date Created Conversion]])</f>
        <v>2011</v>
      </c>
      <c r="M1681" t="b">
        <v>0</v>
      </c>
      <c r="N1681">
        <v>56</v>
      </c>
      <c r="O1681" t="b">
        <v>1</v>
      </c>
      <c r="P1681" t="s">
        <v>8290</v>
      </c>
      <c r="Q1681" t="s">
        <v>8325</v>
      </c>
      <c r="R1681" s="10" t="s">
        <v>8346</v>
      </c>
      <c r="S1681" s="29">
        <f>ROUND(FundResult[[#This Row],[pledged]]/FundResult[[#This Row],[goal]]*100,0)</f>
        <v>175</v>
      </c>
      <c r="T1681" s="27">
        <f>IFERROR(FundResult[[#This Row],[pledged]]/FundResult[[#This Row],[backers_count]], 0)</f>
        <v>62.5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48">
        <v>1000</v>
      </c>
      <c r="E1682" s="4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6">
        <f>FundResult[[#This Row],[launched_at]]/86400+DATE(1970,1,1)</f>
        <v>41802.757719907408</v>
      </c>
      <c r="L1682" s="8">
        <f>YEAR(FundResult[[#This Row],[Date Created Conversion]])</f>
        <v>2014</v>
      </c>
      <c r="M1682" t="b">
        <v>0</v>
      </c>
      <c r="N1682">
        <v>25</v>
      </c>
      <c r="O1682" t="b">
        <v>1</v>
      </c>
      <c r="P1682" t="s">
        <v>8290</v>
      </c>
      <c r="Q1682" t="s">
        <v>8325</v>
      </c>
      <c r="R1682" s="10" t="s">
        <v>8346</v>
      </c>
      <c r="S1682" s="29">
        <f>ROUND(FundResult[[#This Row],[pledged]]/FundResult[[#This Row],[goal]]*100,0)</f>
        <v>118</v>
      </c>
      <c r="T1682" s="27">
        <f>IFERROR(FundResult[[#This Row],[pledged]]/FundResult[[#This Row],[backers_count]], 0)</f>
        <v>47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48">
        <v>65000</v>
      </c>
      <c r="E1683" s="4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6">
        <f>FundResult[[#This Row],[launched_at]]/86400+DATE(1970,1,1)</f>
        <v>42774.121342592596</v>
      </c>
      <c r="L1683" s="8">
        <f>YEAR(FundResult[[#This Row],[Date Created Conversion]])</f>
        <v>2017</v>
      </c>
      <c r="M1683" t="b">
        <v>0</v>
      </c>
      <c r="N1683">
        <v>884</v>
      </c>
      <c r="O1683" t="b">
        <v>0</v>
      </c>
      <c r="P1683" t="s">
        <v>8291</v>
      </c>
      <c r="Q1683" t="s">
        <v>8325</v>
      </c>
      <c r="R1683" s="10" t="s">
        <v>8347</v>
      </c>
      <c r="S1683" s="29">
        <f>ROUND(FundResult[[#This Row],[pledged]]/FundResult[[#This Row],[goal]]*100,0)</f>
        <v>101</v>
      </c>
      <c r="T1683" s="27">
        <f>IFERROR(FundResult[[#This Row],[pledged]]/FundResult[[#This Row],[backers_count]], 0)</f>
        <v>74.575090497737563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48">
        <v>6000</v>
      </c>
      <c r="E1684" s="4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6">
        <f>FundResult[[#This Row],[launched_at]]/86400+DATE(1970,1,1)</f>
        <v>42779.21365740741</v>
      </c>
      <c r="L1684" s="8">
        <f>YEAR(FundResult[[#This Row],[Date Created Conversion]])</f>
        <v>2017</v>
      </c>
      <c r="M1684" t="b">
        <v>0</v>
      </c>
      <c r="N1684">
        <v>0</v>
      </c>
      <c r="O1684" t="b">
        <v>0</v>
      </c>
      <c r="P1684" t="s">
        <v>8291</v>
      </c>
      <c r="Q1684" t="s">
        <v>8325</v>
      </c>
      <c r="R1684" s="10" t="s">
        <v>8347</v>
      </c>
      <c r="S1684" s="29">
        <f>ROUND(FundResult[[#This Row],[pledged]]/FundResult[[#This Row],[goal]]*100,0)</f>
        <v>0</v>
      </c>
      <c r="T1684" s="27">
        <f>IFERROR(FundResult[[#This Row],[pledged]]/FundResult[[#This Row],[backers_count]], 0)</f>
        <v>0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48">
        <v>3500</v>
      </c>
      <c r="E1685" s="4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6">
        <f>FundResult[[#This Row],[launched_at]]/86400+DATE(1970,1,1)</f>
        <v>42808.781689814816</v>
      </c>
      <c r="L1685" s="8">
        <f>YEAR(FundResult[[#This Row],[Date Created Conversion]])</f>
        <v>2017</v>
      </c>
      <c r="M1685" t="b">
        <v>0</v>
      </c>
      <c r="N1685">
        <v>10</v>
      </c>
      <c r="O1685" t="b">
        <v>0</v>
      </c>
      <c r="P1685" t="s">
        <v>8291</v>
      </c>
      <c r="Q1685" t="s">
        <v>8325</v>
      </c>
      <c r="R1685" s="10" t="s">
        <v>8347</v>
      </c>
      <c r="S1685" s="29">
        <f>ROUND(FundResult[[#This Row],[pledged]]/FundResult[[#This Row],[goal]]*100,0)</f>
        <v>22</v>
      </c>
      <c r="T1685" s="27">
        <f>IFERROR(FundResult[[#This Row],[pledged]]/FundResult[[#This Row],[backers_count]], 0)</f>
        <v>76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48">
        <v>8000</v>
      </c>
      <c r="E1686" s="4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6">
        <f>FundResult[[#This Row],[launched_at]]/86400+DATE(1970,1,1)</f>
        <v>42783.815289351856</v>
      </c>
      <c r="L1686" s="8">
        <f>YEAR(FundResult[[#This Row],[Date Created Conversion]])</f>
        <v>2017</v>
      </c>
      <c r="M1686" t="b">
        <v>0</v>
      </c>
      <c r="N1686">
        <v>101</v>
      </c>
      <c r="O1686" t="b">
        <v>0</v>
      </c>
      <c r="P1686" t="s">
        <v>8291</v>
      </c>
      <c r="Q1686" t="s">
        <v>8325</v>
      </c>
      <c r="R1686" s="10" t="s">
        <v>8347</v>
      </c>
      <c r="S1686" s="29">
        <f>ROUND(FundResult[[#This Row],[pledged]]/FundResult[[#This Row],[goal]]*100,0)</f>
        <v>109</v>
      </c>
      <c r="T1686" s="27">
        <f>IFERROR(FundResult[[#This Row],[pledged]]/FundResult[[#This Row],[backers_count]], 0)</f>
        <v>86.43564356435644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48">
        <v>350</v>
      </c>
      <c r="E1687" s="4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6">
        <f>FundResult[[#This Row],[launched_at]]/86400+DATE(1970,1,1)</f>
        <v>42788.2502662037</v>
      </c>
      <c r="L1687" s="8">
        <f>YEAR(FundResult[[#This Row],[Date Created Conversion]])</f>
        <v>2017</v>
      </c>
      <c r="M1687" t="b">
        <v>0</v>
      </c>
      <c r="N1687">
        <v>15</v>
      </c>
      <c r="O1687" t="b">
        <v>0</v>
      </c>
      <c r="P1687" t="s">
        <v>8291</v>
      </c>
      <c r="Q1687" t="s">
        <v>8325</v>
      </c>
      <c r="R1687" s="10" t="s">
        <v>8347</v>
      </c>
      <c r="S1687" s="29">
        <f>ROUND(FundResult[[#This Row],[pledged]]/FundResult[[#This Row],[goal]]*100,0)</f>
        <v>103</v>
      </c>
      <c r="T1687" s="27">
        <f>IFERROR(FundResult[[#This Row],[pledged]]/FundResult[[#This Row],[backers_count]], 0)</f>
        <v>24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48">
        <v>5000</v>
      </c>
      <c r="E1688" s="4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6">
        <f>FundResult[[#This Row],[launched_at]]/86400+DATE(1970,1,1)</f>
        <v>42792.843969907408</v>
      </c>
      <c r="L1688" s="8">
        <f>YEAR(FundResult[[#This Row],[Date Created Conversion]])</f>
        <v>2017</v>
      </c>
      <c r="M1688" t="b">
        <v>0</v>
      </c>
      <c r="N1688">
        <v>1</v>
      </c>
      <c r="O1688" t="b">
        <v>0</v>
      </c>
      <c r="P1688" t="s">
        <v>8291</v>
      </c>
      <c r="Q1688" t="s">
        <v>8325</v>
      </c>
      <c r="R1688" s="10" t="s">
        <v>8347</v>
      </c>
      <c r="S1688" s="29">
        <f>ROUND(FundResult[[#This Row],[pledged]]/FundResult[[#This Row],[goal]]*100,0)</f>
        <v>0</v>
      </c>
      <c r="T1688" s="27">
        <f>IFERROR(FundResult[[#This Row],[pledged]]/FundResult[[#This Row],[backers_count]], 0)</f>
        <v>18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48">
        <v>10000</v>
      </c>
      <c r="E1689" s="4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6">
        <f>FundResult[[#This Row],[launched_at]]/86400+DATE(1970,1,1)</f>
        <v>42802.046817129631</v>
      </c>
      <c r="L1689" s="8">
        <f>YEAR(FundResult[[#This Row],[Date Created Conversion]])</f>
        <v>2017</v>
      </c>
      <c r="M1689" t="b">
        <v>0</v>
      </c>
      <c r="N1689">
        <v>39</v>
      </c>
      <c r="O1689" t="b">
        <v>0</v>
      </c>
      <c r="P1689" t="s">
        <v>8291</v>
      </c>
      <c r="Q1689" t="s">
        <v>8325</v>
      </c>
      <c r="R1689" s="10" t="s">
        <v>8347</v>
      </c>
      <c r="S1689" s="29">
        <f>ROUND(FundResult[[#This Row],[pledged]]/FundResult[[#This Row],[goal]]*100,0)</f>
        <v>31</v>
      </c>
      <c r="T1689" s="27">
        <f>IFERROR(FundResult[[#This Row],[pledged]]/FundResult[[#This Row],[backers_count]], 0)</f>
        <v>80.128205128205124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48">
        <v>4000</v>
      </c>
      <c r="E1690" s="4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6">
        <f>FundResult[[#This Row],[launched_at]]/86400+DATE(1970,1,1)</f>
        <v>42804.534652777773</v>
      </c>
      <c r="L1690" s="8">
        <f>YEAR(FundResult[[#This Row],[Date Created Conversion]])</f>
        <v>2017</v>
      </c>
      <c r="M1690" t="b">
        <v>0</v>
      </c>
      <c r="N1690">
        <v>7</v>
      </c>
      <c r="O1690" t="b">
        <v>0</v>
      </c>
      <c r="P1690" t="s">
        <v>8291</v>
      </c>
      <c r="Q1690" t="s">
        <v>8325</v>
      </c>
      <c r="R1690" s="10" t="s">
        <v>8347</v>
      </c>
      <c r="S1690" s="29">
        <f>ROUND(FundResult[[#This Row],[pledged]]/FundResult[[#This Row],[goal]]*100,0)</f>
        <v>44</v>
      </c>
      <c r="T1690" s="27">
        <f>IFERROR(FundResult[[#This Row],[pledged]]/FundResult[[#This Row],[backers_count]], 0)</f>
        <v>253.14285714285714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48">
        <v>2400</v>
      </c>
      <c r="E1691" s="4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6">
        <f>FundResult[[#This Row],[launched_at]]/86400+DATE(1970,1,1)</f>
        <v>42780.942476851851</v>
      </c>
      <c r="L1691" s="8">
        <f>YEAR(FundResult[[#This Row],[Date Created Conversion]])</f>
        <v>2017</v>
      </c>
      <c r="M1691" t="b">
        <v>0</v>
      </c>
      <c r="N1691">
        <v>14</v>
      </c>
      <c r="O1691" t="b">
        <v>0</v>
      </c>
      <c r="P1691" t="s">
        <v>8291</v>
      </c>
      <c r="Q1691" t="s">
        <v>8325</v>
      </c>
      <c r="R1691" s="10" t="s">
        <v>8347</v>
      </c>
      <c r="S1691" s="29">
        <f>ROUND(FundResult[[#This Row],[pledged]]/FundResult[[#This Row],[goal]]*100,0)</f>
        <v>100</v>
      </c>
      <c r="T1691" s="27">
        <f>IFERROR(FundResult[[#This Row],[pledged]]/FundResult[[#This Row],[backers_count]], 0)</f>
        <v>171.42857142857142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48">
        <v>2500</v>
      </c>
      <c r="E1692" s="4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6">
        <f>FundResult[[#This Row],[launched_at]]/86400+DATE(1970,1,1)</f>
        <v>42801.43104166667</v>
      </c>
      <c r="L1692" s="8">
        <f>YEAR(FundResult[[#This Row],[Date Created Conversion]])</f>
        <v>2017</v>
      </c>
      <c r="M1692" t="b">
        <v>0</v>
      </c>
      <c r="N1692">
        <v>11</v>
      </c>
      <c r="O1692" t="b">
        <v>0</v>
      </c>
      <c r="P1692" t="s">
        <v>8291</v>
      </c>
      <c r="Q1692" t="s">
        <v>8325</v>
      </c>
      <c r="R1692" s="10" t="s">
        <v>8347</v>
      </c>
      <c r="S1692" s="29">
        <f>ROUND(FundResult[[#This Row],[pledged]]/FundResult[[#This Row],[goal]]*100,0)</f>
        <v>25</v>
      </c>
      <c r="T1692" s="27">
        <f>IFERROR(FundResult[[#This Row],[pledged]]/FundResult[[#This Row],[backers_count]], 0)</f>
        <v>57.727272727272727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48">
        <v>30000</v>
      </c>
      <c r="E1693" s="4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6">
        <f>FundResult[[#This Row],[launched_at]]/86400+DATE(1970,1,1)</f>
        <v>42795.701481481483</v>
      </c>
      <c r="L1693" s="8">
        <f>YEAR(FundResult[[#This Row],[Date Created Conversion]])</f>
        <v>2017</v>
      </c>
      <c r="M1693" t="b">
        <v>0</v>
      </c>
      <c r="N1693">
        <v>38</v>
      </c>
      <c r="O1693" t="b">
        <v>0</v>
      </c>
      <c r="P1693" t="s">
        <v>8291</v>
      </c>
      <c r="Q1693" t="s">
        <v>8325</v>
      </c>
      <c r="R1693" s="10" t="s">
        <v>8347</v>
      </c>
      <c r="S1693" s="29">
        <f>ROUND(FundResult[[#This Row],[pledged]]/FundResult[[#This Row],[goal]]*100,0)</f>
        <v>33</v>
      </c>
      <c r="T1693" s="27">
        <f>IFERROR(FundResult[[#This Row],[pledged]]/FundResult[[#This Row],[backers_count]], 0)</f>
        <v>264.26315789473682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48">
        <v>5000</v>
      </c>
      <c r="E1694" s="4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6">
        <f>FundResult[[#This Row],[launched_at]]/86400+DATE(1970,1,1)</f>
        <v>42788.151238425926</v>
      </c>
      <c r="L1694" s="8">
        <f>YEAR(FundResult[[#This Row],[Date Created Conversion]])</f>
        <v>2017</v>
      </c>
      <c r="M1694" t="b">
        <v>0</v>
      </c>
      <c r="N1694">
        <v>15</v>
      </c>
      <c r="O1694" t="b">
        <v>0</v>
      </c>
      <c r="P1694" t="s">
        <v>8291</v>
      </c>
      <c r="Q1694" t="s">
        <v>8325</v>
      </c>
      <c r="R1694" s="10" t="s">
        <v>8347</v>
      </c>
      <c r="S1694" s="29">
        <f>ROUND(FundResult[[#This Row],[pledged]]/FundResult[[#This Row],[goal]]*100,0)</f>
        <v>48</v>
      </c>
      <c r="T1694" s="27">
        <f>IFERROR(FundResult[[#This Row],[pledged]]/FundResult[[#This Row],[backers_count]], 0)</f>
        <v>159.33333333333334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48">
        <v>3000</v>
      </c>
      <c r="E1695" s="4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6">
        <f>FundResult[[#This Row],[launched_at]]/86400+DATE(1970,1,1)</f>
        <v>42803.920277777783</v>
      </c>
      <c r="L1695" s="8">
        <f>YEAR(FundResult[[#This Row],[Date Created Conversion]])</f>
        <v>2017</v>
      </c>
      <c r="M1695" t="b">
        <v>0</v>
      </c>
      <c r="N1695">
        <v>8</v>
      </c>
      <c r="O1695" t="b">
        <v>0</v>
      </c>
      <c r="P1695" t="s">
        <v>8291</v>
      </c>
      <c r="Q1695" t="s">
        <v>8325</v>
      </c>
      <c r="R1695" s="10" t="s">
        <v>8347</v>
      </c>
      <c r="S1695" s="29">
        <f>ROUND(FundResult[[#This Row],[pledged]]/FundResult[[#This Row],[goal]]*100,0)</f>
        <v>9</v>
      </c>
      <c r="T1695" s="27">
        <f>IFERROR(FundResult[[#This Row],[pledged]]/FundResult[[#This Row],[backers_count]], 0)</f>
        <v>35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48">
        <v>10000</v>
      </c>
      <c r="E1696" s="4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6">
        <f>FundResult[[#This Row],[launched_at]]/86400+DATE(1970,1,1)</f>
        <v>42791.669837962967</v>
      </c>
      <c r="L1696" s="8">
        <f>YEAR(FundResult[[#This Row],[Date Created Conversion]])</f>
        <v>2017</v>
      </c>
      <c r="M1696" t="b">
        <v>0</v>
      </c>
      <c r="N1696">
        <v>1</v>
      </c>
      <c r="O1696" t="b">
        <v>0</v>
      </c>
      <c r="P1696" t="s">
        <v>8291</v>
      </c>
      <c r="Q1696" t="s">
        <v>8325</v>
      </c>
      <c r="R1696" s="10" t="s">
        <v>8347</v>
      </c>
      <c r="S1696" s="29">
        <f>ROUND(FundResult[[#This Row],[pledged]]/FundResult[[#This Row],[goal]]*100,0)</f>
        <v>0</v>
      </c>
      <c r="T1696" s="27">
        <f>IFERROR(FundResult[[#This Row],[pledged]]/FundResult[[#This Row],[backers_count]], 0)</f>
        <v>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48">
        <v>12000</v>
      </c>
      <c r="E1697" s="4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6">
        <f>FundResult[[#This Row],[launched_at]]/86400+DATE(1970,1,1)</f>
        <v>42801.031412037039</v>
      </c>
      <c r="L1697" s="8">
        <f>YEAR(FundResult[[#This Row],[Date Created Conversion]])</f>
        <v>2017</v>
      </c>
      <c r="M1697" t="b">
        <v>0</v>
      </c>
      <c r="N1697">
        <v>23</v>
      </c>
      <c r="O1697" t="b">
        <v>0</v>
      </c>
      <c r="P1697" t="s">
        <v>8291</v>
      </c>
      <c r="Q1697" t="s">
        <v>8325</v>
      </c>
      <c r="R1697" s="10" t="s">
        <v>8347</v>
      </c>
      <c r="S1697" s="29">
        <f>ROUND(FundResult[[#This Row],[pledged]]/FundResult[[#This Row],[goal]]*100,0)</f>
        <v>12</v>
      </c>
      <c r="T1697" s="27">
        <f>IFERROR(FundResult[[#This Row],[pledged]]/FundResult[[#This Row],[backers_count]], 0)</f>
        <v>61.086956521739133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48">
        <v>300000</v>
      </c>
      <c r="E1698" s="4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6">
        <f>FundResult[[#This Row],[launched_at]]/86400+DATE(1970,1,1)</f>
        <v>42796.069571759261</v>
      </c>
      <c r="L1698" s="8">
        <f>YEAR(FundResult[[#This Row],[Date Created Conversion]])</f>
        <v>2017</v>
      </c>
      <c r="M1698" t="b">
        <v>0</v>
      </c>
      <c r="N1698">
        <v>0</v>
      </c>
      <c r="O1698" t="b">
        <v>0</v>
      </c>
      <c r="P1698" t="s">
        <v>8291</v>
      </c>
      <c r="Q1698" t="s">
        <v>8325</v>
      </c>
      <c r="R1698" s="10" t="s">
        <v>8347</v>
      </c>
      <c r="S1698" s="29">
        <f>ROUND(FundResult[[#This Row],[pledged]]/FundResult[[#This Row],[goal]]*100,0)</f>
        <v>0</v>
      </c>
      <c r="T1698" s="27">
        <f>IFERROR(FundResult[[#This Row],[pledged]]/FundResult[[#This Row],[backers_count]], 0)</f>
        <v>0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48">
        <v>12500</v>
      </c>
      <c r="E1699" s="4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6">
        <f>FundResult[[#This Row],[launched_at]]/86400+DATE(1970,1,1)</f>
        <v>42805.032962962963</v>
      </c>
      <c r="L1699" s="8">
        <f>YEAR(FundResult[[#This Row],[Date Created Conversion]])</f>
        <v>2017</v>
      </c>
      <c r="M1699" t="b">
        <v>0</v>
      </c>
      <c r="N1699">
        <v>22</v>
      </c>
      <c r="O1699" t="b">
        <v>0</v>
      </c>
      <c r="P1699" t="s">
        <v>8291</v>
      </c>
      <c r="Q1699" t="s">
        <v>8325</v>
      </c>
      <c r="R1699" s="10" t="s">
        <v>8347</v>
      </c>
      <c r="S1699" s="29">
        <f>ROUND(FundResult[[#This Row],[pledged]]/FundResult[[#This Row],[goal]]*100,0)</f>
        <v>20</v>
      </c>
      <c r="T1699" s="27">
        <f>IFERROR(FundResult[[#This Row],[pledged]]/FundResult[[#This Row],[backers_count]], 0)</f>
        <v>114.81818181818181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48">
        <v>125000</v>
      </c>
      <c r="E1700" s="4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6">
        <f>FundResult[[#This Row],[launched_at]]/86400+DATE(1970,1,1)</f>
        <v>42796.207870370374</v>
      </c>
      <c r="L1700" s="8">
        <f>YEAR(FundResult[[#This Row],[Date Created Conversion]])</f>
        <v>2017</v>
      </c>
      <c r="M1700" t="b">
        <v>0</v>
      </c>
      <c r="N1700">
        <v>0</v>
      </c>
      <c r="O1700" t="b">
        <v>0</v>
      </c>
      <c r="P1700" t="s">
        <v>8291</v>
      </c>
      <c r="Q1700" t="s">
        <v>8325</v>
      </c>
      <c r="R1700" s="10" t="s">
        <v>8347</v>
      </c>
      <c r="S1700" s="29">
        <f>ROUND(FundResult[[#This Row],[pledged]]/FundResult[[#This Row],[goal]]*100,0)</f>
        <v>0</v>
      </c>
      <c r="T1700" s="27">
        <f>IFERROR(FundResult[[#This Row],[pledged]]/FundResult[[#This Row],[backers_count]], 0)</f>
        <v>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48">
        <v>5105</v>
      </c>
      <c r="E1701" s="4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6">
        <f>FundResult[[#This Row],[launched_at]]/86400+DATE(1970,1,1)</f>
        <v>42806.863946759258</v>
      </c>
      <c r="L1701" s="8">
        <f>YEAR(FundResult[[#This Row],[Date Created Conversion]])</f>
        <v>2017</v>
      </c>
      <c r="M1701" t="b">
        <v>0</v>
      </c>
      <c r="N1701">
        <v>4</v>
      </c>
      <c r="O1701" t="b">
        <v>0</v>
      </c>
      <c r="P1701" t="s">
        <v>8291</v>
      </c>
      <c r="Q1701" t="s">
        <v>8325</v>
      </c>
      <c r="R1701" s="10" t="s">
        <v>8347</v>
      </c>
      <c r="S1701" s="29">
        <f>ROUND(FundResult[[#This Row],[pledged]]/FundResult[[#This Row],[goal]]*100,0)</f>
        <v>4</v>
      </c>
      <c r="T1701" s="27">
        <f>IFERROR(FundResult[[#This Row],[pledged]]/FundResult[[#This Row],[backers_count]], 0)</f>
        <v>54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48">
        <v>20000</v>
      </c>
      <c r="E1702" s="4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6">
        <f>FundResult[[#This Row],[launched_at]]/86400+DATE(1970,1,1)</f>
        <v>42796.071643518517</v>
      </c>
      <c r="L1702" s="8">
        <f>YEAR(FundResult[[#This Row],[Date Created Conversion]])</f>
        <v>2017</v>
      </c>
      <c r="M1702" t="b">
        <v>0</v>
      </c>
      <c r="N1702">
        <v>79</v>
      </c>
      <c r="O1702" t="b">
        <v>0</v>
      </c>
      <c r="P1702" t="s">
        <v>8291</v>
      </c>
      <c r="Q1702" t="s">
        <v>8325</v>
      </c>
      <c r="R1702" s="10" t="s">
        <v>8347</v>
      </c>
      <c r="S1702" s="29">
        <f>ROUND(FundResult[[#This Row],[pledged]]/FundResult[[#This Row],[goal]]*100,0)</f>
        <v>26</v>
      </c>
      <c r="T1702" s="27">
        <f>IFERROR(FundResult[[#This Row],[pledged]]/FundResult[[#This Row],[backers_count]], 0)</f>
        <v>65.974683544303801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48">
        <v>5050</v>
      </c>
      <c r="E1703" s="4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6">
        <f>FundResult[[#This Row],[launched_at]]/86400+DATE(1970,1,1)</f>
        <v>41989.664409722223</v>
      </c>
      <c r="L1703" s="8">
        <f>YEAR(FundResult[[#This Row],[Date Created Conversion]])</f>
        <v>2014</v>
      </c>
      <c r="M1703" t="b">
        <v>0</v>
      </c>
      <c r="N1703">
        <v>2</v>
      </c>
      <c r="O1703" t="b">
        <v>0</v>
      </c>
      <c r="P1703" t="s">
        <v>8291</v>
      </c>
      <c r="Q1703" t="s">
        <v>8325</v>
      </c>
      <c r="R1703" s="10" t="s">
        <v>8347</v>
      </c>
      <c r="S1703" s="29">
        <f>ROUND(FundResult[[#This Row],[pledged]]/FundResult[[#This Row],[goal]]*100,0)</f>
        <v>0</v>
      </c>
      <c r="T1703" s="27">
        <f>IFERROR(FundResult[[#This Row],[pledged]]/FundResult[[#This Row],[backers_count]], 0)</f>
        <v>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48">
        <v>16500</v>
      </c>
      <c r="E1704" s="4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6">
        <f>FundResult[[#This Row],[launched_at]]/86400+DATE(1970,1,1)</f>
        <v>42063.869791666672</v>
      </c>
      <c r="L1704" s="8">
        <f>YEAR(FundResult[[#This Row],[Date Created Conversion]])</f>
        <v>2015</v>
      </c>
      <c r="M1704" t="b">
        <v>0</v>
      </c>
      <c r="N1704">
        <v>1</v>
      </c>
      <c r="O1704" t="b">
        <v>0</v>
      </c>
      <c r="P1704" t="s">
        <v>8291</v>
      </c>
      <c r="Q1704" t="s">
        <v>8325</v>
      </c>
      <c r="R1704" s="10" t="s">
        <v>8347</v>
      </c>
      <c r="S1704" s="29">
        <f>ROUND(FundResult[[#This Row],[pledged]]/FundResult[[#This Row],[goal]]*100,0)</f>
        <v>0</v>
      </c>
      <c r="T1704" s="27">
        <f>IFERROR(FundResult[[#This Row],[pledged]]/FundResult[[#This Row],[backers_count]], 0)</f>
        <v>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48">
        <v>5000</v>
      </c>
      <c r="E1705" s="4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6">
        <f>FundResult[[#This Row],[launched_at]]/86400+DATE(1970,1,1)</f>
        <v>42187.281678240739</v>
      </c>
      <c r="L1705" s="8">
        <f>YEAR(FundResult[[#This Row],[Date Created Conversion]])</f>
        <v>2015</v>
      </c>
      <c r="M1705" t="b">
        <v>0</v>
      </c>
      <c r="N1705">
        <v>2</v>
      </c>
      <c r="O1705" t="b">
        <v>0</v>
      </c>
      <c r="P1705" t="s">
        <v>8291</v>
      </c>
      <c r="Q1705" t="s">
        <v>8325</v>
      </c>
      <c r="R1705" s="10" t="s">
        <v>8347</v>
      </c>
      <c r="S1705" s="29">
        <f>ROUND(FundResult[[#This Row],[pledged]]/FundResult[[#This Row],[goal]]*100,0)</f>
        <v>1</v>
      </c>
      <c r="T1705" s="27">
        <f>IFERROR(FundResult[[#This Row],[pledged]]/FundResult[[#This Row],[backers_count]], 0)</f>
        <v>25.5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48">
        <v>2000</v>
      </c>
      <c r="E1706" s="4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6">
        <f>FundResult[[#This Row],[launched_at]]/86400+DATE(1970,1,1)</f>
        <v>42021.139733796299</v>
      </c>
      <c r="L1706" s="8">
        <f>YEAR(FundResult[[#This Row],[Date Created Conversion]])</f>
        <v>2015</v>
      </c>
      <c r="M1706" t="b">
        <v>0</v>
      </c>
      <c r="N1706">
        <v>11</v>
      </c>
      <c r="O1706" t="b">
        <v>0</v>
      </c>
      <c r="P1706" t="s">
        <v>8291</v>
      </c>
      <c r="Q1706" t="s">
        <v>8325</v>
      </c>
      <c r="R1706" s="10" t="s">
        <v>8347</v>
      </c>
      <c r="S1706" s="29">
        <f>ROUND(FundResult[[#This Row],[pledged]]/FundResult[[#This Row],[goal]]*100,0)</f>
        <v>65</v>
      </c>
      <c r="T1706" s="27">
        <f>IFERROR(FundResult[[#This Row],[pledged]]/FundResult[[#This Row],[backers_count]], 0)</f>
        <v>118.36363636363636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48">
        <v>2000</v>
      </c>
      <c r="E1707" s="4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6">
        <f>FundResult[[#This Row],[launched_at]]/86400+DATE(1970,1,1)</f>
        <v>42245.016736111109</v>
      </c>
      <c r="L1707" s="8">
        <f>YEAR(FundResult[[#This Row],[Date Created Conversion]])</f>
        <v>2015</v>
      </c>
      <c r="M1707" t="b">
        <v>0</v>
      </c>
      <c r="N1707">
        <v>0</v>
      </c>
      <c r="O1707" t="b">
        <v>0</v>
      </c>
      <c r="P1707" t="s">
        <v>8291</v>
      </c>
      <c r="Q1707" t="s">
        <v>8325</v>
      </c>
      <c r="R1707" s="10" t="s">
        <v>8347</v>
      </c>
      <c r="S1707" s="29">
        <f>ROUND(FundResult[[#This Row],[pledged]]/FundResult[[#This Row],[goal]]*100,0)</f>
        <v>0</v>
      </c>
      <c r="T1707" s="27">
        <f>IFERROR(FundResult[[#This Row],[pledged]]/FundResult[[#This Row],[backers_count]], 0)</f>
        <v>0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48">
        <v>5500</v>
      </c>
      <c r="E1708" s="4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6">
        <f>FundResult[[#This Row],[launched_at]]/86400+DATE(1970,1,1)</f>
        <v>42179.306388888886</v>
      </c>
      <c r="L1708" s="8">
        <f>YEAR(FundResult[[#This Row],[Date Created Conversion]])</f>
        <v>2015</v>
      </c>
      <c r="M1708" t="b">
        <v>0</v>
      </c>
      <c r="N1708">
        <v>0</v>
      </c>
      <c r="O1708" t="b">
        <v>0</v>
      </c>
      <c r="P1708" t="s">
        <v>8291</v>
      </c>
      <c r="Q1708" t="s">
        <v>8325</v>
      </c>
      <c r="R1708" s="10" t="s">
        <v>8347</v>
      </c>
      <c r="S1708" s="29">
        <f>ROUND(FundResult[[#This Row],[pledged]]/FundResult[[#This Row],[goal]]*100,0)</f>
        <v>0</v>
      </c>
      <c r="T1708" s="27">
        <f>IFERROR(FundResult[[#This Row],[pledged]]/FundResult[[#This Row],[backers_count]], 0)</f>
        <v>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48">
        <v>5000</v>
      </c>
      <c r="E1709" s="4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6">
        <f>FundResult[[#This Row],[launched_at]]/86400+DATE(1970,1,1)</f>
        <v>42427.721006944441</v>
      </c>
      <c r="L1709" s="8">
        <f>YEAR(FundResult[[#This Row],[Date Created Conversion]])</f>
        <v>2016</v>
      </c>
      <c r="M1709" t="b">
        <v>0</v>
      </c>
      <c r="N1709">
        <v>9</v>
      </c>
      <c r="O1709" t="b">
        <v>0</v>
      </c>
      <c r="P1709" t="s">
        <v>8291</v>
      </c>
      <c r="Q1709" t="s">
        <v>8325</v>
      </c>
      <c r="R1709" s="10" t="s">
        <v>8347</v>
      </c>
      <c r="S1709" s="29">
        <f>ROUND(FundResult[[#This Row],[pledged]]/FundResult[[#This Row],[goal]]*100,0)</f>
        <v>10</v>
      </c>
      <c r="T1709" s="27">
        <f>IFERROR(FundResult[[#This Row],[pledged]]/FundResult[[#This Row],[backers_count]], 0)</f>
        <v>54.111111111111114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48">
        <v>7000</v>
      </c>
      <c r="E1710" s="4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6">
        <f>FundResult[[#This Row],[launched_at]]/86400+DATE(1970,1,1)</f>
        <v>42451.866967592592</v>
      </c>
      <c r="L1710" s="8">
        <f>YEAR(FundResult[[#This Row],[Date Created Conversion]])</f>
        <v>2016</v>
      </c>
      <c r="M1710" t="b">
        <v>0</v>
      </c>
      <c r="N1710">
        <v>0</v>
      </c>
      <c r="O1710" t="b">
        <v>0</v>
      </c>
      <c r="P1710" t="s">
        <v>8291</v>
      </c>
      <c r="Q1710" t="s">
        <v>8325</v>
      </c>
      <c r="R1710" s="10" t="s">
        <v>8347</v>
      </c>
      <c r="S1710" s="29">
        <f>ROUND(FundResult[[#This Row],[pledged]]/FundResult[[#This Row],[goal]]*100,0)</f>
        <v>0</v>
      </c>
      <c r="T1710" s="27">
        <f>IFERROR(FundResult[[#This Row],[pledged]]/FundResult[[#This Row],[backers_count]], 0)</f>
        <v>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48">
        <v>1750</v>
      </c>
      <c r="E1711" s="4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6">
        <f>FundResult[[#This Row],[launched_at]]/86400+DATE(1970,1,1)</f>
        <v>41841.563819444447</v>
      </c>
      <c r="L1711" s="8">
        <f>YEAR(FundResult[[#This Row],[Date Created Conversion]])</f>
        <v>2014</v>
      </c>
      <c r="M1711" t="b">
        <v>0</v>
      </c>
      <c r="N1711">
        <v>4</v>
      </c>
      <c r="O1711" t="b">
        <v>0</v>
      </c>
      <c r="P1711" t="s">
        <v>8291</v>
      </c>
      <c r="Q1711" t="s">
        <v>8325</v>
      </c>
      <c r="R1711" s="10" t="s">
        <v>8347</v>
      </c>
      <c r="S1711" s="29">
        <f>ROUND(FundResult[[#This Row],[pledged]]/FundResult[[#This Row],[goal]]*100,0)</f>
        <v>5</v>
      </c>
      <c r="T1711" s="27">
        <f>IFERROR(FundResult[[#This Row],[pledged]]/FundResult[[#This Row],[backers_count]], 0)</f>
        <v>21.25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48">
        <v>5000</v>
      </c>
      <c r="E1712" s="4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6">
        <f>FundResult[[#This Row],[launched_at]]/86400+DATE(1970,1,1)</f>
        <v>42341.591296296298</v>
      </c>
      <c r="L1712" s="8">
        <f>YEAR(FundResult[[#This Row],[Date Created Conversion]])</f>
        <v>2015</v>
      </c>
      <c r="M1712" t="b">
        <v>0</v>
      </c>
      <c r="N1712">
        <v>1</v>
      </c>
      <c r="O1712" t="b">
        <v>0</v>
      </c>
      <c r="P1712" t="s">
        <v>8291</v>
      </c>
      <c r="Q1712" t="s">
        <v>8325</v>
      </c>
      <c r="R1712" s="10" t="s">
        <v>8347</v>
      </c>
      <c r="S1712" s="29">
        <f>ROUND(FundResult[[#This Row],[pledged]]/FundResult[[#This Row],[goal]]*100,0)</f>
        <v>1</v>
      </c>
      <c r="T1712" s="27">
        <f>IFERROR(FundResult[[#This Row],[pledged]]/FundResult[[#This Row],[backers_count]], 0)</f>
        <v>34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48">
        <v>10000</v>
      </c>
      <c r="E1713" s="4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6">
        <f>FundResult[[#This Row],[launched_at]]/86400+DATE(1970,1,1)</f>
        <v>41852.646226851852</v>
      </c>
      <c r="L1713" s="8">
        <f>YEAR(FundResult[[#This Row],[Date Created Conversion]])</f>
        <v>2014</v>
      </c>
      <c r="M1713" t="b">
        <v>0</v>
      </c>
      <c r="N1713">
        <v>2</v>
      </c>
      <c r="O1713" t="b">
        <v>0</v>
      </c>
      <c r="P1713" t="s">
        <v>8291</v>
      </c>
      <c r="Q1713" t="s">
        <v>8325</v>
      </c>
      <c r="R1713" s="10" t="s">
        <v>8347</v>
      </c>
      <c r="S1713" s="29">
        <f>ROUND(FundResult[[#This Row],[pledged]]/FundResult[[#This Row],[goal]]*100,0)</f>
        <v>11</v>
      </c>
      <c r="T1713" s="27">
        <f>IFERROR(FundResult[[#This Row],[pledged]]/FundResult[[#This Row],[backers_count]], 0)</f>
        <v>525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48">
        <v>5000</v>
      </c>
      <c r="E1714" s="4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6">
        <f>FundResult[[#This Row],[launched_at]]/86400+DATE(1970,1,1)</f>
        <v>42125.913807870369</v>
      </c>
      <c r="L1714" s="8">
        <f>YEAR(FundResult[[#This Row],[Date Created Conversion]])</f>
        <v>2015</v>
      </c>
      <c r="M1714" t="b">
        <v>0</v>
      </c>
      <c r="N1714">
        <v>0</v>
      </c>
      <c r="O1714" t="b">
        <v>0</v>
      </c>
      <c r="P1714" t="s">
        <v>8291</v>
      </c>
      <c r="Q1714" t="s">
        <v>8325</v>
      </c>
      <c r="R1714" s="10" t="s">
        <v>8347</v>
      </c>
      <c r="S1714" s="29">
        <f>ROUND(FundResult[[#This Row],[pledged]]/FundResult[[#This Row],[goal]]*100,0)</f>
        <v>0</v>
      </c>
      <c r="T1714" s="27">
        <f>IFERROR(FundResult[[#This Row],[pledged]]/FundResult[[#This Row],[backers_count]], 0)</f>
        <v>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48">
        <v>3000</v>
      </c>
      <c r="E1715" s="4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6">
        <f>FundResult[[#This Row],[launched_at]]/86400+DATE(1970,1,1)</f>
        <v>41887.801064814819</v>
      </c>
      <c r="L1715" s="8">
        <f>YEAR(FundResult[[#This Row],[Date Created Conversion]])</f>
        <v>2014</v>
      </c>
      <c r="M1715" t="b">
        <v>0</v>
      </c>
      <c r="N1715">
        <v>1</v>
      </c>
      <c r="O1715" t="b">
        <v>0</v>
      </c>
      <c r="P1715" t="s">
        <v>8291</v>
      </c>
      <c r="Q1715" t="s">
        <v>8325</v>
      </c>
      <c r="R1715" s="10" t="s">
        <v>8347</v>
      </c>
      <c r="S1715" s="29">
        <f>ROUND(FundResult[[#This Row],[pledged]]/FundResult[[#This Row],[goal]]*100,0)</f>
        <v>2</v>
      </c>
      <c r="T1715" s="27">
        <f>IFERROR(FundResult[[#This Row],[pledged]]/FundResult[[#This Row],[backers_count]], 0)</f>
        <v>50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48">
        <v>25000</v>
      </c>
      <c r="E1716" s="4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6">
        <f>FundResult[[#This Row],[launched_at]]/86400+DATE(1970,1,1)</f>
        <v>42095.918530092589</v>
      </c>
      <c r="L1716" s="8">
        <f>YEAR(FundResult[[#This Row],[Date Created Conversion]])</f>
        <v>2015</v>
      </c>
      <c r="M1716" t="b">
        <v>0</v>
      </c>
      <c r="N1716">
        <v>17</v>
      </c>
      <c r="O1716" t="b">
        <v>0</v>
      </c>
      <c r="P1716" t="s">
        <v>8291</v>
      </c>
      <c r="Q1716" t="s">
        <v>8325</v>
      </c>
      <c r="R1716" s="10" t="s">
        <v>8347</v>
      </c>
      <c r="S1716" s="29">
        <f>ROUND(FundResult[[#This Row],[pledged]]/FundResult[[#This Row],[goal]]*100,0)</f>
        <v>8</v>
      </c>
      <c r="T1716" s="27">
        <f>IFERROR(FundResult[[#This Row],[pledged]]/FundResult[[#This Row],[backers_count]], 0)</f>
        <v>115.70588235294117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48">
        <v>5000</v>
      </c>
      <c r="E1717" s="4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6">
        <f>FundResult[[#This Row],[launched_at]]/86400+DATE(1970,1,1)</f>
        <v>42064.217418981483</v>
      </c>
      <c r="L1717" s="8">
        <f>YEAR(FundResult[[#This Row],[Date Created Conversion]])</f>
        <v>2015</v>
      </c>
      <c r="M1717" t="b">
        <v>0</v>
      </c>
      <c r="N1717">
        <v>2</v>
      </c>
      <c r="O1717" t="b">
        <v>0</v>
      </c>
      <c r="P1717" t="s">
        <v>8291</v>
      </c>
      <c r="Q1717" t="s">
        <v>8325</v>
      </c>
      <c r="R1717" s="10" t="s">
        <v>8347</v>
      </c>
      <c r="S1717" s="29">
        <f>ROUND(FundResult[[#This Row],[pledged]]/FundResult[[#This Row],[goal]]*100,0)</f>
        <v>0</v>
      </c>
      <c r="T1717" s="27">
        <f>IFERROR(FundResult[[#This Row],[pledged]]/FundResult[[#This Row],[backers_count]], 0)</f>
        <v>5.5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48">
        <v>2000</v>
      </c>
      <c r="E1718" s="4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6">
        <f>FundResult[[#This Row],[launched_at]]/86400+DATE(1970,1,1)</f>
        <v>42673.577534722222</v>
      </c>
      <c r="L1718" s="8">
        <f>YEAR(FundResult[[#This Row],[Date Created Conversion]])</f>
        <v>2016</v>
      </c>
      <c r="M1718" t="b">
        <v>0</v>
      </c>
      <c r="N1718">
        <v>3</v>
      </c>
      <c r="O1718" t="b">
        <v>0</v>
      </c>
      <c r="P1718" t="s">
        <v>8291</v>
      </c>
      <c r="Q1718" t="s">
        <v>8325</v>
      </c>
      <c r="R1718" s="10" t="s">
        <v>8347</v>
      </c>
      <c r="S1718" s="29">
        <f>ROUND(FundResult[[#This Row],[pledged]]/FundResult[[#This Row],[goal]]*100,0)</f>
        <v>8</v>
      </c>
      <c r="T1718" s="27">
        <f>IFERROR(FundResult[[#This Row],[pledged]]/FundResult[[#This Row],[backers_count]], 0)</f>
        <v>50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48">
        <v>3265</v>
      </c>
      <c r="E1719" s="4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6">
        <f>FundResult[[#This Row],[launched_at]]/86400+DATE(1970,1,1)</f>
        <v>42460.981921296298</v>
      </c>
      <c r="L1719" s="8">
        <f>YEAR(FundResult[[#This Row],[Date Created Conversion]])</f>
        <v>2016</v>
      </c>
      <c r="M1719" t="b">
        <v>0</v>
      </c>
      <c r="N1719">
        <v>41</v>
      </c>
      <c r="O1719" t="b">
        <v>0</v>
      </c>
      <c r="P1719" t="s">
        <v>8291</v>
      </c>
      <c r="Q1719" t="s">
        <v>8325</v>
      </c>
      <c r="R1719" s="10" t="s">
        <v>8347</v>
      </c>
      <c r="S1719" s="29">
        <f>ROUND(FundResult[[#This Row],[pledged]]/FundResult[[#This Row],[goal]]*100,0)</f>
        <v>43</v>
      </c>
      <c r="T1719" s="27">
        <f>IFERROR(FundResult[[#This Row],[pledged]]/FundResult[[#This Row],[backers_count]], 0)</f>
        <v>34.024390243902438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48">
        <v>35000</v>
      </c>
      <c r="E1720" s="4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6">
        <f>FundResult[[#This Row],[launched_at]]/86400+DATE(1970,1,1)</f>
        <v>42460.610520833332</v>
      </c>
      <c r="L1720" s="8">
        <f>YEAR(FundResult[[#This Row],[Date Created Conversion]])</f>
        <v>2016</v>
      </c>
      <c r="M1720" t="b">
        <v>0</v>
      </c>
      <c r="N1720">
        <v>2</v>
      </c>
      <c r="O1720" t="b">
        <v>0</v>
      </c>
      <c r="P1720" t="s">
        <v>8291</v>
      </c>
      <c r="Q1720" t="s">
        <v>8325</v>
      </c>
      <c r="R1720" s="10" t="s">
        <v>8347</v>
      </c>
      <c r="S1720" s="29">
        <f>ROUND(FundResult[[#This Row],[pledged]]/FundResult[[#This Row],[goal]]*100,0)</f>
        <v>0</v>
      </c>
      <c r="T1720" s="27">
        <f>IFERROR(FundResult[[#This Row],[pledged]]/FundResult[[#This Row],[backers_count]], 0)</f>
        <v>37.5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48">
        <v>4000</v>
      </c>
      <c r="E1721" s="4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6">
        <f>FundResult[[#This Row],[launched_at]]/86400+DATE(1970,1,1)</f>
        <v>41869.534618055557</v>
      </c>
      <c r="L1721" s="8">
        <f>YEAR(FundResult[[#This Row],[Date Created Conversion]])</f>
        <v>2014</v>
      </c>
      <c r="M1721" t="b">
        <v>0</v>
      </c>
      <c r="N1721">
        <v>3</v>
      </c>
      <c r="O1721" t="b">
        <v>0</v>
      </c>
      <c r="P1721" t="s">
        <v>8291</v>
      </c>
      <c r="Q1721" t="s">
        <v>8325</v>
      </c>
      <c r="R1721" s="10" t="s">
        <v>8347</v>
      </c>
      <c r="S1721" s="29">
        <f>ROUND(FundResult[[#This Row],[pledged]]/FundResult[[#This Row],[goal]]*100,0)</f>
        <v>1</v>
      </c>
      <c r="T1721" s="27">
        <f>IFERROR(FundResult[[#This Row],[pledged]]/FundResult[[#This Row],[backers_count]], 0)</f>
        <v>11.666666666666666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48">
        <v>4000</v>
      </c>
      <c r="E1722" s="4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6">
        <f>FundResult[[#This Row],[launched_at]]/86400+DATE(1970,1,1)</f>
        <v>41922.783229166671</v>
      </c>
      <c r="L1722" s="8">
        <f>YEAR(FundResult[[#This Row],[Date Created Conversion]])</f>
        <v>2014</v>
      </c>
      <c r="M1722" t="b">
        <v>0</v>
      </c>
      <c r="N1722">
        <v>8</v>
      </c>
      <c r="O1722" t="b">
        <v>0</v>
      </c>
      <c r="P1722" t="s">
        <v>8291</v>
      </c>
      <c r="Q1722" t="s">
        <v>8325</v>
      </c>
      <c r="R1722" s="10" t="s">
        <v>8347</v>
      </c>
      <c r="S1722" s="29">
        <f>ROUND(FundResult[[#This Row],[pledged]]/FundResult[[#This Row],[goal]]*100,0)</f>
        <v>6</v>
      </c>
      <c r="T1722" s="27">
        <f>IFERROR(FundResult[[#This Row],[pledged]]/FundResult[[#This Row],[backers_count]], 0)</f>
        <v>28.125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48">
        <v>5000</v>
      </c>
      <c r="E1723" s="4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6">
        <f>FundResult[[#This Row],[launched_at]]/86400+DATE(1970,1,1)</f>
        <v>42319.461377314816</v>
      </c>
      <c r="L1723" s="8">
        <f>YEAR(FundResult[[#This Row],[Date Created Conversion]])</f>
        <v>2015</v>
      </c>
      <c r="M1723" t="b">
        <v>0</v>
      </c>
      <c r="N1723">
        <v>0</v>
      </c>
      <c r="O1723" t="b">
        <v>0</v>
      </c>
      <c r="P1723" t="s">
        <v>8291</v>
      </c>
      <c r="Q1723" t="s">
        <v>8325</v>
      </c>
      <c r="R1723" s="10" t="s">
        <v>8347</v>
      </c>
      <c r="S1723" s="29">
        <f>ROUND(FundResult[[#This Row],[pledged]]/FundResult[[#This Row],[goal]]*100,0)</f>
        <v>0</v>
      </c>
      <c r="T1723" s="27">
        <f>IFERROR(FundResult[[#This Row],[pledged]]/FundResult[[#This Row],[backers_count]], 0)</f>
        <v>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48">
        <v>2880</v>
      </c>
      <c r="E1724" s="4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6">
        <f>FundResult[[#This Row],[launched_at]]/86400+DATE(1970,1,1)</f>
        <v>42425.960983796293</v>
      </c>
      <c r="L1724" s="8">
        <f>YEAR(FundResult[[#This Row],[Date Created Conversion]])</f>
        <v>2016</v>
      </c>
      <c r="M1724" t="b">
        <v>0</v>
      </c>
      <c r="N1724">
        <v>1</v>
      </c>
      <c r="O1724" t="b">
        <v>0</v>
      </c>
      <c r="P1724" t="s">
        <v>8291</v>
      </c>
      <c r="Q1724" t="s">
        <v>8325</v>
      </c>
      <c r="R1724" s="10" t="s">
        <v>8347</v>
      </c>
      <c r="S1724" s="29">
        <f>ROUND(FundResult[[#This Row],[pledged]]/FundResult[[#This Row],[goal]]*100,0)</f>
        <v>0</v>
      </c>
      <c r="T1724" s="27">
        <f>IFERROR(FundResult[[#This Row],[pledged]]/FundResult[[#This Row],[backers_count]], 0)</f>
        <v>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48">
        <v>10000</v>
      </c>
      <c r="E1725" s="4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6">
        <f>FundResult[[#This Row],[launched_at]]/86400+DATE(1970,1,1)</f>
        <v>42129.82540509259</v>
      </c>
      <c r="L1725" s="8">
        <f>YEAR(FundResult[[#This Row],[Date Created Conversion]])</f>
        <v>2015</v>
      </c>
      <c r="M1725" t="b">
        <v>0</v>
      </c>
      <c r="N1725">
        <v>3</v>
      </c>
      <c r="O1725" t="b">
        <v>0</v>
      </c>
      <c r="P1725" t="s">
        <v>8291</v>
      </c>
      <c r="Q1725" t="s">
        <v>8325</v>
      </c>
      <c r="R1725" s="10" t="s">
        <v>8347</v>
      </c>
      <c r="S1725" s="29">
        <f>ROUND(FundResult[[#This Row],[pledged]]/FundResult[[#This Row],[goal]]*100,0)</f>
        <v>7</v>
      </c>
      <c r="T1725" s="27">
        <f>IFERROR(FundResult[[#This Row],[pledged]]/FundResult[[#This Row],[backers_count]], 0)</f>
        <v>216.66666666666666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48">
        <v>6000</v>
      </c>
      <c r="E1726" s="4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6">
        <f>FundResult[[#This Row],[launched_at]]/86400+DATE(1970,1,1)</f>
        <v>41912.932430555556</v>
      </c>
      <c r="L1726" s="8">
        <f>YEAR(FundResult[[#This Row],[Date Created Conversion]])</f>
        <v>2014</v>
      </c>
      <c r="M1726" t="b">
        <v>0</v>
      </c>
      <c r="N1726">
        <v>4</v>
      </c>
      <c r="O1726" t="b">
        <v>0</v>
      </c>
      <c r="P1726" t="s">
        <v>8291</v>
      </c>
      <c r="Q1726" t="s">
        <v>8325</v>
      </c>
      <c r="R1726" s="10" t="s">
        <v>8347</v>
      </c>
      <c r="S1726" s="29">
        <f>ROUND(FundResult[[#This Row],[pledged]]/FundResult[[#This Row],[goal]]*100,0)</f>
        <v>1</v>
      </c>
      <c r="T1726" s="27">
        <f>IFERROR(FundResult[[#This Row],[pledged]]/FundResult[[#This Row],[backers_count]], 0)</f>
        <v>8.75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48">
        <v>5500</v>
      </c>
      <c r="E1727" s="4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6">
        <f>FundResult[[#This Row],[launched_at]]/86400+DATE(1970,1,1)</f>
        <v>41845.968159722222</v>
      </c>
      <c r="L1727" s="8">
        <f>YEAR(FundResult[[#This Row],[Date Created Conversion]])</f>
        <v>2014</v>
      </c>
      <c r="M1727" t="b">
        <v>0</v>
      </c>
      <c r="N1727">
        <v>9</v>
      </c>
      <c r="O1727" t="b">
        <v>0</v>
      </c>
      <c r="P1727" t="s">
        <v>8291</v>
      </c>
      <c r="Q1727" t="s">
        <v>8325</v>
      </c>
      <c r="R1727" s="10" t="s">
        <v>8347</v>
      </c>
      <c r="S1727" s="29">
        <f>ROUND(FundResult[[#This Row],[pledged]]/FundResult[[#This Row],[goal]]*100,0)</f>
        <v>10</v>
      </c>
      <c r="T1727" s="27">
        <f>IFERROR(FundResult[[#This Row],[pledged]]/FundResult[[#This Row],[backers_count]], 0)</f>
        <v>62.222222222222221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48">
        <v>6500</v>
      </c>
      <c r="E1728" s="4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6">
        <f>FundResult[[#This Row],[launched_at]]/86400+DATE(1970,1,1)</f>
        <v>41788.919722222221</v>
      </c>
      <c r="L1728" s="8">
        <f>YEAR(FundResult[[#This Row],[Date Created Conversion]])</f>
        <v>2014</v>
      </c>
      <c r="M1728" t="b">
        <v>0</v>
      </c>
      <c r="N1728">
        <v>16</v>
      </c>
      <c r="O1728" t="b">
        <v>0</v>
      </c>
      <c r="P1728" t="s">
        <v>8291</v>
      </c>
      <c r="Q1728" t="s">
        <v>8325</v>
      </c>
      <c r="R1728" s="10" t="s">
        <v>8347</v>
      </c>
      <c r="S1728" s="29">
        <f>ROUND(FundResult[[#This Row],[pledged]]/FundResult[[#This Row],[goal]]*100,0)</f>
        <v>34</v>
      </c>
      <c r="T1728" s="27">
        <f>IFERROR(FundResult[[#This Row],[pledged]]/FundResult[[#This Row],[backers_count]], 0)</f>
        <v>137.25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48">
        <v>3000</v>
      </c>
      <c r="E1729" s="4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6">
        <f>FundResult[[#This Row],[launched_at]]/86400+DATE(1970,1,1)</f>
        <v>42044.927974537037</v>
      </c>
      <c r="L1729" s="8">
        <f>YEAR(FundResult[[#This Row],[Date Created Conversion]])</f>
        <v>2015</v>
      </c>
      <c r="M1729" t="b">
        <v>0</v>
      </c>
      <c r="N1729">
        <v>1</v>
      </c>
      <c r="O1729" t="b">
        <v>0</v>
      </c>
      <c r="P1729" t="s">
        <v>8291</v>
      </c>
      <c r="Q1729" t="s">
        <v>8325</v>
      </c>
      <c r="R1729" s="10" t="s">
        <v>8347</v>
      </c>
      <c r="S1729" s="29">
        <f>ROUND(FundResult[[#This Row],[pledged]]/FundResult[[#This Row],[goal]]*100,0)</f>
        <v>0</v>
      </c>
      <c r="T1729" s="27">
        <f>IFERROR(FundResult[[#This Row],[pledged]]/FundResult[[#This Row],[backers_count]], 0)</f>
        <v>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48">
        <v>1250</v>
      </c>
      <c r="E1730" s="4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6">
        <f>FundResult[[#This Row],[launched_at]]/86400+DATE(1970,1,1)</f>
        <v>42268.625856481478</v>
      </c>
      <c r="L1730" s="8">
        <f>YEAR(FundResult[[#This Row],[Date Created Conversion]])</f>
        <v>2015</v>
      </c>
      <c r="M1730" t="b">
        <v>0</v>
      </c>
      <c r="N1730">
        <v>7</v>
      </c>
      <c r="O1730" t="b">
        <v>0</v>
      </c>
      <c r="P1730" t="s">
        <v>8291</v>
      </c>
      <c r="Q1730" t="s">
        <v>8325</v>
      </c>
      <c r="R1730" s="10" t="s">
        <v>8347</v>
      </c>
      <c r="S1730" s="29">
        <f>ROUND(FundResult[[#This Row],[pledged]]/FundResult[[#This Row],[goal]]*100,0)</f>
        <v>68</v>
      </c>
      <c r="T1730" s="27">
        <f>IFERROR(FundResult[[#This Row],[pledged]]/FundResult[[#This Row],[backers_count]], 0)</f>
        <v>122.14285714285714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48">
        <v>10000</v>
      </c>
      <c r="E1731" s="4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6">
        <f>FundResult[[#This Row],[launched_at]]/86400+DATE(1970,1,1)</f>
        <v>42471.052152777775</v>
      </c>
      <c r="L1731" s="8">
        <f>YEAR(FundResult[[#This Row],[Date Created Conversion]])</f>
        <v>2016</v>
      </c>
      <c r="M1731" t="b">
        <v>0</v>
      </c>
      <c r="N1731">
        <v>0</v>
      </c>
      <c r="O1731" t="b">
        <v>0</v>
      </c>
      <c r="P1731" t="s">
        <v>8291</v>
      </c>
      <c r="Q1731" t="s">
        <v>8325</v>
      </c>
      <c r="R1731" s="10" t="s">
        <v>8347</v>
      </c>
      <c r="S1731" s="29">
        <f>ROUND(FundResult[[#This Row],[pledged]]/FundResult[[#This Row],[goal]]*100,0)</f>
        <v>0</v>
      </c>
      <c r="T1731" s="27">
        <f>IFERROR(FundResult[[#This Row],[pledged]]/FundResult[[#This Row],[backers_count]], 0)</f>
        <v>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48">
        <v>3000</v>
      </c>
      <c r="E1732" s="4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6">
        <f>FundResult[[#This Row],[launched_at]]/86400+DATE(1970,1,1)</f>
        <v>42272.087766203702</v>
      </c>
      <c r="L1732" s="8">
        <f>YEAR(FundResult[[#This Row],[Date Created Conversion]])</f>
        <v>2015</v>
      </c>
      <c r="M1732" t="b">
        <v>0</v>
      </c>
      <c r="N1732">
        <v>0</v>
      </c>
      <c r="O1732" t="b">
        <v>0</v>
      </c>
      <c r="P1732" t="s">
        <v>8291</v>
      </c>
      <c r="Q1732" t="s">
        <v>8325</v>
      </c>
      <c r="R1732" s="10" t="s">
        <v>8347</v>
      </c>
      <c r="S1732" s="29">
        <f>ROUND(FundResult[[#This Row],[pledged]]/FundResult[[#This Row],[goal]]*100,0)</f>
        <v>0</v>
      </c>
      <c r="T1732" s="27">
        <f>IFERROR(FundResult[[#This Row],[pledged]]/FundResult[[#This Row],[backers_count]], 0)</f>
        <v>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48">
        <v>1000</v>
      </c>
      <c r="E1733" s="4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6">
        <f>FundResult[[#This Row],[launched_at]]/86400+DATE(1970,1,1)</f>
        <v>42152.906851851847</v>
      </c>
      <c r="L1733" s="8">
        <f>YEAR(FundResult[[#This Row],[Date Created Conversion]])</f>
        <v>2015</v>
      </c>
      <c r="M1733" t="b">
        <v>0</v>
      </c>
      <c r="N1733">
        <v>0</v>
      </c>
      <c r="O1733" t="b">
        <v>0</v>
      </c>
      <c r="P1733" t="s">
        <v>8291</v>
      </c>
      <c r="Q1733" t="s">
        <v>8325</v>
      </c>
      <c r="R1733" s="10" t="s">
        <v>8347</v>
      </c>
      <c r="S1733" s="29">
        <f>ROUND(FundResult[[#This Row],[pledged]]/FundResult[[#This Row],[goal]]*100,0)</f>
        <v>0</v>
      </c>
      <c r="T1733" s="27">
        <f>IFERROR(FundResult[[#This Row],[pledged]]/FundResult[[#This Row],[backers_count]], 0)</f>
        <v>0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48">
        <v>4000</v>
      </c>
      <c r="E1734" s="4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6">
        <f>FundResult[[#This Row],[launched_at]]/86400+DATE(1970,1,1)</f>
        <v>42325.683807870373</v>
      </c>
      <c r="L1734" s="8">
        <f>YEAR(FundResult[[#This Row],[Date Created Conversion]])</f>
        <v>2015</v>
      </c>
      <c r="M1734" t="b">
        <v>0</v>
      </c>
      <c r="N1734">
        <v>0</v>
      </c>
      <c r="O1734" t="b">
        <v>0</v>
      </c>
      <c r="P1734" t="s">
        <v>8291</v>
      </c>
      <c r="Q1734" t="s">
        <v>8325</v>
      </c>
      <c r="R1734" s="10" t="s">
        <v>8347</v>
      </c>
      <c r="S1734" s="29">
        <f>ROUND(FundResult[[#This Row],[pledged]]/FundResult[[#This Row],[goal]]*100,0)</f>
        <v>0</v>
      </c>
      <c r="T1734" s="27">
        <f>IFERROR(FundResult[[#This Row],[pledged]]/FundResult[[#This Row],[backers_count]], 0)</f>
        <v>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48">
        <v>10000</v>
      </c>
      <c r="E1735" s="4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6">
        <f>FundResult[[#This Row],[launched_at]]/86400+DATE(1970,1,1)</f>
        <v>42614.675625000003</v>
      </c>
      <c r="L1735" s="8">
        <f>YEAR(FundResult[[#This Row],[Date Created Conversion]])</f>
        <v>2016</v>
      </c>
      <c r="M1735" t="b">
        <v>0</v>
      </c>
      <c r="N1735">
        <v>0</v>
      </c>
      <c r="O1735" t="b">
        <v>0</v>
      </c>
      <c r="P1735" t="s">
        <v>8291</v>
      </c>
      <c r="Q1735" t="s">
        <v>8325</v>
      </c>
      <c r="R1735" s="10" t="s">
        <v>8347</v>
      </c>
      <c r="S1735" s="29">
        <f>ROUND(FundResult[[#This Row],[pledged]]/FundResult[[#This Row],[goal]]*100,0)</f>
        <v>0</v>
      </c>
      <c r="T1735" s="27">
        <f>IFERROR(FundResult[[#This Row],[pledged]]/FundResult[[#This Row],[backers_count]], 0)</f>
        <v>0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48">
        <v>4500</v>
      </c>
      <c r="E1736" s="4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6">
        <f>FundResult[[#This Row],[launched_at]]/86400+DATE(1970,1,1)</f>
        <v>42102.036527777775</v>
      </c>
      <c r="L1736" s="8">
        <f>YEAR(FundResult[[#This Row],[Date Created Conversion]])</f>
        <v>2015</v>
      </c>
      <c r="M1736" t="b">
        <v>0</v>
      </c>
      <c r="N1736">
        <v>1</v>
      </c>
      <c r="O1736" t="b">
        <v>0</v>
      </c>
      <c r="P1736" t="s">
        <v>8291</v>
      </c>
      <c r="Q1736" t="s">
        <v>8325</v>
      </c>
      <c r="R1736" s="10" t="s">
        <v>8347</v>
      </c>
      <c r="S1736" s="29">
        <f>ROUND(FundResult[[#This Row],[pledged]]/FundResult[[#This Row],[goal]]*100,0)</f>
        <v>0</v>
      </c>
      <c r="T1736" s="27">
        <f>IFERROR(FundResult[[#This Row],[pledged]]/FundResult[[#This Row],[backers_count]], 0)</f>
        <v>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48">
        <v>1000</v>
      </c>
      <c r="E1737" s="4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6">
        <f>FundResult[[#This Row],[launched_at]]/86400+DATE(1970,1,1)</f>
        <v>42559.81417824074</v>
      </c>
      <c r="L1737" s="8">
        <f>YEAR(FundResult[[#This Row],[Date Created Conversion]])</f>
        <v>2016</v>
      </c>
      <c r="M1737" t="b">
        <v>0</v>
      </c>
      <c r="N1737">
        <v>2</v>
      </c>
      <c r="O1737" t="b">
        <v>0</v>
      </c>
      <c r="P1737" t="s">
        <v>8291</v>
      </c>
      <c r="Q1737" t="s">
        <v>8325</v>
      </c>
      <c r="R1737" s="10" t="s">
        <v>8347</v>
      </c>
      <c r="S1737" s="29">
        <f>ROUND(FundResult[[#This Row],[pledged]]/FundResult[[#This Row],[goal]]*100,0)</f>
        <v>11</v>
      </c>
      <c r="T1737" s="27">
        <f>IFERROR(FundResult[[#This Row],[pledged]]/FundResult[[#This Row],[backers_count]], 0)</f>
        <v>55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48">
        <v>3000</v>
      </c>
      <c r="E1738" s="4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6">
        <f>FundResult[[#This Row],[launched_at]]/86400+DATE(1970,1,1)</f>
        <v>42286.861493055556</v>
      </c>
      <c r="L1738" s="8">
        <f>YEAR(FundResult[[#This Row],[Date Created Conversion]])</f>
        <v>2015</v>
      </c>
      <c r="M1738" t="b">
        <v>0</v>
      </c>
      <c r="N1738">
        <v>1</v>
      </c>
      <c r="O1738" t="b">
        <v>0</v>
      </c>
      <c r="P1738" t="s">
        <v>8291</v>
      </c>
      <c r="Q1738" t="s">
        <v>8325</v>
      </c>
      <c r="R1738" s="10" t="s">
        <v>8347</v>
      </c>
      <c r="S1738" s="29">
        <f>ROUND(FundResult[[#This Row],[pledged]]/FundResult[[#This Row],[goal]]*100,0)</f>
        <v>1</v>
      </c>
      <c r="T1738" s="27">
        <f>IFERROR(FundResult[[#This Row],[pledged]]/FundResult[[#This Row],[backers_count]], 0)</f>
        <v>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48">
        <v>4000</v>
      </c>
      <c r="E1739" s="4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6">
        <f>FundResult[[#This Row],[launched_at]]/86400+DATE(1970,1,1)</f>
        <v>42175.948981481481</v>
      </c>
      <c r="L1739" s="8">
        <f>YEAR(FundResult[[#This Row],[Date Created Conversion]])</f>
        <v>2015</v>
      </c>
      <c r="M1739" t="b">
        <v>0</v>
      </c>
      <c r="N1739">
        <v>15</v>
      </c>
      <c r="O1739" t="b">
        <v>0</v>
      </c>
      <c r="P1739" t="s">
        <v>8291</v>
      </c>
      <c r="Q1739" t="s">
        <v>8325</v>
      </c>
      <c r="R1739" s="10" t="s">
        <v>8347</v>
      </c>
      <c r="S1739" s="29">
        <f>ROUND(FundResult[[#This Row],[pledged]]/FundResult[[#This Row],[goal]]*100,0)</f>
        <v>21</v>
      </c>
      <c r="T1739" s="27">
        <f>IFERROR(FundResult[[#This Row],[pledged]]/FundResult[[#This Row],[backers_count]], 0)</f>
        <v>56.666666666666664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48">
        <v>5000</v>
      </c>
      <c r="E1740" s="4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6">
        <f>FundResult[[#This Row],[launched_at]]/86400+DATE(1970,1,1)</f>
        <v>41884.874328703707</v>
      </c>
      <c r="L1740" s="8">
        <f>YEAR(FundResult[[#This Row],[Date Created Conversion]])</f>
        <v>2014</v>
      </c>
      <c r="M1740" t="b">
        <v>0</v>
      </c>
      <c r="N1740">
        <v>1</v>
      </c>
      <c r="O1740" t="b">
        <v>0</v>
      </c>
      <c r="P1740" t="s">
        <v>8291</v>
      </c>
      <c r="Q1740" t="s">
        <v>8325</v>
      </c>
      <c r="R1740" s="10" t="s">
        <v>8347</v>
      </c>
      <c r="S1740" s="29">
        <f>ROUND(FundResult[[#This Row],[pledged]]/FundResult[[#This Row],[goal]]*100,0)</f>
        <v>0</v>
      </c>
      <c r="T1740" s="27">
        <f>IFERROR(FundResult[[#This Row],[pledged]]/FundResult[[#This Row],[backers_count]], 0)</f>
        <v>20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48">
        <v>1000</v>
      </c>
      <c r="E1741" s="4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6">
        <f>FundResult[[#This Row],[launched_at]]/86400+DATE(1970,1,1)</f>
        <v>42435.874212962968</v>
      </c>
      <c r="L1741" s="8">
        <f>YEAR(FundResult[[#This Row],[Date Created Conversion]])</f>
        <v>2016</v>
      </c>
      <c r="M1741" t="b">
        <v>0</v>
      </c>
      <c r="N1741">
        <v>1</v>
      </c>
      <c r="O1741" t="b">
        <v>0</v>
      </c>
      <c r="P1741" t="s">
        <v>8291</v>
      </c>
      <c r="Q1741" t="s">
        <v>8325</v>
      </c>
      <c r="R1741" s="10" t="s">
        <v>8347</v>
      </c>
      <c r="S1741" s="29">
        <f>ROUND(FundResult[[#This Row],[pledged]]/FundResult[[#This Row],[goal]]*100,0)</f>
        <v>0</v>
      </c>
      <c r="T1741" s="27">
        <f>IFERROR(FundResult[[#This Row],[pledged]]/FundResult[[#This Row],[backers_count]], 0)</f>
        <v>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48">
        <v>3000</v>
      </c>
      <c r="E1742" s="4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6">
        <f>FundResult[[#This Row],[launched_at]]/86400+DATE(1970,1,1)</f>
        <v>42171.817384259259</v>
      </c>
      <c r="L1742" s="8">
        <f>YEAR(FundResult[[#This Row],[Date Created Conversion]])</f>
        <v>2015</v>
      </c>
      <c r="M1742" t="b">
        <v>0</v>
      </c>
      <c r="N1742">
        <v>0</v>
      </c>
      <c r="O1742" t="b">
        <v>0</v>
      </c>
      <c r="P1742" t="s">
        <v>8291</v>
      </c>
      <c r="Q1742" t="s">
        <v>8325</v>
      </c>
      <c r="R1742" s="10" t="s">
        <v>8347</v>
      </c>
      <c r="S1742" s="29">
        <f>ROUND(FundResult[[#This Row],[pledged]]/FundResult[[#This Row],[goal]]*100,0)</f>
        <v>0</v>
      </c>
      <c r="T1742" s="27">
        <f>IFERROR(FundResult[[#This Row],[pledged]]/FundResult[[#This Row],[backers_count]], 0)</f>
        <v>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48">
        <v>1200</v>
      </c>
      <c r="E1743" s="4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6">
        <f>FundResult[[#This Row],[launched_at]]/86400+DATE(1970,1,1)</f>
        <v>42120.628136574072</v>
      </c>
      <c r="L1743" s="8">
        <f>YEAR(FundResult[[#This Row],[Date Created Conversion]])</f>
        <v>2015</v>
      </c>
      <c r="M1743" t="b">
        <v>0</v>
      </c>
      <c r="N1743">
        <v>52</v>
      </c>
      <c r="O1743" t="b">
        <v>1</v>
      </c>
      <c r="P1743" t="s">
        <v>8283</v>
      </c>
      <c r="Q1743" t="s">
        <v>8338</v>
      </c>
      <c r="R1743" s="10" t="s">
        <v>8339</v>
      </c>
      <c r="S1743" s="29">
        <f>ROUND(FundResult[[#This Row],[pledged]]/FundResult[[#This Row],[goal]]*100,0)</f>
        <v>111</v>
      </c>
      <c r="T1743" s="27">
        <f>IFERROR(FundResult[[#This Row],[pledged]]/FundResult[[#This Row],[backers_count]], 0)</f>
        <v>25.576923076923077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48">
        <v>2000</v>
      </c>
      <c r="E1744" s="4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6">
        <f>FundResult[[#This Row],[launched_at]]/86400+DATE(1970,1,1)</f>
        <v>42710.876967592594</v>
      </c>
      <c r="L1744" s="8">
        <f>YEAR(FundResult[[#This Row],[Date Created Conversion]])</f>
        <v>2016</v>
      </c>
      <c r="M1744" t="b">
        <v>0</v>
      </c>
      <c r="N1744">
        <v>34</v>
      </c>
      <c r="O1744" t="b">
        <v>1</v>
      </c>
      <c r="P1744" t="s">
        <v>8283</v>
      </c>
      <c r="Q1744" t="s">
        <v>8338</v>
      </c>
      <c r="R1744" s="10" t="s">
        <v>8339</v>
      </c>
      <c r="S1744" s="29">
        <f>ROUND(FundResult[[#This Row],[pledged]]/FundResult[[#This Row],[goal]]*100,0)</f>
        <v>109</v>
      </c>
      <c r="T1744" s="27">
        <f>IFERROR(FundResult[[#This Row],[pledged]]/FundResult[[#This Row],[backers_count]], 0)</f>
        <v>63.970588235294116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48">
        <v>6000</v>
      </c>
      <c r="E1745" s="4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6">
        <f>FundResult[[#This Row],[launched_at]]/86400+DATE(1970,1,1)</f>
        <v>42586.925636574073</v>
      </c>
      <c r="L1745" s="8">
        <f>YEAR(FundResult[[#This Row],[Date Created Conversion]])</f>
        <v>2016</v>
      </c>
      <c r="M1745" t="b">
        <v>0</v>
      </c>
      <c r="N1745">
        <v>67</v>
      </c>
      <c r="O1745" t="b">
        <v>1</v>
      </c>
      <c r="P1745" t="s">
        <v>8283</v>
      </c>
      <c r="Q1745" t="s">
        <v>8338</v>
      </c>
      <c r="R1745" s="10" t="s">
        <v>8339</v>
      </c>
      <c r="S1745" s="29">
        <f>ROUND(FundResult[[#This Row],[pledged]]/FundResult[[#This Row],[goal]]*100,0)</f>
        <v>100</v>
      </c>
      <c r="T1745" s="27">
        <f>IFERROR(FundResult[[#This Row],[pledged]]/FundResult[[#This Row],[backers_count]], 0)</f>
        <v>89.925373134328353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48">
        <v>5500</v>
      </c>
      <c r="E1746" s="4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6">
        <f>FundResult[[#This Row],[launched_at]]/86400+DATE(1970,1,1)</f>
        <v>42026.605057870373</v>
      </c>
      <c r="L1746" s="8">
        <f>YEAR(FundResult[[#This Row],[Date Created Conversion]])</f>
        <v>2015</v>
      </c>
      <c r="M1746" t="b">
        <v>0</v>
      </c>
      <c r="N1746">
        <v>70</v>
      </c>
      <c r="O1746" t="b">
        <v>1</v>
      </c>
      <c r="P1746" t="s">
        <v>8283</v>
      </c>
      <c r="Q1746" t="s">
        <v>8338</v>
      </c>
      <c r="R1746" s="10" t="s">
        <v>8339</v>
      </c>
      <c r="S1746" s="29">
        <f>ROUND(FundResult[[#This Row],[pledged]]/FundResult[[#This Row],[goal]]*100,0)</f>
        <v>118</v>
      </c>
      <c r="T1746" s="27">
        <f>IFERROR(FundResult[[#This Row],[pledged]]/FundResult[[#This Row],[backers_count]], 0)</f>
        <v>93.071428571428569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48">
        <v>7000</v>
      </c>
      <c r="E1747" s="4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6">
        <f>FundResult[[#This Row],[launched_at]]/86400+DATE(1970,1,1)</f>
        <v>42690.259699074071</v>
      </c>
      <c r="L1747" s="8">
        <f>YEAR(FundResult[[#This Row],[Date Created Conversion]])</f>
        <v>2016</v>
      </c>
      <c r="M1747" t="b">
        <v>0</v>
      </c>
      <c r="N1747">
        <v>89</v>
      </c>
      <c r="O1747" t="b">
        <v>1</v>
      </c>
      <c r="P1747" t="s">
        <v>8283</v>
      </c>
      <c r="Q1747" t="s">
        <v>8338</v>
      </c>
      <c r="R1747" s="10" t="s">
        <v>8339</v>
      </c>
      <c r="S1747" s="29">
        <f>ROUND(FundResult[[#This Row],[pledged]]/FundResult[[#This Row],[goal]]*100,0)</f>
        <v>114</v>
      </c>
      <c r="T1747" s="27">
        <f>IFERROR(FundResult[[#This Row],[pledged]]/FundResult[[#This Row],[backers_count]], 0)</f>
        <v>89.674157303370791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48">
        <v>15000</v>
      </c>
      <c r="E1748" s="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6">
        <f>FundResult[[#This Row],[launched_at]]/86400+DATE(1970,1,1)</f>
        <v>42668.176701388889</v>
      </c>
      <c r="L1748" s="8">
        <f>YEAR(FundResult[[#This Row],[Date Created Conversion]])</f>
        <v>2016</v>
      </c>
      <c r="M1748" t="b">
        <v>0</v>
      </c>
      <c r="N1748">
        <v>107</v>
      </c>
      <c r="O1748" t="b">
        <v>1</v>
      </c>
      <c r="P1748" t="s">
        <v>8283</v>
      </c>
      <c r="Q1748" t="s">
        <v>8338</v>
      </c>
      <c r="R1748" s="10" t="s">
        <v>8339</v>
      </c>
      <c r="S1748" s="29">
        <f>ROUND(FundResult[[#This Row],[pledged]]/FundResult[[#This Row],[goal]]*100,0)</f>
        <v>148</v>
      </c>
      <c r="T1748" s="27">
        <f>IFERROR(FundResult[[#This Row],[pledged]]/FundResult[[#This Row],[backers_count]], 0)</f>
        <v>207.61682242990653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48">
        <v>9000</v>
      </c>
      <c r="E1749" s="4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6">
        <f>FundResult[[#This Row],[launched_at]]/86400+DATE(1970,1,1)</f>
        <v>42292.435532407406</v>
      </c>
      <c r="L1749" s="8">
        <f>YEAR(FundResult[[#This Row],[Date Created Conversion]])</f>
        <v>2015</v>
      </c>
      <c r="M1749" t="b">
        <v>0</v>
      </c>
      <c r="N1749">
        <v>159</v>
      </c>
      <c r="O1749" t="b">
        <v>1</v>
      </c>
      <c r="P1749" t="s">
        <v>8283</v>
      </c>
      <c r="Q1749" t="s">
        <v>8338</v>
      </c>
      <c r="R1749" s="10" t="s">
        <v>8339</v>
      </c>
      <c r="S1749" s="29">
        <f>ROUND(FundResult[[#This Row],[pledged]]/FundResult[[#This Row],[goal]]*100,0)</f>
        <v>105</v>
      </c>
      <c r="T1749" s="27">
        <f>IFERROR(FundResult[[#This Row],[pledged]]/FundResult[[#This Row],[backers_count]], 0)</f>
        <v>59.408805031446541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48">
        <v>50000</v>
      </c>
      <c r="E1750" s="4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6">
        <f>FundResult[[#This Row],[launched_at]]/86400+DATE(1970,1,1)</f>
        <v>42219.950729166667</v>
      </c>
      <c r="L1750" s="8">
        <f>YEAR(FundResult[[#This Row],[Date Created Conversion]])</f>
        <v>2015</v>
      </c>
      <c r="M1750" t="b">
        <v>0</v>
      </c>
      <c r="N1750">
        <v>181</v>
      </c>
      <c r="O1750" t="b">
        <v>1</v>
      </c>
      <c r="P1750" t="s">
        <v>8283</v>
      </c>
      <c r="Q1750" t="s">
        <v>8338</v>
      </c>
      <c r="R1750" s="10" t="s">
        <v>8339</v>
      </c>
      <c r="S1750" s="29">
        <f>ROUND(FundResult[[#This Row],[pledged]]/FundResult[[#This Row],[goal]]*100,0)</f>
        <v>130</v>
      </c>
      <c r="T1750" s="27">
        <f>IFERROR(FundResult[[#This Row],[pledged]]/FundResult[[#This Row],[backers_count]], 0)</f>
        <v>358.97237569060775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48">
        <v>10050</v>
      </c>
      <c r="E1751" s="4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6">
        <f>FundResult[[#This Row],[launched_at]]/86400+DATE(1970,1,1)</f>
        <v>42758.975937499999</v>
      </c>
      <c r="L1751" s="8">
        <f>YEAR(FundResult[[#This Row],[Date Created Conversion]])</f>
        <v>2017</v>
      </c>
      <c r="M1751" t="b">
        <v>0</v>
      </c>
      <c r="N1751">
        <v>131</v>
      </c>
      <c r="O1751" t="b">
        <v>1</v>
      </c>
      <c r="P1751" t="s">
        <v>8283</v>
      </c>
      <c r="Q1751" t="s">
        <v>8338</v>
      </c>
      <c r="R1751" s="10" t="s">
        <v>8339</v>
      </c>
      <c r="S1751" s="29">
        <f>ROUND(FundResult[[#This Row],[pledged]]/FundResult[[#This Row],[goal]]*100,0)</f>
        <v>123</v>
      </c>
      <c r="T1751" s="27">
        <f>IFERROR(FundResult[[#This Row],[pledged]]/FundResult[[#This Row],[backers_count]], 0)</f>
        <v>94.736641221374043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48">
        <v>5000</v>
      </c>
      <c r="E1752" s="4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6">
        <f>FundResult[[#This Row],[launched_at]]/86400+DATE(1970,1,1)</f>
        <v>42454.836851851855</v>
      </c>
      <c r="L1752" s="8">
        <f>YEAR(FundResult[[#This Row],[Date Created Conversion]])</f>
        <v>2016</v>
      </c>
      <c r="M1752" t="b">
        <v>0</v>
      </c>
      <c r="N1752">
        <v>125</v>
      </c>
      <c r="O1752" t="b">
        <v>1</v>
      </c>
      <c r="P1752" t="s">
        <v>8283</v>
      </c>
      <c r="Q1752" t="s">
        <v>8338</v>
      </c>
      <c r="R1752" s="10" t="s">
        <v>8339</v>
      </c>
      <c r="S1752" s="29">
        <f>ROUND(FundResult[[#This Row],[pledged]]/FundResult[[#This Row],[goal]]*100,0)</f>
        <v>202</v>
      </c>
      <c r="T1752" s="27">
        <f>IFERROR(FundResult[[#This Row],[pledged]]/FundResult[[#This Row],[backers_count]], 0)</f>
        <v>80.647999999999996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48">
        <v>10000</v>
      </c>
      <c r="E1753" s="4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6">
        <f>FundResult[[#This Row],[launched_at]]/86400+DATE(1970,1,1)</f>
        <v>42052.7815162037</v>
      </c>
      <c r="L1753" s="8">
        <f>YEAR(FundResult[[#This Row],[Date Created Conversion]])</f>
        <v>2015</v>
      </c>
      <c r="M1753" t="b">
        <v>0</v>
      </c>
      <c r="N1753">
        <v>61</v>
      </c>
      <c r="O1753" t="b">
        <v>1</v>
      </c>
      <c r="P1753" t="s">
        <v>8283</v>
      </c>
      <c r="Q1753" t="s">
        <v>8338</v>
      </c>
      <c r="R1753" s="10" t="s">
        <v>8339</v>
      </c>
      <c r="S1753" s="29">
        <f>ROUND(FundResult[[#This Row],[pledged]]/FundResult[[#This Row],[goal]]*100,0)</f>
        <v>103</v>
      </c>
      <c r="T1753" s="27">
        <f>IFERROR(FundResult[[#This Row],[pledged]]/FundResult[[#This Row],[backers_count]], 0)</f>
        <v>168.68852459016392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48">
        <v>1200</v>
      </c>
      <c r="E1754" s="4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6">
        <f>FundResult[[#This Row],[launched_at]]/86400+DATE(1970,1,1)</f>
        <v>42627.253263888888</v>
      </c>
      <c r="L1754" s="8">
        <f>YEAR(FundResult[[#This Row],[Date Created Conversion]])</f>
        <v>2016</v>
      </c>
      <c r="M1754" t="b">
        <v>0</v>
      </c>
      <c r="N1754">
        <v>90</v>
      </c>
      <c r="O1754" t="b">
        <v>1</v>
      </c>
      <c r="P1754" t="s">
        <v>8283</v>
      </c>
      <c r="Q1754" t="s">
        <v>8338</v>
      </c>
      <c r="R1754" s="10" t="s">
        <v>8339</v>
      </c>
      <c r="S1754" s="29">
        <f>ROUND(FundResult[[#This Row],[pledged]]/FundResult[[#This Row],[goal]]*100,0)</f>
        <v>260</v>
      </c>
      <c r="T1754" s="27">
        <f>IFERROR(FundResult[[#This Row],[pledged]]/FundResult[[#This Row],[backers_count]], 0)</f>
        <v>34.68888888888889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48">
        <v>15000</v>
      </c>
      <c r="E1755" s="4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6">
        <f>FundResult[[#This Row],[launched_at]]/86400+DATE(1970,1,1)</f>
        <v>42420.74962962963</v>
      </c>
      <c r="L1755" s="8">
        <f>YEAR(FundResult[[#This Row],[Date Created Conversion]])</f>
        <v>2016</v>
      </c>
      <c r="M1755" t="b">
        <v>0</v>
      </c>
      <c r="N1755">
        <v>35</v>
      </c>
      <c r="O1755" t="b">
        <v>1</v>
      </c>
      <c r="P1755" t="s">
        <v>8283</v>
      </c>
      <c r="Q1755" t="s">
        <v>8338</v>
      </c>
      <c r="R1755" s="10" t="s">
        <v>8339</v>
      </c>
      <c r="S1755" s="29">
        <f>ROUND(FundResult[[#This Row],[pledged]]/FundResult[[#This Row],[goal]]*100,0)</f>
        <v>108</v>
      </c>
      <c r="T1755" s="27">
        <f>IFERROR(FundResult[[#This Row],[pledged]]/FundResult[[#This Row],[backers_count]], 0)</f>
        <v>462.85714285714283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48">
        <v>8500</v>
      </c>
      <c r="E1756" s="4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6">
        <f>FundResult[[#This Row],[launched_at]]/86400+DATE(1970,1,1)</f>
        <v>42067.876770833333</v>
      </c>
      <c r="L1756" s="8">
        <f>YEAR(FundResult[[#This Row],[Date Created Conversion]])</f>
        <v>2015</v>
      </c>
      <c r="M1756" t="b">
        <v>0</v>
      </c>
      <c r="N1756">
        <v>90</v>
      </c>
      <c r="O1756" t="b">
        <v>1</v>
      </c>
      <c r="P1756" t="s">
        <v>8283</v>
      </c>
      <c r="Q1756" t="s">
        <v>8338</v>
      </c>
      <c r="R1756" s="10" t="s">
        <v>8339</v>
      </c>
      <c r="S1756" s="29">
        <f>ROUND(FundResult[[#This Row],[pledged]]/FundResult[[#This Row],[goal]]*100,0)</f>
        <v>111</v>
      </c>
      <c r="T1756" s="27">
        <f>IFERROR(FundResult[[#This Row],[pledged]]/FundResult[[#This Row],[backers_count]], 0)</f>
        <v>104.38888888888889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48">
        <v>25</v>
      </c>
      <c r="E1757" s="4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6">
        <f>FundResult[[#This Row],[launched_at]]/86400+DATE(1970,1,1)</f>
        <v>42252.788900462961</v>
      </c>
      <c r="L1757" s="8">
        <f>YEAR(FundResult[[#This Row],[Date Created Conversion]])</f>
        <v>2015</v>
      </c>
      <c r="M1757" t="b">
        <v>0</v>
      </c>
      <c r="N1757">
        <v>4</v>
      </c>
      <c r="O1757" t="b">
        <v>1</v>
      </c>
      <c r="P1757" t="s">
        <v>8283</v>
      </c>
      <c r="Q1757" t="s">
        <v>8338</v>
      </c>
      <c r="R1757" s="10" t="s">
        <v>8339</v>
      </c>
      <c r="S1757" s="29">
        <f>ROUND(FundResult[[#This Row],[pledged]]/FundResult[[#This Row],[goal]]*100,0)</f>
        <v>120</v>
      </c>
      <c r="T1757" s="27">
        <f>IFERROR(FundResult[[#This Row],[pledged]]/FundResult[[#This Row],[backers_count]], 0)</f>
        <v>7.5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48">
        <v>5500</v>
      </c>
      <c r="E1758" s="4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6">
        <f>FundResult[[#This Row],[launched_at]]/86400+DATE(1970,1,1)</f>
        <v>42571.167465277773</v>
      </c>
      <c r="L1758" s="8">
        <f>YEAR(FundResult[[#This Row],[Date Created Conversion]])</f>
        <v>2016</v>
      </c>
      <c r="M1758" t="b">
        <v>0</v>
      </c>
      <c r="N1758">
        <v>120</v>
      </c>
      <c r="O1758" t="b">
        <v>1</v>
      </c>
      <c r="P1758" t="s">
        <v>8283</v>
      </c>
      <c r="Q1758" t="s">
        <v>8338</v>
      </c>
      <c r="R1758" s="10" t="s">
        <v>8339</v>
      </c>
      <c r="S1758" s="29">
        <f>ROUND(FundResult[[#This Row],[pledged]]/FundResult[[#This Row],[goal]]*100,0)</f>
        <v>103</v>
      </c>
      <c r="T1758" s="27">
        <f>IFERROR(FundResult[[#This Row],[pledged]]/FundResult[[#This Row],[backers_count]], 0)</f>
        <v>47.13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48">
        <v>5000</v>
      </c>
      <c r="E1759" s="4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6">
        <f>FundResult[[#This Row],[launched_at]]/86400+DATE(1970,1,1)</f>
        <v>42733.827349537038</v>
      </c>
      <c r="L1759" s="8">
        <f>YEAR(FundResult[[#This Row],[Date Created Conversion]])</f>
        <v>2016</v>
      </c>
      <c r="M1759" t="b">
        <v>0</v>
      </c>
      <c r="N1759">
        <v>14</v>
      </c>
      <c r="O1759" t="b">
        <v>1</v>
      </c>
      <c r="P1759" t="s">
        <v>8283</v>
      </c>
      <c r="Q1759" t="s">
        <v>8338</v>
      </c>
      <c r="R1759" s="10" t="s">
        <v>8339</v>
      </c>
      <c r="S1759" s="29">
        <f>ROUND(FundResult[[#This Row],[pledged]]/FundResult[[#This Row],[goal]]*100,0)</f>
        <v>116</v>
      </c>
      <c r="T1759" s="27">
        <f>IFERROR(FundResult[[#This Row],[pledged]]/FundResult[[#This Row],[backers_count]], 0)</f>
        <v>414.28571428571428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48">
        <v>1000</v>
      </c>
      <c r="E1760" s="4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6">
        <f>FundResult[[#This Row],[launched_at]]/86400+DATE(1970,1,1)</f>
        <v>42505.955925925926</v>
      </c>
      <c r="L1760" s="8">
        <f>YEAR(FundResult[[#This Row],[Date Created Conversion]])</f>
        <v>2016</v>
      </c>
      <c r="M1760" t="b">
        <v>0</v>
      </c>
      <c r="N1760">
        <v>27</v>
      </c>
      <c r="O1760" t="b">
        <v>1</v>
      </c>
      <c r="P1760" t="s">
        <v>8283</v>
      </c>
      <c r="Q1760" t="s">
        <v>8338</v>
      </c>
      <c r="R1760" s="10" t="s">
        <v>8339</v>
      </c>
      <c r="S1760" s="29">
        <f>ROUND(FundResult[[#This Row],[pledged]]/FundResult[[#This Row],[goal]]*100,0)</f>
        <v>115</v>
      </c>
      <c r="T1760" s="27">
        <f>IFERROR(FundResult[[#This Row],[pledged]]/FundResult[[#This Row],[backers_count]], 0)</f>
        <v>42.481481481481481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48">
        <v>5000</v>
      </c>
      <c r="E1761" s="4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6">
        <f>FundResult[[#This Row],[launched_at]]/86400+DATE(1970,1,1)</f>
        <v>42068.829039351855</v>
      </c>
      <c r="L1761" s="8">
        <f>YEAR(FundResult[[#This Row],[Date Created Conversion]])</f>
        <v>2015</v>
      </c>
      <c r="M1761" t="b">
        <v>0</v>
      </c>
      <c r="N1761">
        <v>49</v>
      </c>
      <c r="O1761" t="b">
        <v>1</v>
      </c>
      <c r="P1761" t="s">
        <v>8283</v>
      </c>
      <c r="Q1761" t="s">
        <v>8338</v>
      </c>
      <c r="R1761" s="10" t="s">
        <v>8339</v>
      </c>
      <c r="S1761" s="29">
        <f>ROUND(FundResult[[#This Row],[pledged]]/FundResult[[#This Row],[goal]]*100,0)</f>
        <v>107</v>
      </c>
      <c r="T1761" s="27">
        <f>IFERROR(FundResult[[#This Row],[pledged]]/FundResult[[#This Row],[backers_count]], 0)</f>
        <v>108.77551020408163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48">
        <v>5000</v>
      </c>
      <c r="E1762" s="4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6">
        <f>FundResult[[#This Row],[launched_at]]/86400+DATE(1970,1,1)</f>
        <v>42405.67260416667</v>
      </c>
      <c r="L1762" s="8">
        <f>YEAR(FundResult[[#This Row],[Date Created Conversion]])</f>
        <v>2016</v>
      </c>
      <c r="M1762" t="b">
        <v>0</v>
      </c>
      <c r="N1762">
        <v>102</v>
      </c>
      <c r="O1762" t="b">
        <v>1</v>
      </c>
      <c r="P1762" t="s">
        <v>8283</v>
      </c>
      <c r="Q1762" t="s">
        <v>8338</v>
      </c>
      <c r="R1762" s="10" t="s">
        <v>8339</v>
      </c>
      <c r="S1762" s="29">
        <f>ROUND(FundResult[[#This Row],[pledged]]/FundResult[[#This Row],[goal]]*100,0)</f>
        <v>165</v>
      </c>
      <c r="T1762" s="27">
        <f>IFERROR(FundResult[[#This Row],[pledged]]/FundResult[[#This Row],[backers_count]], 0)</f>
        <v>81.098039215686271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48">
        <v>100</v>
      </c>
      <c r="E1763" s="4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6">
        <f>FundResult[[#This Row],[launched_at]]/86400+DATE(1970,1,1)</f>
        <v>42209.567824074074</v>
      </c>
      <c r="L1763" s="8">
        <f>YEAR(FundResult[[#This Row],[Date Created Conversion]])</f>
        <v>2015</v>
      </c>
      <c r="M1763" t="b">
        <v>0</v>
      </c>
      <c r="N1763">
        <v>3</v>
      </c>
      <c r="O1763" t="b">
        <v>1</v>
      </c>
      <c r="P1763" t="s">
        <v>8283</v>
      </c>
      <c r="Q1763" t="s">
        <v>8338</v>
      </c>
      <c r="R1763" s="10" t="s">
        <v>8339</v>
      </c>
      <c r="S1763" s="29">
        <f>ROUND(FundResult[[#This Row],[pledged]]/FundResult[[#This Row],[goal]]*100,0)</f>
        <v>155</v>
      </c>
      <c r="T1763" s="27">
        <f>IFERROR(FundResult[[#This Row],[pledged]]/FundResult[[#This Row],[backers_count]], 0)</f>
        <v>51.666666666666664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48">
        <v>100</v>
      </c>
      <c r="E1764" s="4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6">
        <f>FundResult[[#This Row],[launched_at]]/86400+DATE(1970,1,1)</f>
        <v>42410.982002314813</v>
      </c>
      <c r="L1764" s="8">
        <f>YEAR(FundResult[[#This Row],[Date Created Conversion]])</f>
        <v>2016</v>
      </c>
      <c r="M1764" t="b">
        <v>0</v>
      </c>
      <c r="N1764">
        <v>25</v>
      </c>
      <c r="O1764" t="b">
        <v>1</v>
      </c>
      <c r="P1764" t="s">
        <v>8283</v>
      </c>
      <c r="Q1764" t="s">
        <v>8338</v>
      </c>
      <c r="R1764" s="10" t="s">
        <v>8339</v>
      </c>
      <c r="S1764" s="29">
        <f>ROUND(FundResult[[#This Row],[pledged]]/FundResult[[#This Row],[goal]]*100,0)</f>
        <v>885</v>
      </c>
      <c r="T1764" s="27">
        <f>IFERROR(FundResult[[#This Row],[pledged]]/FundResult[[#This Row],[backers_count]], 0)</f>
        <v>35.4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48">
        <v>12000</v>
      </c>
      <c r="E1765" s="4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6">
        <f>FundResult[[#This Row],[launched_at]]/86400+DATE(1970,1,1)</f>
        <v>42636.868518518517</v>
      </c>
      <c r="L1765" s="8">
        <f>YEAR(FundResult[[#This Row],[Date Created Conversion]])</f>
        <v>2016</v>
      </c>
      <c r="M1765" t="b">
        <v>0</v>
      </c>
      <c r="N1765">
        <v>118</v>
      </c>
      <c r="O1765" t="b">
        <v>1</v>
      </c>
      <c r="P1765" t="s">
        <v>8283</v>
      </c>
      <c r="Q1765" t="s">
        <v>8338</v>
      </c>
      <c r="R1765" s="10" t="s">
        <v>8339</v>
      </c>
      <c r="S1765" s="29">
        <f>ROUND(FundResult[[#This Row],[pledged]]/FundResult[[#This Row],[goal]]*100,0)</f>
        <v>102</v>
      </c>
      <c r="T1765" s="27">
        <f>IFERROR(FundResult[[#This Row],[pledged]]/FundResult[[#This Row],[backers_count]], 0)</f>
        <v>103.63559322033899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48">
        <v>11000</v>
      </c>
      <c r="E1766" s="4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6">
        <f>FundResult[[#This Row],[launched_at]]/86400+DATE(1970,1,1)</f>
        <v>41825.485868055555</v>
      </c>
      <c r="L1766" s="8">
        <f>YEAR(FundResult[[#This Row],[Date Created Conversion]])</f>
        <v>2014</v>
      </c>
      <c r="M1766" t="b">
        <v>1</v>
      </c>
      <c r="N1766">
        <v>39</v>
      </c>
      <c r="O1766" t="b">
        <v>0</v>
      </c>
      <c r="P1766" t="s">
        <v>8283</v>
      </c>
      <c r="Q1766" t="s">
        <v>8338</v>
      </c>
      <c r="R1766" s="10" t="s">
        <v>8339</v>
      </c>
      <c r="S1766" s="29">
        <f>ROUND(FundResult[[#This Row],[pledged]]/FundResult[[#This Row],[goal]]*100,0)</f>
        <v>20</v>
      </c>
      <c r="T1766" s="27">
        <f>IFERROR(FundResult[[#This Row],[pledged]]/FundResult[[#This Row],[backers_count]], 0)</f>
        <v>55.282051282051285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48">
        <v>12500</v>
      </c>
      <c r="E1767" s="4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6">
        <f>FundResult[[#This Row],[launched_at]]/86400+DATE(1970,1,1)</f>
        <v>41834.980462962965</v>
      </c>
      <c r="L1767" s="8">
        <f>YEAR(FundResult[[#This Row],[Date Created Conversion]])</f>
        <v>2014</v>
      </c>
      <c r="M1767" t="b">
        <v>1</v>
      </c>
      <c r="N1767">
        <v>103</v>
      </c>
      <c r="O1767" t="b">
        <v>0</v>
      </c>
      <c r="P1767" t="s">
        <v>8283</v>
      </c>
      <c r="Q1767" t="s">
        <v>8338</v>
      </c>
      <c r="R1767" s="10" t="s">
        <v>8339</v>
      </c>
      <c r="S1767" s="29">
        <f>ROUND(FundResult[[#This Row],[pledged]]/FundResult[[#This Row],[goal]]*100,0)</f>
        <v>59</v>
      </c>
      <c r="T1767" s="27">
        <f>IFERROR(FundResult[[#This Row],[pledged]]/FundResult[[#This Row],[backers_count]], 0)</f>
        <v>72.16970873786407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48">
        <v>1500</v>
      </c>
      <c r="E1768" s="4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6">
        <f>FundResult[[#This Row],[launched_at]]/86400+DATE(1970,1,1)</f>
        <v>41855.859814814816</v>
      </c>
      <c r="L1768" s="8">
        <f>YEAR(FundResult[[#This Row],[Date Created Conversion]])</f>
        <v>2014</v>
      </c>
      <c r="M1768" t="b">
        <v>1</v>
      </c>
      <c r="N1768">
        <v>0</v>
      </c>
      <c r="O1768" t="b">
        <v>0</v>
      </c>
      <c r="P1768" t="s">
        <v>8283</v>
      </c>
      <c r="Q1768" t="s">
        <v>8338</v>
      </c>
      <c r="R1768" s="10" t="s">
        <v>8339</v>
      </c>
      <c r="S1768" s="29">
        <f>ROUND(FundResult[[#This Row],[pledged]]/FundResult[[#This Row],[goal]]*100,0)</f>
        <v>0</v>
      </c>
      <c r="T1768" s="27">
        <f>IFERROR(FundResult[[#This Row],[pledged]]/FundResult[[#This Row],[backers_count]], 0)</f>
        <v>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48">
        <v>5000</v>
      </c>
      <c r="E1769" s="4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6">
        <f>FundResult[[#This Row],[launched_at]]/86400+DATE(1970,1,1)</f>
        <v>41824.658379629633</v>
      </c>
      <c r="L1769" s="8">
        <f>YEAR(FundResult[[#This Row],[Date Created Conversion]])</f>
        <v>2014</v>
      </c>
      <c r="M1769" t="b">
        <v>1</v>
      </c>
      <c r="N1769">
        <v>39</v>
      </c>
      <c r="O1769" t="b">
        <v>0</v>
      </c>
      <c r="P1769" t="s">
        <v>8283</v>
      </c>
      <c r="Q1769" t="s">
        <v>8338</v>
      </c>
      <c r="R1769" s="10" t="s">
        <v>8339</v>
      </c>
      <c r="S1769" s="29">
        <f>ROUND(FundResult[[#This Row],[pledged]]/FundResult[[#This Row],[goal]]*100,0)</f>
        <v>46</v>
      </c>
      <c r="T1769" s="27">
        <f>IFERROR(FundResult[[#This Row],[pledged]]/FundResult[[#This Row],[backers_count]], 0)</f>
        <v>58.615384615384613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48">
        <v>5000</v>
      </c>
      <c r="E1770" s="4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6">
        <f>FundResult[[#This Row],[launched_at]]/86400+DATE(1970,1,1)</f>
        <v>41849.560694444444</v>
      </c>
      <c r="L1770" s="8">
        <f>YEAR(FundResult[[#This Row],[Date Created Conversion]])</f>
        <v>2014</v>
      </c>
      <c r="M1770" t="b">
        <v>1</v>
      </c>
      <c r="N1770">
        <v>15</v>
      </c>
      <c r="O1770" t="b">
        <v>0</v>
      </c>
      <c r="P1770" t="s">
        <v>8283</v>
      </c>
      <c r="Q1770" t="s">
        <v>8338</v>
      </c>
      <c r="R1770" s="10" t="s">
        <v>8339</v>
      </c>
      <c r="S1770" s="29">
        <f>ROUND(FundResult[[#This Row],[pledged]]/FundResult[[#This Row],[goal]]*100,0)</f>
        <v>4</v>
      </c>
      <c r="T1770" s="27">
        <f>IFERROR(FundResult[[#This Row],[pledged]]/FundResult[[#This Row],[backers_count]], 0)</f>
        <v>12.466666666666667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48">
        <v>40000</v>
      </c>
      <c r="E1771" s="4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6">
        <f>FundResult[[#This Row],[launched_at]]/86400+DATE(1970,1,1)</f>
        <v>41987.818969907406</v>
      </c>
      <c r="L1771" s="8">
        <f>YEAR(FundResult[[#This Row],[Date Created Conversion]])</f>
        <v>2014</v>
      </c>
      <c r="M1771" t="b">
        <v>1</v>
      </c>
      <c r="N1771">
        <v>22</v>
      </c>
      <c r="O1771" t="b">
        <v>0</v>
      </c>
      <c r="P1771" t="s">
        <v>8283</v>
      </c>
      <c r="Q1771" t="s">
        <v>8338</v>
      </c>
      <c r="R1771" s="10" t="s">
        <v>8339</v>
      </c>
      <c r="S1771" s="29">
        <f>ROUND(FundResult[[#This Row],[pledged]]/FundResult[[#This Row],[goal]]*100,0)</f>
        <v>3</v>
      </c>
      <c r="T1771" s="27">
        <f>IFERROR(FundResult[[#This Row],[pledged]]/FundResult[[#This Row],[backers_count]], 0)</f>
        <v>49.136363636363633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48">
        <v>24500</v>
      </c>
      <c r="E1772" s="4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6">
        <f>FundResult[[#This Row],[launched_at]]/86400+DATE(1970,1,1)</f>
        <v>41891.780023148152</v>
      </c>
      <c r="L1772" s="8">
        <f>YEAR(FundResult[[#This Row],[Date Created Conversion]])</f>
        <v>2014</v>
      </c>
      <c r="M1772" t="b">
        <v>1</v>
      </c>
      <c r="N1772">
        <v>92</v>
      </c>
      <c r="O1772" t="b">
        <v>0</v>
      </c>
      <c r="P1772" t="s">
        <v>8283</v>
      </c>
      <c r="Q1772" t="s">
        <v>8338</v>
      </c>
      <c r="R1772" s="10" t="s">
        <v>8339</v>
      </c>
      <c r="S1772" s="29">
        <f>ROUND(FundResult[[#This Row],[pledged]]/FundResult[[#This Row],[goal]]*100,0)</f>
        <v>57</v>
      </c>
      <c r="T1772" s="27">
        <f>IFERROR(FundResult[[#This Row],[pledged]]/FundResult[[#This Row],[backers_count]], 0)</f>
        <v>150.5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48">
        <v>4200</v>
      </c>
      <c r="E1773" s="4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6">
        <f>FundResult[[#This Row],[launched_at]]/86400+DATE(1970,1,1)</f>
        <v>41905.979629629626</v>
      </c>
      <c r="L1773" s="8">
        <f>YEAR(FundResult[[#This Row],[Date Created Conversion]])</f>
        <v>2014</v>
      </c>
      <c r="M1773" t="b">
        <v>1</v>
      </c>
      <c r="N1773">
        <v>25</v>
      </c>
      <c r="O1773" t="b">
        <v>0</v>
      </c>
      <c r="P1773" t="s">
        <v>8283</v>
      </c>
      <c r="Q1773" t="s">
        <v>8338</v>
      </c>
      <c r="R1773" s="10" t="s">
        <v>8339</v>
      </c>
      <c r="S1773" s="29">
        <f>ROUND(FundResult[[#This Row],[pledged]]/FundResult[[#This Row],[goal]]*100,0)</f>
        <v>21</v>
      </c>
      <c r="T1773" s="27">
        <f>IFERROR(FundResult[[#This Row],[pledged]]/FundResult[[#This Row],[backers_count]], 0)</f>
        <v>35.799999999999997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48">
        <v>5500</v>
      </c>
      <c r="E1774" s="4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6">
        <f>FundResult[[#This Row],[launched_at]]/86400+DATE(1970,1,1)</f>
        <v>41766.718009259261</v>
      </c>
      <c r="L1774" s="8">
        <f>YEAR(FundResult[[#This Row],[Date Created Conversion]])</f>
        <v>2014</v>
      </c>
      <c r="M1774" t="b">
        <v>1</v>
      </c>
      <c r="N1774">
        <v>19</v>
      </c>
      <c r="O1774" t="b">
        <v>0</v>
      </c>
      <c r="P1774" t="s">
        <v>8283</v>
      </c>
      <c r="Q1774" t="s">
        <v>8338</v>
      </c>
      <c r="R1774" s="10" t="s">
        <v>8339</v>
      </c>
      <c r="S1774" s="29">
        <f>ROUND(FundResult[[#This Row],[pledged]]/FundResult[[#This Row],[goal]]*100,0)</f>
        <v>16</v>
      </c>
      <c r="T1774" s="27">
        <f>IFERROR(FundResult[[#This Row],[pledged]]/FundResult[[#This Row],[backers_count]], 0)</f>
        <v>45.157894736842103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48">
        <v>30000</v>
      </c>
      <c r="E1775" s="4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6">
        <f>FundResult[[#This Row],[launched_at]]/86400+DATE(1970,1,1)</f>
        <v>41978.760393518518</v>
      </c>
      <c r="L1775" s="8">
        <f>YEAR(FundResult[[#This Row],[Date Created Conversion]])</f>
        <v>2014</v>
      </c>
      <c r="M1775" t="b">
        <v>1</v>
      </c>
      <c r="N1775">
        <v>19</v>
      </c>
      <c r="O1775" t="b">
        <v>0</v>
      </c>
      <c r="P1775" t="s">
        <v>8283</v>
      </c>
      <c r="Q1775" t="s">
        <v>8338</v>
      </c>
      <c r="R1775" s="10" t="s">
        <v>8339</v>
      </c>
      <c r="S1775" s="29">
        <f>ROUND(FundResult[[#This Row],[pledged]]/FundResult[[#This Row],[goal]]*100,0)</f>
        <v>6</v>
      </c>
      <c r="T1775" s="27">
        <f>IFERROR(FundResult[[#This Row],[pledged]]/FundResult[[#This Row],[backers_count]], 0)</f>
        <v>98.78947368421052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48">
        <v>2500</v>
      </c>
      <c r="E1776" s="4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6">
        <f>FundResult[[#This Row],[launched_at]]/86400+DATE(1970,1,1)</f>
        <v>41930.218657407408</v>
      </c>
      <c r="L1776" s="8">
        <f>YEAR(FundResult[[#This Row],[Date Created Conversion]])</f>
        <v>2014</v>
      </c>
      <c r="M1776" t="b">
        <v>1</v>
      </c>
      <c r="N1776">
        <v>13</v>
      </c>
      <c r="O1776" t="b">
        <v>0</v>
      </c>
      <c r="P1776" t="s">
        <v>8283</v>
      </c>
      <c r="Q1776" t="s">
        <v>8338</v>
      </c>
      <c r="R1776" s="10" t="s">
        <v>8339</v>
      </c>
      <c r="S1776" s="29">
        <f>ROUND(FundResult[[#This Row],[pledged]]/FundResult[[#This Row],[goal]]*100,0)</f>
        <v>46</v>
      </c>
      <c r="T1776" s="27">
        <f>IFERROR(FundResult[[#This Row],[pledged]]/FundResult[[#This Row],[backers_count]], 0)</f>
        <v>88.307692307692307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48">
        <v>32500</v>
      </c>
      <c r="E1777" s="4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6">
        <f>FundResult[[#This Row],[launched_at]]/86400+DATE(1970,1,1)</f>
        <v>41891.976388888885</v>
      </c>
      <c r="L1777" s="8">
        <f>YEAR(FundResult[[#This Row],[Date Created Conversion]])</f>
        <v>2014</v>
      </c>
      <c r="M1777" t="b">
        <v>1</v>
      </c>
      <c r="N1777">
        <v>124</v>
      </c>
      <c r="O1777" t="b">
        <v>0</v>
      </c>
      <c r="P1777" t="s">
        <v>8283</v>
      </c>
      <c r="Q1777" t="s">
        <v>8338</v>
      </c>
      <c r="R1777" s="10" t="s">
        <v>8339</v>
      </c>
      <c r="S1777" s="29">
        <f>ROUND(FundResult[[#This Row],[pledged]]/FundResult[[#This Row],[goal]]*100,0)</f>
        <v>65</v>
      </c>
      <c r="T1777" s="27">
        <f>IFERROR(FundResult[[#This Row],[pledged]]/FundResult[[#This Row],[backers_count]], 0)</f>
        <v>170.62903225806451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48">
        <v>5000</v>
      </c>
      <c r="E1778" s="4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6">
        <f>FundResult[[#This Row],[launched_at]]/86400+DATE(1970,1,1)</f>
        <v>41905.95684027778</v>
      </c>
      <c r="L1778" s="8">
        <f>YEAR(FundResult[[#This Row],[Date Created Conversion]])</f>
        <v>2014</v>
      </c>
      <c r="M1778" t="b">
        <v>1</v>
      </c>
      <c r="N1778">
        <v>4</v>
      </c>
      <c r="O1778" t="b">
        <v>0</v>
      </c>
      <c r="P1778" t="s">
        <v>8283</v>
      </c>
      <c r="Q1778" t="s">
        <v>8338</v>
      </c>
      <c r="R1778" s="10" t="s">
        <v>8339</v>
      </c>
      <c r="S1778" s="29">
        <f>ROUND(FundResult[[#This Row],[pledged]]/FundResult[[#This Row],[goal]]*100,0)</f>
        <v>7</v>
      </c>
      <c r="T1778" s="27">
        <f>IFERROR(FundResult[[#This Row],[pledged]]/FundResult[[#This Row],[backers_count]], 0)</f>
        <v>83.75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48">
        <v>4800</v>
      </c>
      <c r="E1779" s="4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6">
        <f>FundResult[[#This Row],[launched_at]]/86400+DATE(1970,1,1)</f>
        <v>42025.357094907406</v>
      </c>
      <c r="L1779" s="8">
        <f>YEAR(FundResult[[#This Row],[Date Created Conversion]])</f>
        <v>2015</v>
      </c>
      <c r="M1779" t="b">
        <v>1</v>
      </c>
      <c r="N1779">
        <v>10</v>
      </c>
      <c r="O1779" t="b">
        <v>0</v>
      </c>
      <c r="P1779" t="s">
        <v>8283</v>
      </c>
      <c r="Q1779" t="s">
        <v>8338</v>
      </c>
      <c r="R1779" s="10" t="s">
        <v>8339</v>
      </c>
      <c r="S1779" s="29">
        <f>ROUND(FundResult[[#This Row],[pledged]]/FundResult[[#This Row],[goal]]*100,0)</f>
        <v>14</v>
      </c>
      <c r="T1779" s="27">
        <f>IFERROR(FundResult[[#This Row],[pledged]]/FundResult[[#This Row],[backers_count]], 0)</f>
        <v>65.099999999999994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48">
        <v>50000</v>
      </c>
      <c r="E1780" s="4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6">
        <f>FundResult[[#This Row],[launched_at]]/86400+DATE(1970,1,1)</f>
        <v>42045.86336805555</v>
      </c>
      <c r="L1780" s="8">
        <f>YEAR(FundResult[[#This Row],[Date Created Conversion]])</f>
        <v>2015</v>
      </c>
      <c r="M1780" t="b">
        <v>1</v>
      </c>
      <c r="N1780">
        <v>15</v>
      </c>
      <c r="O1780" t="b">
        <v>0</v>
      </c>
      <c r="P1780" t="s">
        <v>8283</v>
      </c>
      <c r="Q1780" t="s">
        <v>8338</v>
      </c>
      <c r="R1780" s="10" t="s">
        <v>8339</v>
      </c>
      <c r="S1780" s="29">
        <f>ROUND(FundResult[[#This Row],[pledged]]/FundResult[[#This Row],[goal]]*100,0)</f>
        <v>2</v>
      </c>
      <c r="T1780" s="27">
        <f>IFERROR(FundResult[[#This Row],[pledged]]/FundResult[[#This Row],[backers_count]], 0)</f>
        <v>66.333333333333329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48">
        <v>11000</v>
      </c>
      <c r="E1781" s="4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6">
        <f>FundResult[[#This Row],[launched_at]]/86400+DATE(1970,1,1)</f>
        <v>42585.691898148143</v>
      </c>
      <c r="L1781" s="8">
        <f>YEAR(FundResult[[#This Row],[Date Created Conversion]])</f>
        <v>2016</v>
      </c>
      <c r="M1781" t="b">
        <v>1</v>
      </c>
      <c r="N1781">
        <v>38</v>
      </c>
      <c r="O1781" t="b">
        <v>0</v>
      </c>
      <c r="P1781" t="s">
        <v>8283</v>
      </c>
      <c r="Q1781" t="s">
        <v>8338</v>
      </c>
      <c r="R1781" s="10" t="s">
        <v>8339</v>
      </c>
      <c r="S1781" s="29">
        <f>ROUND(FundResult[[#This Row],[pledged]]/FundResult[[#This Row],[goal]]*100,0)</f>
        <v>36</v>
      </c>
      <c r="T1781" s="27">
        <f>IFERROR(FundResult[[#This Row],[pledged]]/FundResult[[#This Row],[backers_count]], 0)</f>
        <v>104.89473684210526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48">
        <v>30000</v>
      </c>
      <c r="E1782" s="4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6">
        <f>FundResult[[#This Row],[launched_at]]/86400+DATE(1970,1,1)</f>
        <v>42493.600810185184</v>
      </c>
      <c r="L1782" s="8">
        <f>YEAR(FundResult[[#This Row],[Date Created Conversion]])</f>
        <v>2016</v>
      </c>
      <c r="M1782" t="b">
        <v>1</v>
      </c>
      <c r="N1782">
        <v>152</v>
      </c>
      <c r="O1782" t="b">
        <v>0</v>
      </c>
      <c r="P1782" t="s">
        <v>8283</v>
      </c>
      <c r="Q1782" t="s">
        <v>8338</v>
      </c>
      <c r="R1782" s="10" t="s">
        <v>8339</v>
      </c>
      <c r="S1782" s="29">
        <f>ROUND(FundResult[[#This Row],[pledged]]/FundResult[[#This Row],[goal]]*100,0)</f>
        <v>40</v>
      </c>
      <c r="T1782" s="27">
        <f>IFERROR(FundResult[[#This Row],[pledged]]/FundResult[[#This Row],[backers_count]], 0)</f>
        <v>78.440789473684205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48">
        <v>5500</v>
      </c>
      <c r="E1783" s="4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6">
        <f>FundResult[[#This Row],[launched_at]]/86400+DATE(1970,1,1)</f>
        <v>42597.617418981477</v>
      </c>
      <c r="L1783" s="8">
        <f>YEAR(FundResult[[#This Row],[Date Created Conversion]])</f>
        <v>2016</v>
      </c>
      <c r="M1783" t="b">
        <v>1</v>
      </c>
      <c r="N1783">
        <v>24</v>
      </c>
      <c r="O1783" t="b">
        <v>0</v>
      </c>
      <c r="P1783" t="s">
        <v>8283</v>
      </c>
      <c r="Q1783" t="s">
        <v>8338</v>
      </c>
      <c r="R1783" s="10" t="s">
        <v>8339</v>
      </c>
      <c r="S1783" s="29">
        <f>ROUND(FundResult[[#This Row],[pledged]]/FundResult[[#This Row],[goal]]*100,0)</f>
        <v>26</v>
      </c>
      <c r="T1783" s="27">
        <f>IFERROR(FundResult[[#This Row],[pledged]]/FundResult[[#This Row],[backers_count]], 0)</f>
        <v>59.041666666666664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48">
        <v>35000</v>
      </c>
      <c r="E1784" s="4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6">
        <f>FundResult[[#This Row],[launched_at]]/86400+DATE(1970,1,1)</f>
        <v>42388.575104166666</v>
      </c>
      <c r="L1784" s="8">
        <f>YEAR(FundResult[[#This Row],[Date Created Conversion]])</f>
        <v>2016</v>
      </c>
      <c r="M1784" t="b">
        <v>1</v>
      </c>
      <c r="N1784">
        <v>76</v>
      </c>
      <c r="O1784" t="b">
        <v>0</v>
      </c>
      <c r="P1784" t="s">
        <v>8283</v>
      </c>
      <c r="Q1784" t="s">
        <v>8338</v>
      </c>
      <c r="R1784" s="10" t="s">
        <v>8339</v>
      </c>
      <c r="S1784" s="29">
        <f>ROUND(FundResult[[#This Row],[pledged]]/FundResult[[#This Row],[goal]]*100,0)</f>
        <v>15</v>
      </c>
      <c r="T1784" s="27">
        <f>IFERROR(FundResult[[#This Row],[pledged]]/FundResult[[#This Row],[backers_count]], 0)</f>
        <v>71.34210526315789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48">
        <v>40000</v>
      </c>
      <c r="E1785" s="4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6">
        <f>FundResult[[#This Row],[launched_at]]/86400+DATE(1970,1,1)</f>
        <v>42115.949976851851</v>
      </c>
      <c r="L1785" s="8">
        <f>YEAR(FundResult[[#This Row],[Date Created Conversion]])</f>
        <v>2015</v>
      </c>
      <c r="M1785" t="b">
        <v>1</v>
      </c>
      <c r="N1785">
        <v>185</v>
      </c>
      <c r="O1785" t="b">
        <v>0</v>
      </c>
      <c r="P1785" t="s">
        <v>8283</v>
      </c>
      <c r="Q1785" t="s">
        <v>8338</v>
      </c>
      <c r="R1785" s="10" t="s">
        <v>8339</v>
      </c>
      <c r="S1785" s="29">
        <f>ROUND(FundResult[[#This Row],[pledged]]/FundResult[[#This Row],[goal]]*100,0)</f>
        <v>24</v>
      </c>
      <c r="T1785" s="27">
        <f>IFERROR(FundResult[[#This Row],[pledged]]/FundResult[[#This Row],[backers_count]], 0)</f>
        <v>51.227027027027027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48">
        <v>5000</v>
      </c>
      <c r="E1786" s="4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6">
        <f>FundResult[[#This Row],[launched_at]]/86400+DATE(1970,1,1)</f>
        <v>42003.655555555553</v>
      </c>
      <c r="L1786" s="8">
        <f>YEAR(FundResult[[#This Row],[Date Created Conversion]])</f>
        <v>2014</v>
      </c>
      <c r="M1786" t="b">
        <v>1</v>
      </c>
      <c r="N1786">
        <v>33</v>
      </c>
      <c r="O1786" t="b">
        <v>0</v>
      </c>
      <c r="P1786" t="s">
        <v>8283</v>
      </c>
      <c r="Q1786" t="s">
        <v>8338</v>
      </c>
      <c r="R1786" s="10" t="s">
        <v>8339</v>
      </c>
      <c r="S1786" s="29">
        <f>ROUND(FundResult[[#This Row],[pledged]]/FundResult[[#This Row],[goal]]*100,0)</f>
        <v>40</v>
      </c>
      <c r="T1786" s="27">
        <f>IFERROR(FundResult[[#This Row],[pledged]]/FundResult[[#This Row],[backers_count]], 0)</f>
        <v>60.242424242424242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48">
        <v>24000</v>
      </c>
      <c r="E1787" s="4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6">
        <f>FundResult[[#This Row],[launched_at]]/86400+DATE(1970,1,1)</f>
        <v>41897.134895833333</v>
      </c>
      <c r="L1787" s="8">
        <f>YEAR(FundResult[[#This Row],[Date Created Conversion]])</f>
        <v>2014</v>
      </c>
      <c r="M1787" t="b">
        <v>1</v>
      </c>
      <c r="N1787">
        <v>108</v>
      </c>
      <c r="O1787" t="b">
        <v>0</v>
      </c>
      <c r="P1787" t="s">
        <v>8283</v>
      </c>
      <c r="Q1787" t="s">
        <v>8338</v>
      </c>
      <c r="R1787" s="10" t="s">
        <v>8339</v>
      </c>
      <c r="S1787" s="29">
        <f>ROUND(FundResult[[#This Row],[pledged]]/FundResult[[#This Row],[goal]]*100,0)</f>
        <v>20</v>
      </c>
      <c r="T1787" s="27">
        <f>IFERROR(FundResult[[#This Row],[pledged]]/FundResult[[#This Row],[backers_count]], 0)</f>
        <v>44.935185185185183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48">
        <v>1900</v>
      </c>
      <c r="E1788" s="4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6">
        <f>FundResult[[#This Row],[launched_at]]/86400+DATE(1970,1,1)</f>
        <v>41958.550659722227</v>
      </c>
      <c r="L1788" s="8">
        <f>YEAR(FundResult[[#This Row],[Date Created Conversion]])</f>
        <v>2014</v>
      </c>
      <c r="M1788" t="b">
        <v>1</v>
      </c>
      <c r="N1788">
        <v>29</v>
      </c>
      <c r="O1788" t="b">
        <v>0</v>
      </c>
      <c r="P1788" t="s">
        <v>8283</v>
      </c>
      <c r="Q1788" t="s">
        <v>8338</v>
      </c>
      <c r="R1788" s="10" t="s">
        <v>8339</v>
      </c>
      <c r="S1788" s="29">
        <f>ROUND(FundResult[[#This Row],[pledged]]/FundResult[[#This Row],[goal]]*100,0)</f>
        <v>48</v>
      </c>
      <c r="T1788" s="27">
        <f>IFERROR(FundResult[[#This Row],[pledged]]/FundResult[[#This Row],[backers_count]], 0)</f>
        <v>31.206896551724139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48">
        <v>10000</v>
      </c>
      <c r="E1789" s="4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6">
        <f>FundResult[[#This Row],[launched_at]]/86400+DATE(1970,1,1)</f>
        <v>42068.65552083333</v>
      </c>
      <c r="L1789" s="8">
        <f>YEAR(FundResult[[#This Row],[Date Created Conversion]])</f>
        <v>2015</v>
      </c>
      <c r="M1789" t="b">
        <v>1</v>
      </c>
      <c r="N1789">
        <v>24</v>
      </c>
      <c r="O1789" t="b">
        <v>0</v>
      </c>
      <c r="P1789" t="s">
        <v>8283</v>
      </c>
      <c r="Q1789" t="s">
        <v>8338</v>
      </c>
      <c r="R1789" s="10" t="s">
        <v>8339</v>
      </c>
      <c r="S1789" s="29">
        <f>ROUND(FundResult[[#This Row],[pledged]]/FundResult[[#This Row],[goal]]*100,0)</f>
        <v>15</v>
      </c>
      <c r="T1789" s="27">
        <f>IFERROR(FundResult[[#This Row],[pledged]]/FundResult[[#This Row],[backers_count]], 0)</f>
        <v>63.875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48">
        <v>5500</v>
      </c>
      <c r="E1790" s="4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6">
        <f>FundResult[[#This Row],[launched_at]]/86400+DATE(1970,1,1)</f>
        <v>41913.94840277778</v>
      </c>
      <c r="L1790" s="8">
        <f>YEAR(FundResult[[#This Row],[Date Created Conversion]])</f>
        <v>2014</v>
      </c>
      <c r="M1790" t="b">
        <v>1</v>
      </c>
      <c r="N1790">
        <v>4</v>
      </c>
      <c r="O1790" t="b">
        <v>0</v>
      </c>
      <c r="P1790" t="s">
        <v>8283</v>
      </c>
      <c r="Q1790" t="s">
        <v>8338</v>
      </c>
      <c r="R1790" s="10" t="s">
        <v>8339</v>
      </c>
      <c r="S1790" s="29">
        <f>ROUND(FundResult[[#This Row],[pledged]]/FundResult[[#This Row],[goal]]*100,0)</f>
        <v>1</v>
      </c>
      <c r="T1790" s="27">
        <f>IFERROR(FundResult[[#This Row],[pledged]]/FundResult[[#This Row],[backers_count]], 0)</f>
        <v>19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48">
        <v>8000</v>
      </c>
      <c r="E1791" s="4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6">
        <f>FundResult[[#This Row],[launched_at]]/86400+DATE(1970,1,1)</f>
        <v>41956.250034722223</v>
      </c>
      <c r="L1791" s="8">
        <f>YEAR(FundResult[[#This Row],[Date Created Conversion]])</f>
        <v>2014</v>
      </c>
      <c r="M1791" t="b">
        <v>1</v>
      </c>
      <c r="N1791">
        <v>4</v>
      </c>
      <c r="O1791" t="b">
        <v>0</v>
      </c>
      <c r="P1791" t="s">
        <v>8283</v>
      </c>
      <c r="Q1791" t="s">
        <v>8338</v>
      </c>
      <c r="R1791" s="10" t="s">
        <v>8339</v>
      </c>
      <c r="S1791" s="29">
        <f>ROUND(FundResult[[#This Row],[pledged]]/FundResult[[#This Row],[goal]]*100,0)</f>
        <v>1</v>
      </c>
      <c r="T1791" s="27">
        <f>IFERROR(FundResult[[#This Row],[pledged]]/FundResult[[#This Row],[backers_count]], 0)</f>
        <v>10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48">
        <v>33000</v>
      </c>
      <c r="E1792" s="4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6">
        <f>FundResult[[#This Row],[launched_at]]/86400+DATE(1970,1,1)</f>
        <v>42010.674513888887</v>
      </c>
      <c r="L1792" s="8">
        <f>YEAR(FundResult[[#This Row],[Date Created Conversion]])</f>
        <v>2015</v>
      </c>
      <c r="M1792" t="b">
        <v>1</v>
      </c>
      <c r="N1792">
        <v>15</v>
      </c>
      <c r="O1792" t="b">
        <v>0</v>
      </c>
      <c r="P1792" t="s">
        <v>8283</v>
      </c>
      <c r="Q1792" t="s">
        <v>8338</v>
      </c>
      <c r="R1792" s="10" t="s">
        <v>8339</v>
      </c>
      <c r="S1792" s="29">
        <f>ROUND(FundResult[[#This Row],[pledged]]/FundResult[[#This Row],[goal]]*100,0)</f>
        <v>5</v>
      </c>
      <c r="T1792" s="27">
        <f>IFERROR(FundResult[[#This Row],[pledged]]/FundResult[[#This Row],[backers_count]], 0)</f>
        <v>109.06666666666666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48">
        <v>3000</v>
      </c>
      <c r="E1793" s="4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6">
        <f>FundResult[[#This Row],[launched_at]]/86400+DATE(1970,1,1)</f>
        <v>41973.740335648152</v>
      </c>
      <c r="L1793" s="8">
        <f>YEAR(FundResult[[#This Row],[Date Created Conversion]])</f>
        <v>2014</v>
      </c>
      <c r="M1793" t="b">
        <v>1</v>
      </c>
      <c r="N1793">
        <v>4</v>
      </c>
      <c r="O1793" t="b">
        <v>0</v>
      </c>
      <c r="P1793" t="s">
        <v>8283</v>
      </c>
      <c r="Q1793" t="s">
        <v>8338</v>
      </c>
      <c r="R1793" s="10" t="s">
        <v>8339</v>
      </c>
      <c r="S1793" s="29">
        <f>ROUND(FundResult[[#This Row],[pledged]]/FundResult[[#This Row],[goal]]*100,0)</f>
        <v>4</v>
      </c>
      <c r="T1793" s="27">
        <f>IFERROR(FundResult[[#This Row],[pledged]]/FundResult[[#This Row],[backers_count]], 0)</f>
        <v>26.75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48">
        <v>25000</v>
      </c>
      <c r="E1794" s="4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6">
        <f>FundResult[[#This Row],[launched_at]]/86400+DATE(1970,1,1)</f>
        <v>42189.031041666662</v>
      </c>
      <c r="L1794" s="8">
        <f>YEAR(FundResult[[#This Row],[Date Created Conversion]])</f>
        <v>2015</v>
      </c>
      <c r="M1794" t="b">
        <v>1</v>
      </c>
      <c r="N1794">
        <v>139</v>
      </c>
      <c r="O1794" t="b">
        <v>0</v>
      </c>
      <c r="P1794" t="s">
        <v>8283</v>
      </c>
      <c r="Q1794" t="s">
        <v>8338</v>
      </c>
      <c r="R1794" s="10" t="s">
        <v>8339</v>
      </c>
      <c r="S1794" s="29">
        <f>ROUND(FundResult[[#This Row],[pledged]]/FundResult[[#This Row],[goal]]*100,0)</f>
        <v>61</v>
      </c>
      <c r="T1794" s="27">
        <f>IFERROR(FundResult[[#This Row],[pledged]]/FundResult[[#This Row],[backers_count]], 0)</f>
        <v>109.93525179856115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48">
        <v>3000</v>
      </c>
      <c r="E1795" s="4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6">
        <f>FundResult[[#This Row],[launched_at]]/86400+DATE(1970,1,1)</f>
        <v>41940.891666666663</v>
      </c>
      <c r="L1795" s="8">
        <f>YEAR(FundResult[[#This Row],[Date Created Conversion]])</f>
        <v>2014</v>
      </c>
      <c r="M1795" t="b">
        <v>1</v>
      </c>
      <c r="N1795">
        <v>2</v>
      </c>
      <c r="O1795" t="b">
        <v>0</v>
      </c>
      <c r="P1795" t="s">
        <v>8283</v>
      </c>
      <c r="Q1795" t="s">
        <v>8338</v>
      </c>
      <c r="R1795" s="10" t="s">
        <v>8339</v>
      </c>
      <c r="S1795" s="29">
        <f>ROUND(FundResult[[#This Row],[pledged]]/FundResult[[#This Row],[goal]]*100,0)</f>
        <v>1</v>
      </c>
      <c r="T1795" s="27">
        <f>IFERROR(FundResult[[#This Row],[pledged]]/FundResult[[#This Row],[backers_count]], 0)</f>
        <v>20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48">
        <v>9000</v>
      </c>
      <c r="E1796" s="4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6">
        <f>FundResult[[#This Row],[launched_at]]/86400+DATE(1970,1,1)</f>
        <v>42011.551180555558</v>
      </c>
      <c r="L1796" s="8">
        <f>YEAR(FundResult[[#This Row],[Date Created Conversion]])</f>
        <v>2015</v>
      </c>
      <c r="M1796" t="b">
        <v>1</v>
      </c>
      <c r="N1796">
        <v>18</v>
      </c>
      <c r="O1796" t="b">
        <v>0</v>
      </c>
      <c r="P1796" t="s">
        <v>8283</v>
      </c>
      <c r="Q1796" t="s">
        <v>8338</v>
      </c>
      <c r="R1796" s="10" t="s">
        <v>8339</v>
      </c>
      <c r="S1796" s="29">
        <f>ROUND(FundResult[[#This Row],[pledged]]/FundResult[[#This Row],[goal]]*100,0)</f>
        <v>11</v>
      </c>
      <c r="T1796" s="27">
        <f>IFERROR(FundResult[[#This Row],[pledged]]/FundResult[[#This Row],[backers_count]], 0)</f>
        <v>55.388888888888886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48">
        <v>28000</v>
      </c>
      <c r="E1797" s="4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6">
        <f>FundResult[[#This Row],[launched_at]]/86400+DATE(1970,1,1)</f>
        <v>42628.288668981477</v>
      </c>
      <c r="L1797" s="8">
        <f>YEAR(FundResult[[#This Row],[Date Created Conversion]])</f>
        <v>2016</v>
      </c>
      <c r="M1797" t="b">
        <v>1</v>
      </c>
      <c r="N1797">
        <v>81</v>
      </c>
      <c r="O1797" t="b">
        <v>0</v>
      </c>
      <c r="P1797" t="s">
        <v>8283</v>
      </c>
      <c r="Q1797" t="s">
        <v>8338</v>
      </c>
      <c r="R1797" s="10" t="s">
        <v>8339</v>
      </c>
      <c r="S1797" s="29">
        <f>ROUND(FundResult[[#This Row],[pledged]]/FundResult[[#This Row],[goal]]*100,0)</f>
        <v>39</v>
      </c>
      <c r="T1797" s="27">
        <f>IFERROR(FundResult[[#This Row],[pledged]]/FundResult[[#This Row],[backers_count]], 0)</f>
        <v>133.90123456790124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48">
        <v>19000</v>
      </c>
      <c r="E1798" s="4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6">
        <f>FundResult[[#This Row],[launched_at]]/86400+DATE(1970,1,1)</f>
        <v>42515.439421296294</v>
      </c>
      <c r="L1798" s="8">
        <f>YEAR(FundResult[[#This Row],[Date Created Conversion]])</f>
        <v>2016</v>
      </c>
      <c r="M1798" t="b">
        <v>1</v>
      </c>
      <c r="N1798">
        <v>86</v>
      </c>
      <c r="O1798" t="b">
        <v>0</v>
      </c>
      <c r="P1798" t="s">
        <v>8283</v>
      </c>
      <c r="Q1798" t="s">
        <v>8338</v>
      </c>
      <c r="R1798" s="10" t="s">
        <v>8339</v>
      </c>
      <c r="S1798" s="29">
        <f>ROUND(FundResult[[#This Row],[pledged]]/FundResult[[#This Row],[goal]]*100,0)</f>
        <v>22</v>
      </c>
      <c r="T1798" s="27">
        <f>IFERROR(FundResult[[#This Row],[pledged]]/FundResult[[#This Row],[backers_count]], 0)</f>
        <v>48.720930232558139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48">
        <v>10000</v>
      </c>
      <c r="E1799" s="4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6">
        <f>FundResult[[#This Row],[launched_at]]/86400+DATE(1970,1,1)</f>
        <v>42689.56931712963</v>
      </c>
      <c r="L1799" s="8">
        <f>YEAR(FundResult[[#This Row],[Date Created Conversion]])</f>
        <v>2016</v>
      </c>
      <c r="M1799" t="b">
        <v>1</v>
      </c>
      <c r="N1799">
        <v>140</v>
      </c>
      <c r="O1799" t="b">
        <v>0</v>
      </c>
      <c r="P1799" t="s">
        <v>8283</v>
      </c>
      <c r="Q1799" t="s">
        <v>8338</v>
      </c>
      <c r="R1799" s="10" t="s">
        <v>8339</v>
      </c>
      <c r="S1799" s="29">
        <f>ROUND(FundResult[[#This Row],[pledged]]/FundResult[[#This Row],[goal]]*100,0)</f>
        <v>68</v>
      </c>
      <c r="T1799" s="27">
        <f>IFERROR(FundResult[[#This Row],[pledged]]/FundResult[[#This Row],[backers_count]], 0)</f>
        <v>48.25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48">
        <v>16000</v>
      </c>
      <c r="E1800" s="4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6">
        <f>FundResult[[#This Row],[launched_at]]/86400+DATE(1970,1,1)</f>
        <v>42344.32677083333</v>
      </c>
      <c r="L1800" s="8">
        <f>YEAR(FundResult[[#This Row],[Date Created Conversion]])</f>
        <v>2015</v>
      </c>
      <c r="M1800" t="b">
        <v>1</v>
      </c>
      <c r="N1800">
        <v>37</v>
      </c>
      <c r="O1800" t="b">
        <v>0</v>
      </c>
      <c r="P1800" t="s">
        <v>8283</v>
      </c>
      <c r="Q1800" t="s">
        <v>8338</v>
      </c>
      <c r="R1800" s="10" t="s">
        <v>8339</v>
      </c>
      <c r="S1800" s="29">
        <f>ROUND(FundResult[[#This Row],[pledged]]/FundResult[[#This Row],[goal]]*100,0)</f>
        <v>14</v>
      </c>
      <c r="T1800" s="27">
        <f>IFERROR(FundResult[[#This Row],[pledged]]/FundResult[[#This Row],[backers_count]], 0)</f>
        <v>58.972972972972975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48">
        <v>4000</v>
      </c>
      <c r="E1801" s="4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6">
        <f>FundResult[[#This Row],[launched_at]]/86400+DATE(1970,1,1)</f>
        <v>41934.842685185184</v>
      </c>
      <c r="L1801" s="8">
        <f>YEAR(FundResult[[#This Row],[Date Created Conversion]])</f>
        <v>2014</v>
      </c>
      <c r="M1801" t="b">
        <v>1</v>
      </c>
      <c r="N1801">
        <v>6</v>
      </c>
      <c r="O1801" t="b">
        <v>0</v>
      </c>
      <c r="P1801" t="s">
        <v>8283</v>
      </c>
      <c r="Q1801" t="s">
        <v>8338</v>
      </c>
      <c r="R1801" s="10" t="s">
        <v>8339</v>
      </c>
      <c r="S1801" s="29">
        <f>ROUND(FundResult[[#This Row],[pledged]]/FundResult[[#This Row],[goal]]*100,0)</f>
        <v>2</v>
      </c>
      <c r="T1801" s="27">
        <f>IFERROR(FundResult[[#This Row],[pledged]]/FundResult[[#This Row],[backers_count]], 0)</f>
        <v>11.638333333333334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48">
        <v>46260</v>
      </c>
      <c r="E1802" s="4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6">
        <f>FundResult[[#This Row],[launched_at]]/86400+DATE(1970,1,1)</f>
        <v>42623.606134259258</v>
      </c>
      <c r="L1802" s="8">
        <f>YEAR(FundResult[[#This Row],[Date Created Conversion]])</f>
        <v>2016</v>
      </c>
      <c r="M1802" t="b">
        <v>1</v>
      </c>
      <c r="N1802">
        <v>113</v>
      </c>
      <c r="O1802" t="b">
        <v>0</v>
      </c>
      <c r="P1802" t="s">
        <v>8283</v>
      </c>
      <c r="Q1802" t="s">
        <v>8338</v>
      </c>
      <c r="R1802" s="10" t="s">
        <v>8339</v>
      </c>
      <c r="S1802" s="29">
        <f>ROUND(FundResult[[#This Row],[pledged]]/FundResult[[#This Row],[goal]]*100,0)</f>
        <v>20</v>
      </c>
      <c r="T1802" s="27">
        <f>IFERROR(FundResult[[#This Row],[pledged]]/FundResult[[#This Row],[backers_count]], 0)</f>
        <v>83.716814159292042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48">
        <v>17000</v>
      </c>
      <c r="E1803" s="4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6">
        <f>FundResult[[#This Row],[launched_at]]/86400+DATE(1970,1,1)</f>
        <v>42321.660509259258</v>
      </c>
      <c r="L1803" s="8">
        <f>YEAR(FundResult[[#This Row],[Date Created Conversion]])</f>
        <v>2015</v>
      </c>
      <c r="M1803" t="b">
        <v>1</v>
      </c>
      <c r="N1803">
        <v>37</v>
      </c>
      <c r="O1803" t="b">
        <v>0</v>
      </c>
      <c r="P1803" t="s">
        <v>8283</v>
      </c>
      <c r="Q1803" t="s">
        <v>8338</v>
      </c>
      <c r="R1803" s="10" t="s">
        <v>8339</v>
      </c>
      <c r="S1803" s="29">
        <f>ROUND(FundResult[[#This Row],[pledged]]/FundResult[[#This Row],[goal]]*100,0)</f>
        <v>14</v>
      </c>
      <c r="T1803" s="27">
        <f>IFERROR(FundResult[[#This Row],[pledged]]/FundResult[[#This Row],[backers_count]], 0)</f>
        <v>63.648648648648646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48">
        <v>3500</v>
      </c>
      <c r="E1804" s="4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6">
        <f>FundResult[[#This Row],[launched_at]]/86400+DATE(1970,1,1)</f>
        <v>42159.47256944445</v>
      </c>
      <c r="L1804" s="8">
        <f>YEAR(FundResult[[#This Row],[Date Created Conversion]])</f>
        <v>2015</v>
      </c>
      <c r="M1804" t="b">
        <v>1</v>
      </c>
      <c r="N1804">
        <v>18</v>
      </c>
      <c r="O1804" t="b">
        <v>0</v>
      </c>
      <c r="P1804" t="s">
        <v>8283</v>
      </c>
      <c r="Q1804" t="s">
        <v>8338</v>
      </c>
      <c r="R1804" s="10" t="s">
        <v>8339</v>
      </c>
      <c r="S1804" s="29">
        <f>ROUND(FundResult[[#This Row],[pledged]]/FundResult[[#This Row],[goal]]*100,0)</f>
        <v>48</v>
      </c>
      <c r="T1804" s="27">
        <f>IFERROR(FundResult[[#This Row],[pledged]]/FundResult[[#This Row],[backers_count]], 0)</f>
        <v>94.277777777777771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48">
        <v>17500</v>
      </c>
      <c r="E1805" s="4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6">
        <f>FundResult[[#This Row],[launched_at]]/86400+DATE(1970,1,1)</f>
        <v>42018.071550925924</v>
      </c>
      <c r="L1805" s="8">
        <f>YEAR(FundResult[[#This Row],[Date Created Conversion]])</f>
        <v>2015</v>
      </c>
      <c r="M1805" t="b">
        <v>1</v>
      </c>
      <c r="N1805">
        <v>75</v>
      </c>
      <c r="O1805" t="b">
        <v>0</v>
      </c>
      <c r="P1805" t="s">
        <v>8283</v>
      </c>
      <c r="Q1805" t="s">
        <v>8338</v>
      </c>
      <c r="R1805" s="10" t="s">
        <v>8339</v>
      </c>
      <c r="S1805" s="29">
        <f>ROUND(FundResult[[#This Row],[pledged]]/FundResult[[#This Row],[goal]]*100,0)</f>
        <v>31</v>
      </c>
      <c r="T1805" s="27">
        <f>IFERROR(FundResult[[#This Row],[pledged]]/FundResult[[#This Row],[backers_count]], 0)</f>
        <v>71.86666666666666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48">
        <v>15500</v>
      </c>
      <c r="E1806" s="4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6">
        <f>FundResult[[#This Row],[launched_at]]/86400+DATE(1970,1,1)</f>
        <v>42282.678287037037</v>
      </c>
      <c r="L1806" s="8">
        <f>YEAR(FundResult[[#This Row],[Date Created Conversion]])</f>
        <v>2015</v>
      </c>
      <c r="M1806" t="b">
        <v>1</v>
      </c>
      <c r="N1806">
        <v>52</v>
      </c>
      <c r="O1806" t="b">
        <v>0</v>
      </c>
      <c r="P1806" t="s">
        <v>8283</v>
      </c>
      <c r="Q1806" t="s">
        <v>8338</v>
      </c>
      <c r="R1806" s="10" t="s">
        <v>8339</v>
      </c>
      <c r="S1806" s="29">
        <f>ROUND(FundResult[[#This Row],[pledged]]/FundResult[[#This Row],[goal]]*100,0)</f>
        <v>35</v>
      </c>
      <c r="T1806" s="27">
        <f>IFERROR(FundResult[[#This Row],[pledged]]/FundResult[[#This Row],[backers_count]], 0)</f>
        <v>104.84615384615384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48">
        <v>22500</v>
      </c>
      <c r="E1807" s="4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6">
        <f>FundResult[[#This Row],[launched_at]]/86400+DATE(1970,1,1)</f>
        <v>42247.803912037038</v>
      </c>
      <c r="L1807" s="8">
        <f>YEAR(FundResult[[#This Row],[Date Created Conversion]])</f>
        <v>2015</v>
      </c>
      <c r="M1807" t="b">
        <v>1</v>
      </c>
      <c r="N1807">
        <v>122</v>
      </c>
      <c r="O1807" t="b">
        <v>0</v>
      </c>
      <c r="P1807" t="s">
        <v>8283</v>
      </c>
      <c r="Q1807" t="s">
        <v>8338</v>
      </c>
      <c r="R1807" s="10" t="s">
        <v>8339</v>
      </c>
      <c r="S1807" s="29">
        <f>ROUND(FundResult[[#This Row],[pledged]]/FundResult[[#This Row],[goal]]*100,0)</f>
        <v>36</v>
      </c>
      <c r="T1807" s="27">
        <f>IFERROR(FundResult[[#This Row],[pledged]]/FundResult[[#This Row],[backers_count]], 0)</f>
        <v>67.139344262295083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48">
        <v>20000</v>
      </c>
      <c r="E1808" s="4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6">
        <f>FundResult[[#This Row],[launched_at]]/86400+DATE(1970,1,1)</f>
        <v>41877.638298611113</v>
      </c>
      <c r="L1808" s="8">
        <f>YEAR(FundResult[[#This Row],[Date Created Conversion]])</f>
        <v>2014</v>
      </c>
      <c r="M1808" t="b">
        <v>1</v>
      </c>
      <c r="N1808">
        <v>8</v>
      </c>
      <c r="O1808" t="b">
        <v>0</v>
      </c>
      <c r="P1808" t="s">
        <v>8283</v>
      </c>
      <c r="Q1808" t="s">
        <v>8338</v>
      </c>
      <c r="R1808" s="10" t="s">
        <v>8339</v>
      </c>
      <c r="S1808" s="29">
        <f>ROUND(FundResult[[#This Row],[pledged]]/FundResult[[#This Row],[goal]]*100,0)</f>
        <v>3</v>
      </c>
      <c r="T1808" s="27">
        <f>IFERROR(FundResult[[#This Row],[pledged]]/FundResult[[#This Row],[backers_count]], 0)</f>
        <v>73.875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48">
        <v>5000</v>
      </c>
      <c r="E1809" s="4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6">
        <f>FundResult[[#This Row],[launched_at]]/86400+DATE(1970,1,1)</f>
        <v>41880.068437499998</v>
      </c>
      <c r="L1809" s="8">
        <f>YEAR(FundResult[[#This Row],[Date Created Conversion]])</f>
        <v>2014</v>
      </c>
      <c r="M1809" t="b">
        <v>1</v>
      </c>
      <c r="N1809">
        <v>8</v>
      </c>
      <c r="O1809" t="b">
        <v>0</v>
      </c>
      <c r="P1809" t="s">
        <v>8283</v>
      </c>
      <c r="Q1809" t="s">
        <v>8338</v>
      </c>
      <c r="R1809" s="10" t="s">
        <v>8339</v>
      </c>
      <c r="S1809" s="29">
        <f>ROUND(FundResult[[#This Row],[pledged]]/FundResult[[#This Row],[goal]]*100,0)</f>
        <v>11</v>
      </c>
      <c r="T1809" s="27">
        <f>IFERROR(FundResult[[#This Row],[pledged]]/FundResult[[#This Row],[backers_count]], 0)</f>
        <v>69.125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48">
        <v>28000</v>
      </c>
      <c r="E1810" s="4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6">
        <f>FundResult[[#This Row],[launched_at]]/86400+DATE(1970,1,1)</f>
        <v>42742.680902777778</v>
      </c>
      <c r="L1810" s="8">
        <f>YEAR(FundResult[[#This Row],[Date Created Conversion]])</f>
        <v>2017</v>
      </c>
      <c r="M1810" t="b">
        <v>1</v>
      </c>
      <c r="N1810">
        <v>96</v>
      </c>
      <c r="O1810" t="b">
        <v>0</v>
      </c>
      <c r="P1810" t="s">
        <v>8283</v>
      </c>
      <c r="Q1810" t="s">
        <v>8338</v>
      </c>
      <c r="R1810" s="10" t="s">
        <v>8339</v>
      </c>
      <c r="S1810" s="29">
        <f>ROUND(FundResult[[#This Row],[pledged]]/FundResult[[#This Row],[goal]]*100,0)</f>
        <v>41</v>
      </c>
      <c r="T1810" s="27">
        <f>IFERROR(FundResult[[#This Row],[pledged]]/FundResult[[#This Row],[backers_count]], 0)</f>
        <v>120.77083333333333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48">
        <v>3500</v>
      </c>
      <c r="E1811" s="4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6">
        <f>FundResult[[#This Row],[launched_at]]/86400+DATE(1970,1,1)</f>
        <v>42029.907858796301</v>
      </c>
      <c r="L1811" s="8">
        <f>YEAR(FundResult[[#This Row],[Date Created Conversion]])</f>
        <v>2015</v>
      </c>
      <c r="M1811" t="b">
        <v>1</v>
      </c>
      <c r="N1811">
        <v>9</v>
      </c>
      <c r="O1811" t="b">
        <v>0</v>
      </c>
      <c r="P1811" t="s">
        <v>8283</v>
      </c>
      <c r="Q1811" t="s">
        <v>8338</v>
      </c>
      <c r="R1811" s="10" t="s">
        <v>8339</v>
      </c>
      <c r="S1811" s="29">
        <f>ROUND(FundResult[[#This Row],[pledged]]/FundResult[[#This Row],[goal]]*100,0)</f>
        <v>11</v>
      </c>
      <c r="T1811" s="27">
        <f>IFERROR(FundResult[[#This Row],[pledged]]/FundResult[[#This Row],[backers_count]], 0)</f>
        <v>42.222222222222221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48">
        <v>450</v>
      </c>
      <c r="E1812" s="4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6">
        <f>FundResult[[#This Row],[launched_at]]/86400+DATE(1970,1,1)</f>
        <v>41860.91002314815</v>
      </c>
      <c r="L1812" s="8">
        <f>YEAR(FundResult[[#This Row],[Date Created Conversion]])</f>
        <v>2014</v>
      </c>
      <c r="M1812" t="b">
        <v>0</v>
      </c>
      <c r="N1812">
        <v>2</v>
      </c>
      <c r="O1812" t="b">
        <v>0</v>
      </c>
      <c r="P1812" t="s">
        <v>8283</v>
      </c>
      <c r="Q1812" t="s">
        <v>8338</v>
      </c>
      <c r="R1812" s="10" t="s">
        <v>8339</v>
      </c>
      <c r="S1812" s="29">
        <f>ROUND(FundResult[[#This Row],[pledged]]/FundResult[[#This Row],[goal]]*100,0)</f>
        <v>3</v>
      </c>
      <c r="T1812" s="27">
        <f>IFERROR(FundResult[[#This Row],[pledged]]/FundResult[[#This Row],[backers_count]], 0)</f>
        <v>7.5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48">
        <v>54000</v>
      </c>
      <c r="E1813" s="4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6">
        <f>FundResult[[#This Row],[launched_at]]/86400+DATE(1970,1,1)</f>
        <v>41876.433680555558</v>
      </c>
      <c r="L1813" s="8">
        <f>YEAR(FundResult[[#This Row],[Date Created Conversion]])</f>
        <v>2014</v>
      </c>
      <c r="M1813" t="b">
        <v>0</v>
      </c>
      <c r="N1813">
        <v>26</v>
      </c>
      <c r="O1813" t="b">
        <v>0</v>
      </c>
      <c r="P1813" t="s">
        <v>8283</v>
      </c>
      <c r="Q1813" t="s">
        <v>8338</v>
      </c>
      <c r="R1813" s="10" t="s">
        <v>8339</v>
      </c>
      <c r="S1813" s="29">
        <f>ROUND(FundResult[[#This Row],[pledged]]/FundResult[[#This Row],[goal]]*100,0)</f>
        <v>0</v>
      </c>
      <c r="T1813" s="27">
        <f>IFERROR(FundResult[[#This Row],[pledged]]/FundResult[[#This Row],[backers_count]], 0)</f>
        <v>1.5384615384615385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48">
        <v>6500</v>
      </c>
      <c r="E1814" s="4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6">
        <f>FundResult[[#This Row],[launched_at]]/86400+DATE(1970,1,1)</f>
        <v>42524.318703703699</v>
      </c>
      <c r="L1814" s="8">
        <f>YEAR(FundResult[[#This Row],[Date Created Conversion]])</f>
        <v>2016</v>
      </c>
      <c r="M1814" t="b">
        <v>0</v>
      </c>
      <c r="N1814">
        <v>23</v>
      </c>
      <c r="O1814" t="b">
        <v>0</v>
      </c>
      <c r="P1814" t="s">
        <v>8283</v>
      </c>
      <c r="Q1814" t="s">
        <v>8338</v>
      </c>
      <c r="R1814" s="10" t="s">
        <v>8339</v>
      </c>
      <c r="S1814" s="29">
        <f>ROUND(FundResult[[#This Row],[pledged]]/FundResult[[#This Row],[goal]]*100,0)</f>
        <v>13</v>
      </c>
      <c r="T1814" s="27">
        <f>IFERROR(FundResult[[#This Row],[pledged]]/FundResult[[#This Row],[backers_count]], 0)</f>
        <v>37.608695652173914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48">
        <v>8750</v>
      </c>
      <c r="E1815" s="4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6">
        <f>FundResult[[#This Row],[launched_at]]/86400+DATE(1970,1,1)</f>
        <v>41829.889027777775</v>
      </c>
      <c r="L1815" s="8">
        <f>YEAR(FundResult[[#This Row],[Date Created Conversion]])</f>
        <v>2014</v>
      </c>
      <c r="M1815" t="b">
        <v>0</v>
      </c>
      <c r="N1815">
        <v>0</v>
      </c>
      <c r="O1815" t="b">
        <v>0</v>
      </c>
      <c r="P1815" t="s">
        <v>8283</v>
      </c>
      <c r="Q1815" t="s">
        <v>8338</v>
      </c>
      <c r="R1815" s="10" t="s">
        <v>8339</v>
      </c>
      <c r="S1815" s="29">
        <f>ROUND(FundResult[[#This Row],[pledged]]/FundResult[[#This Row],[goal]]*100,0)</f>
        <v>0</v>
      </c>
      <c r="T1815" s="27">
        <f>IFERROR(FundResult[[#This Row],[pledged]]/FundResult[[#This Row],[backers_count]], 0)</f>
        <v>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48">
        <v>12000</v>
      </c>
      <c r="E1816" s="4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6">
        <f>FundResult[[#This Row],[launched_at]]/86400+DATE(1970,1,1)</f>
        <v>42033.314074074078</v>
      </c>
      <c r="L1816" s="8">
        <f>YEAR(FundResult[[#This Row],[Date Created Conversion]])</f>
        <v>2015</v>
      </c>
      <c r="M1816" t="b">
        <v>0</v>
      </c>
      <c r="N1816">
        <v>140</v>
      </c>
      <c r="O1816" t="b">
        <v>0</v>
      </c>
      <c r="P1816" t="s">
        <v>8283</v>
      </c>
      <c r="Q1816" t="s">
        <v>8338</v>
      </c>
      <c r="R1816" s="10" t="s">
        <v>8339</v>
      </c>
      <c r="S1816" s="29">
        <f>ROUND(FundResult[[#This Row],[pledged]]/FundResult[[#This Row],[goal]]*100,0)</f>
        <v>49</v>
      </c>
      <c r="T1816" s="27">
        <f>IFERROR(FundResult[[#This Row],[pledged]]/FundResult[[#This Row],[backers_count]], 0)</f>
        <v>42.157142857142858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48">
        <v>3000</v>
      </c>
      <c r="E1817" s="4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6">
        <f>FundResult[[#This Row],[launched_at]]/86400+DATE(1970,1,1)</f>
        <v>42172.906678240739</v>
      </c>
      <c r="L1817" s="8">
        <f>YEAR(FundResult[[#This Row],[Date Created Conversion]])</f>
        <v>2015</v>
      </c>
      <c r="M1817" t="b">
        <v>0</v>
      </c>
      <c r="N1817">
        <v>0</v>
      </c>
      <c r="O1817" t="b">
        <v>0</v>
      </c>
      <c r="P1817" t="s">
        <v>8283</v>
      </c>
      <c r="Q1817" t="s">
        <v>8338</v>
      </c>
      <c r="R1817" s="10" t="s">
        <v>8339</v>
      </c>
      <c r="S1817" s="29">
        <f>ROUND(FundResult[[#This Row],[pledged]]/FundResult[[#This Row],[goal]]*100,0)</f>
        <v>0</v>
      </c>
      <c r="T1817" s="27">
        <f>IFERROR(FundResult[[#This Row],[pledged]]/FundResult[[#This Row],[backers_count]], 0)</f>
        <v>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48">
        <v>25000</v>
      </c>
      <c r="E1818" s="4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6">
        <f>FundResult[[#This Row],[launched_at]]/86400+DATE(1970,1,1)</f>
        <v>42548.876192129625</v>
      </c>
      <c r="L1818" s="8">
        <f>YEAR(FundResult[[#This Row],[Date Created Conversion]])</f>
        <v>2016</v>
      </c>
      <c r="M1818" t="b">
        <v>0</v>
      </c>
      <c r="N1818">
        <v>6</v>
      </c>
      <c r="O1818" t="b">
        <v>0</v>
      </c>
      <c r="P1818" t="s">
        <v>8283</v>
      </c>
      <c r="Q1818" t="s">
        <v>8338</v>
      </c>
      <c r="R1818" s="10" t="s">
        <v>8339</v>
      </c>
      <c r="S1818" s="29">
        <f>ROUND(FundResult[[#This Row],[pledged]]/FundResult[[#This Row],[goal]]*100,0)</f>
        <v>2</v>
      </c>
      <c r="T1818" s="27">
        <f>IFERROR(FundResult[[#This Row],[pledged]]/FundResult[[#This Row],[backers_count]], 0)</f>
        <v>84.833333333333329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48">
        <v>18000</v>
      </c>
      <c r="E1819" s="4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6">
        <f>FundResult[[#This Row],[launched_at]]/86400+DATE(1970,1,1)</f>
        <v>42705.662118055552</v>
      </c>
      <c r="L1819" s="8">
        <f>YEAR(FundResult[[#This Row],[Date Created Conversion]])</f>
        <v>2016</v>
      </c>
      <c r="M1819" t="b">
        <v>0</v>
      </c>
      <c r="N1819">
        <v>100</v>
      </c>
      <c r="O1819" t="b">
        <v>0</v>
      </c>
      <c r="P1819" t="s">
        <v>8283</v>
      </c>
      <c r="Q1819" t="s">
        <v>8338</v>
      </c>
      <c r="R1819" s="10" t="s">
        <v>8339</v>
      </c>
      <c r="S1819" s="29">
        <f>ROUND(FundResult[[#This Row],[pledged]]/FundResult[[#This Row],[goal]]*100,0)</f>
        <v>52</v>
      </c>
      <c r="T1819" s="27">
        <f>IFERROR(FundResult[[#This Row],[pledged]]/FundResult[[#This Row],[backers_count]], 0)</f>
        <v>94.19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48">
        <v>15000</v>
      </c>
      <c r="E1820" s="4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6">
        <f>FundResult[[#This Row],[launched_at]]/86400+DATE(1970,1,1)</f>
        <v>42067.234375</v>
      </c>
      <c r="L1820" s="8">
        <f>YEAR(FundResult[[#This Row],[Date Created Conversion]])</f>
        <v>2015</v>
      </c>
      <c r="M1820" t="b">
        <v>0</v>
      </c>
      <c r="N1820">
        <v>0</v>
      </c>
      <c r="O1820" t="b">
        <v>0</v>
      </c>
      <c r="P1820" t="s">
        <v>8283</v>
      </c>
      <c r="Q1820" t="s">
        <v>8338</v>
      </c>
      <c r="R1820" s="10" t="s">
        <v>8339</v>
      </c>
      <c r="S1820" s="29">
        <f>ROUND(FundResult[[#This Row],[pledged]]/FundResult[[#This Row],[goal]]*100,0)</f>
        <v>0</v>
      </c>
      <c r="T1820" s="27">
        <f>IFERROR(FundResult[[#This Row],[pledged]]/FundResult[[#This Row],[backers_count]], 0)</f>
        <v>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48">
        <v>1200</v>
      </c>
      <c r="E1821" s="4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6">
        <f>FundResult[[#This Row],[launched_at]]/86400+DATE(1970,1,1)</f>
        <v>41820.752268518518</v>
      </c>
      <c r="L1821" s="8">
        <f>YEAR(FundResult[[#This Row],[Date Created Conversion]])</f>
        <v>2014</v>
      </c>
      <c r="M1821" t="b">
        <v>0</v>
      </c>
      <c r="N1821">
        <v>4</v>
      </c>
      <c r="O1821" t="b">
        <v>0</v>
      </c>
      <c r="P1821" t="s">
        <v>8283</v>
      </c>
      <c r="Q1821" t="s">
        <v>8338</v>
      </c>
      <c r="R1821" s="10" t="s">
        <v>8339</v>
      </c>
      <c r="S1821" s="29">
        <f>ROUND(FundResult[[#This Row],[pledged]]/FundResult[[#This Row],[goal]]*100,0)</f>
        <v>2</v>
      </c>
      <c r="T1821" s="27">
        <f>IFERROR(FundResult[[#This Row],[pledged]]/FundResult[[#This Row],[backers_count]], 0)</f>
        <v>6.25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48">
        <v>26000</v>
      </c>
      <c r="E1822" s="4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6">
        <f>FundResult[[#This Row],[launched_at]]/86400+DATE(1970,1,1)</f>
        <v>42065.084374999999</v>
      </c>
      <c r="L1822" s="8">
        <f>YEAR(FundResult[[#This Row],[Date Created Conversion]])</f>
        <v>2015</v>
      </c>
      <c r="M1822" t="b">
        <v>0</v>
      </c>
      <c r="N1822">
        <v>8</v>
      </c>
      <c r="O1822" t="b">
        <v>0</v>
      </c>
      <c r="P1822" t="s">
        <v>8283</v>
      </c>
      <c r="Q1822" t="s">
        <v>8338</v>
      </c>
      <c r="R1822" s="10" t="s">
        <v>8339</v>
      </c>
      <c r="S1822" s="29">
        <f>ROUND(FundResult[[#This Row],[pledged]]/FundResult[[#This Row],[goal]]*100,0)</f>
        <v>7</v>
      </c>
      <c r="T1822" s="27">
        <f>IFERROR(FundResult[[#This Row],[pledged]]/FundResult[[#This Row],[backers_count]], 0)</f>
        <v>213.375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48">
        <v>2500</v>
      </c>
      <c r="E1823" s="4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6">
        <f>FundResult[[#This Row],[launched_at]]/86400+DATE(1970,1,1)</f>
        <v>40926.319062499999</v>
      </c>
      <c r="L1823" s="8">
        <f>YEAR(FundResult[[#This Row],[Date Created Conversion]])</f>
        <v>2012</v>
      </c>
      <c r="M1823" t="b">
        <v>0</v>
      </c>
      <c r="N1823">
        <v>57</v>
      </c>
      <c r="O1823" t="b">
        <v>1</v>
      </c>
      <c r="P1823" t="s">
        <v>8274</v>
      </c>
      <c r="Q1823" t="s">
        <v>8325</v>
      </c>
      <c r="R1823" s="10" t="s">
        <v>8326</v>
      </c>
      <c r="S1823" s="29">
        <f>ROUND(FundResult[[#This Row],[pledged]]/FundResult[[#This Row],[goal]]*100,0)</f>
        <v>135</v>
      </c>
      <c r="T1823" s="27">
        <f>IFERROR(FundResult[[#This Row],[pledged]]/FundResult[[#This Row],[backers_count]], 0)</f>
        <v>59.162280701754383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48">
        <v>300</v>
      </c>
      <c r="E1824" s="4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6">
        <f>FundResult[[#This Row],[launched_at]]/86400+DATE(1970,1,1)</f>
        <v>41634.797013888892</v>
      </c>
      <c r="L1824" s="8">
        <f>YEAR(FundResult[[#This Row],[Date Created Conversion]])</f>
        <v>2013</v>
      </c>
      <c r="M1824" t="b">
        <v>0</v>
      </c>
      <c r="N1824">
        <v>11</v>
      </c>
      <c r="O1824" t="b">
        <v>1</v>
      </c>
      <c r="P1824" t="s">
        <v>8274</v>
      </c>
      <c r="Q1824" t="s">
        <v>8325</v>
      </c>
      <c r="R1824" s="10" t="s">
        <v>8326</v>
      </c>
      <c r="S1824" s="29">
        <f>ROUND(FundResult[[#This Row],[pledged]]/FundResult[[#This Row],[goal]]*100,0)</f>
        <v>100</v>
      </c>
      <c r="T1824" s="27">
        <f>IFERROR(FundResult[[#This Row],[pledged]]/FundResult[[#This Row],[backers_count]], 0)</f>
        <v>27.272727272727273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48">
        <v>700</v>
      </c>
      <c r="E1825" s="4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6">
        <f>FundResult[[#This Row],[launched_at]]/86400+DATE(1970,1,1)</f>
        <v>41176.684907407405</v>
      </c>
      <c r="L1825" s="8">
        <f>YEAR(FundResult[[#This Row],[Date Created Conversion]])</f>
        <v>2012</v>
      </c>
      <c r="M1825" t="b">
        <v>0</v>
      </c>
      <c r="N1825">
        <v>33</v>
      </c>
      <c r="O1825" t="b">
        <v>1</v>
      </c>
      <c r="P1825" t="s">
        <v>8274</v>
      </c>
      <c r="Q1825" t="s">
        <v>8325</v>
      </c>
      <c r="R1825" s="10" t="s">
        <v>8326</v>
      </c>
      <c r="S1825" s="29">
        <f>ROUND(FundResult[[#This Row],[pledged]]/FundResult[[#This Row],[goal]]*100,0)</f>
        <v>116</v>
      </c>
      <c r="T1825" s="27">
        <f>IFERROR(FundResult[[#This Row],[pledged]]/FundResult[[#This Row],[backers_count]], 0)</f>
        <v>24.575757575757574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48">
        <v>3000</v>
      </c>
      <c r="E1826" s="4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6">
        <f>FundResult[[#This Row],[launched_at]]/86400+DATE(1970,1,1)</f>
        <v>41626.916284722218</v>
      </c>
      <c r="L1826" s="8">
        <f>YEAR(FundResult[[#This Row],[Date Created Conversion]])</f>
        <v>2013</v>
      </c>
      <c r="M1826" t="b">
        <v>0</v>
      </c>
      <c r="N1826">
        <v>40</v>
      </c>
      <c r="O1826" t="b">
        <v>1</v>
      </c>
      <c r="P1826" t="s">
        <v>8274</v>
      </c>
      <c r="Q1826" t="s">
        <v>8325</v>
      </c>
      <c r="R1826" s="10" t="s">
        <v>8326</v>
      </c>
      <c r="S1826" s="29">
        <f>ROUND(FundResult[[#This Row],[pledged]]/FundResult[[#This Row],[goal]]*100,0)</f>
        <v>100</v>
      </c>
      <c r="T1826" s="27">
        <f>IFERROR(FundResult[[#This Row],[pledged]]/FundResult[[#This Row],[backers_count]], 0)</f>
        <v>75.05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48">
        <v>2000</v>
      </c>
      <c r="E1827" s="4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6">
        <f>FundResult[[#This Row],[launched_at]]/86400+DATE(1970,1,1)</f>
        <v>41443.83452546296</v>
      </c>
      <c r="L1827" s="8">
        <f>YEAR(FundResult[[#This Row],[Date Created Conversion]])</f>
        <v>2013</v>
      </c>
      <c r="M1827" t="b">
        <v>0</v>
      </c>
      <c r="N1827">
        <v>50</v>
      </c>
      <c r="O1827" t="b">
        <v>1</v>
      </c>
      <c r="P1827" t="s">
        <v>8274</v>
      </c>
      <c r="Q1827" t="s">
        <v>8325</v>
      </c>
      <c r="R1827" s="10" t="s">
        <v>8326</v>
      </c>
      <c r="S1827" s="29">
        <f>ROUND(FundResult[[#This Row],[pledged]]/FundResult[[#This Row],[goal]]*100,0)</f>
        <v>105</v>
      </c>
      <c r="T1827" s="27">
        <f>IFERROR(FundResult[[#This Row],[pledged]]/FundResult[[#This Row],[backers_count]], 0)</f>
        <v>42.02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48">
        <v>2000</v>
      </c>
      <c r="E1828" s="4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6">
        <f>FundResult[[#This Row],[launched_at]]/86400+DATE(1970,1,1)</f>
        <v>41657.923807870371</v>
      </c>
      <c r="L1828" s="8">
        <f>YEAR(FundResult[[#This Row],[Date Created Conversion]])</f>
        <v>2014</v>
      </c>
      <c r="M1828" t="b">
        <v>0</v>
      </c>
      <c r="N1828">
        <v>38</v>
      </c>
      <c r="O1828" t="b">
        <v>1</v>
      </c>
      <c r="P1828" t="s">
        <v>8274</v>
      </c>
      <c r="Q1828" t="s">
        <v>8325</v>
      </c>
      <c r="R1828" s="10" t="s">
        <v>8326</v>
      </c>
      <c r="S1828" s="29">
        <f>ROUND(FundResult[[#This Row],[pledged]]/FundResult[[#This Row],[goal]]*100,0)</f>
        <v>101</v>
      </c>
      <c r="T1828" s="27">
        <f>IFERROR(FundResult[[#This Row],[pledged]]/FundResult[[#This Row],[backers_count]], 0)</f>
        <v>53.157894736842103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48">
        <v>8000</v>
      </c>
      <c r="E1829" s="4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6">
        <f>FundResult[[#This Row],[launched_at]]/86400+DATE(1970,1,1)</f>
        <v>40555.325937499998</v>
      </c>
      <c r="L1829" s="8">
        <f>YEAR(FundResult[[#This Row],[Date Created Conversion]])</f>
        <v>2011</v>
      </c>
      <c r="M1829" t="b">
        <v>0</v>
      </c>
      <c r="N1829">
        <v>96</v>
      </c>
      <c r="O1829" t="b">
        <v>1</v>
      </c>
      <c r="P1829" t="s">
        <v>8274</v>
      </c>
      <c r="Q1829" t="s">
        <v>8325</v>
      </c>
      <c r="R1829" s="10" t="s">
        <v>8326</v>
      </c>
      <c r="S1829" s="29">
        <f>ROUND(FundResult[[#This Row],[pledged]]/FundResult[[#This Row],[goal]]*100,0)</f>
        <v>101</v>
      </c>
      <c r="T1829" s="27">
        <f>IFERROR(FundResult[[#This Row],[pledged]]/FundResult[[#This Row],[backers_count]], 0)</f>
        <v>83.885416666666671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48">
        <v>20000</v>
      </c>
      <c r="E1830" s="4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6">
        <f>FundResult[[#This Row],[launched_at]]/86400+DATE(1970,1,1)</f>
        <v>41736.899652777778</v>
      </c>
      <c r="L1830" s="8">
        <f>YEAR(FundResult[[#This Row],[Date Created Conversion]])</f>
        <v>2014</v>
      </c>
      <c r="M1830" t="b">
        <v>0</v>
      </c>
      <c r="N1830">
        <v>48</v>
      </c>
      <c r="O1830" t="b">
        <v>1</v>
      </c>
      <c r="P1830" t="s">
        <v>8274</v>
      </c>
      <c r="Q1830" t="s">
        <v>8325</v>
      </c>
      <c r="R1830" s="10" t="s">
        <v>8326</v>
      </c>
      <c r="S1830" s="29">
        <f>ROUND(FundResult[[#This Row],[pledged]]/FundResult[[#This Row],[goal]]*100,0)</f>
        <v>100</v>
      </c>
      <c r="T1830" s="27">
        <f>IFERROR(FundResult[[#This Row],[pledged]]/FundResult[[#This Row],[backers_count]], 0)</f>
        <v>417.33333333333331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48">
        <v>1500</v>
      </c>
      <c r="E1831" s="4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6">
        <f>FundResult[[#This Row],[launched_at]]/86400+DATE(1970,1,1)</f>
        <v>40516.087627314817</v>
      </c>
      <c r="L1831" s="8">
        <f>YEAR(FundResult[[#This Row],[Date Created Conversion]])</f>
        <v>2010</v>
      </c>
      <c r="M1831" t="b">
        <v>0</v>
      </c>
      <c r="N1831">
        <v>33</v>
      </c>
      <c r="O1831" t="b">
        <v>1</v>
      </c>
      <c r="P1831" t="s">
        <v>8274</v>
      </c>
      <c r="Q1831" t="s">
        <v>8325</v>
      </c>
      <c r="R1831" s="10" t="s">
        <v>8326</v>
      </c>
      <c r="S1831" s="29">
        <f>ROUND(FundResult[[#This Row],[pledged]]/FundResult[[#This Row],[goal]]*100,0)</f>
        <v>167</v>
      </c>
      <c r="T1831" s="27">
        <f>IFERROR(FundResult[[#This Row],[pledged]]/FundResult[[#This Row],[backers_count]], 0)</f>
        <v>75.765151515151516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48">
        <v>15000</v>
      </c>
      <c r="E1832" s="4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6">
        <f>FundResult[[#This Row],[launched_at]]/86400+DATE(1970,1,1)</f>
        <v>41664.684108796297</v>
      </c>
      <c r="L1832" s="8">
        <f>YEAR(FundResult[[#This Row],[Date Created Conversion]])</f>
        <v>2014</v>
      </c>
      <c r="M1832" t="b">
        <v>0</v>
      </c>
      <c r="N1832">
        <v>226</v>
      </c>
      <c r="O1832" t="b">
        <v>1</v>
      </c>
      <c r="P1832" t="s">
        <v>8274</v>
      </c>
      <c r="Q1832" t="s">
        <v>8325</v>
      </c>
      <c r="R1832" s="10" t="s">
        <v>8326</v>
      </c>
      <c r="S1832" s="29">
        <f>ROUND(FundResult[[#This Row],[pledged]]/FundResult[[#This Row],[goal]]*100,0)</f>
        <v>102</v>
      </c>
      <c r="T1832" s="27">
        <f>IFERROR(FundResult[[#This Row],[pledged]]/FundResult[[#This Row],[backers_count]], 0)</f>
        <v>67.389380530973455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48">
        <v>1000</v>
      </c>
      <c r="E1833" s="4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6">
        <f>FundResult[[#This Row],[launched_at]]/86400+DATE(1970,1,1)</f>
        <v>41026.996099537035</v>
      </c>
      <c r="L1833" s="8">
        <f>YEAR(FundResult[[#This Row],[Date Created Conversion]])</f>
        <v>2012</v>
      </c>
      <c r="M1833" t="b">
        <v>0</v>
      </c>
      <c r="N1833">
        <v>14</v>
      </c>
      <c r="O1833" t="b">
        <v>1</v>
      </c>
      <c r="P1833" t="s">
        <v>8274</v>
      </c>
      <c r="Q1833" t="s">
        <v>8325</v>
      </c>
      <c r="R1833" s="10" t="s">
        <v>8326</v>
      </c>
      <c r="S1833" s="29">
        <f>ROUND(FundResult[[#This Row],[pledged]]/FundResult[[#This Row],[goal]]*100,0)</f>
        <v>103</v>
      </c>
      <c r="T1833" s="27">
        <f>IFERROR(FundResult[[#This Row],[pledged]]/FundResult[[#This Row],[backers_count]], 0)</f>
        <v>73.571428571428569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48">
        <v>350</v>
      </c>
      <c r="E1834" s="4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6">
        <f>FundResult[[#This Row],[launched_at]]/86400+DATE(1970,1,1)</f>
        <v>40576.539664351854</v>
      </c>
      <c r="L1834" s="8">
        <f>YEAR(FundResult[[#This Row],[Date Created Conversion]])</f>
        <v>2011</v>
      </c>
      <c r="M1834" t="b">
        <v>0</v>
      </c>
      <c r="N1834">
        <v>20</v>
      </c>
      <c r="O1834" t="b">
        <v>1</v>
      </c>
      <c r="P1834" t="s">
        <v>8274</v>
      </c>
      <c r="Q1834" t="s">
        <v>8325</v>
      </c>
      <c r="R1834" s="10" t="s">
        <v>8326</v>
      </c>
      <c r="S1834" s="29">
        <f>ROUND(FundResult[[#This Row],[pledged]]/FundResult[[#This Row],[goal]]*100,0)</f>
        <v>143</v>
      </c>
      <c r="T1834" s="27">
        <f>IFERROR(FundResult[[#This Row],[pledged]]/FundResult[[#This Row],[backers_count]], 0)</f>
        <v>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48">
        <v>400</v>
      </c>
      <c r="E1835" s="4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6">
        <f>FundResult[[#This Row],[launched_at]]/86400+DATE(1970,1,1)</f>
        <v>41303.044016203705</v>
      </c>
      <c r="L1835" s="8">
        <f>YEAR(FundResult[[#This Row],[Date Created Conversion]])</f>
        <v>2013</v>
      </c>
      <c r="M1835" t="b">
        <v>0</v>
      </c>
      <c r="N1835">
        <v>25</v>
      </c>
      <c r="O1835" t="b">
        <v>1</v>
      </c>
      <c r="P1835" t="s">
        <v>8274</v>
      </c>
      <c r="Q1835" t="s">
        <v>8325</v>
      </c>
      <c r="R1835" s="10" t="s">
        <v>8326</v>
      </c>
      <c r="S1835" s="29">
        <f>ROUND(FundResult[[#This Row],[pledged]]/FundResult[[#This Row],[goal]]*100,0)</f>
        <v>263</v>
      </c>
      <c r="T1835" s="27">
        <f>IFERROR(FundResult[[#This Row],[pledged]]/FundResult[[#This Row],[backers_count]], 0)</f>
        <v>42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48">
        <v>10000</v>
      </c>
      <c r="E1836" s="4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6">
        <f>FundResult[[#This Row],[launched_at]]/86400+DATE(1970,1,1)</f>
        <v>41988.964062500003</v>
      </c>
      <c r="L1836" s="8">
        <f>YEAR(FundResult[[#This Row],[Date Created Conversion]])</f>
        <v>2014</v>
      </c>
      <c r="M1836" t="b">
        <v>0</v>
      </c>
      <c r="N1836">
        <v>90</v>
      </c>
      <c r="O1836" t="b">
        <v>1</v>
      </c>
      <c r="P1836" t="s">
        <v>8274</v>
      </c>
      <c r="Q1836" t="s">
        <v>8325</v>
      </c>
      <c r="R1836" s="10" t="s">
        <v>8326</v>
      </c>
      <c r="S1836" s="29">
        <f>ROUND(FundResult[[#This Row],[pledged]]/FundResult[[#This Row],[goal]]*100,0)</f>
        <v>118</v>
      </c>
      <c r="T1836" s="27">
        <f>IFERROR(FundResult[[#This Row],[pledged]]/FundResult[[#This Row],[backers_count]], 0)</f>
        <v>131.16666666666666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48">
        <v>500</v>
      </c>
      <c r="E1837" s="4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6">
        <f>FundResult[[#This Row],[launched_at]]/86400+DATE(1970,1,1)</f>
        <v>42430.702210648145</v>
      </c>
      <c r="L1837" s="8">
        <f>YEAR(FundResult[[#This Row],[Date Created Conversion]])</f>
        <v>2016</v>
      </c>
      <c r="M1837" t="b">
        <v>0</v>
      </c>
      <c r="N1837">
        <v>11</v>
      </c>
      <c r="O1837" t="b">
        <v>1</v>
      </c>
      <c r="P1837" t="s">
        <v>8274</v>
      </c>
      <c r="Q1837" t="s">
        <v>8325</v>
      </c>
      <c r="R1837" s="10" t="s">
        <v>8326</v>
      </c>
      <c r="S1837" s="29">
        <f>ROUND(FundResult[[#This Row],[pledged]]/FundResult[[#This Row],[goal]]*100,0)</f>
        <v>104</v>
      </c>
      <c r="T1837" s="27">
        <f>IFERROR(FundResult[[#This Row],[pledged]]/FundResult[[#This Row],[backers_count]], 0)</f>
        <v>47.272727272727273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48">
        <v>5000</v>
      </c>
      <c r="E1838" s="4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6">
        <f>FundResult[[#This Row],[launched_at]]/86400+DATE(1970,1,1)</f>
        <v>41305.809363425928</v>
      </c>
      <c r="L1838" s="8">
        <f>YEAR(FundResult[[#This Row],[Date Created Conversion]])</f>
        <v>2013</v>
      </c>
      <c r="M1838" t="b">
        <v>0</v>
      </c>
      <c r="N1838">
        <v>55</v>
      </c>
      <c r="O1838" t="b">
        <v>1</v>
      </c>
      <c r="P1838" t="s">
        <v>8274</v>
      </c>
      <c r="Q1838" t="s">
        <v>8325</v>
      </c>
      <c r="R1838" s="10" t="s">
        <v>8326</v>
      </c>
      <c r="S1838" s="29">
        <f>ROUND(FundResult[[#This Row],[pledged]]/FundResult[[#This Row],[goal]]*100,0)</f>
        <v>200</v>
      </c>
      <c r="T1838" s="27">
        <f>IFERROR(FundResult[[#This Row],[pledged]]/FundResult[[#This Row],[backers_count]], 0)</f>
        <v>182.12727272727273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48">
        <v>600</v>
      </c>
      <c r="E1839" s="4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6">
        <f>FundResult[[#This Row],[launched_at]]/86400+DATE(1970,1,1)</f>
        <v>40926.047858796301</v>
      </c>
      <c r="L1839" s="8">
        <f>YEAR(FundResult[[#This Row],[Date Created Conversion]])</f>
        <v>2012</v>
      </c>
      <c r="M1839" t="b">
        <v>0</v>
      </c>
      <c r="N1839">
        <v>30</v>
      </c>
      <c r="O1839" t="b">
        <v>1</v>
      </c>
      <c r="P1839" t="s">
        <v>8274</v>
      </c>
      <c r="Q1839" t="s">
        <v>8325</v>
      </c>
      <c r="R1839" s="10" t="s">
        <v>8326</v>
      </c>
      <c r="S1839" s="29">
        <f>ROUND(FundResult[[#This Row],[pledged]]/FundResult[[#This Row],[goal]]*100,0)</f>
        <v>307</v>
      </c>
      <c r="T1839" s="27">
        <f>IFERROR(FundResult[[#This Row],[pledged]]/FundResult[[#This Row],[backers_count]], 0)</f>
        <v>61.366666666666667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48">
        <v>1000</v>
      </c>
      <c r="E1840" s="4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6">
        <f>FundResult[[#This Row],[launched_at]]/86400+DATE(1970,1,1)</f>
        <v>40788.786539351851</v>
      </c>
      <c r="L1840" s="8">
        <f>YEAR(FundResult[[#This Row],[Date Created Conversion]])</f>
        <v>2011</v>
      </c>
      <c r="M1840" t="b">
        <v>0</v>
      </c>
      <c r="N1840">
        <v>28</v>
      </c>
      <c r="O1840" t="b">
        <v>1</v>
      </c>
      <c r="P1840" t="s">
        <v>8274</v>
      </c>
      <c r="Q1840" t="s">
        <v>8325</v>
      </c>
      <c r="R1840" s="10" t="s">
        <v>8326</v>
      </c>
      <c r="S1840" s="29">
        <f>ROUND(FundResult[[#This Row],[pledged]]/FundResult[[#This Row],[goal]]*100,0)</f>
        <v>100</v>
      </c>
      <c r="T1840" s="27">
        <f>IFERROR(FundResult[[#This Row],[pledged]]/FundResult[[#This Row],[backers_count]], 0)</f>
        <v>35.767499999999998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48">
        <v>1000</v>
      </c>
      <c r="E1841" s="4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6">
        <f>FundResult[[#This Row],[launched_at]]/86400+DATE(1970,1,1)</f>
        <v>42614.722013888888</v>
      </c>
      <c r="L1841" s="8">
        <f>YEAR(FundResult[[#This Row],[Date Created Conversion]])</f>
        <v>2016</v>
      </c>
      <c r="M1841" t="b">
        <v>0</v>
      </c>
      <c r="N1841">
        <v>45</v>
      </c>
      <c r="O1841" t="b">
        <v>1</v>
      </c>
      <c r="P1841" t="s">
        <v>8274</v>
      </c>
      <c r="Q1841" t="s">
        <v>8325</v>
      </c>
      <c r="R1841" s="10" t="s">
        <v>8326</v>
      </c>
      <c r="S1841" s="29">
        <f>ROUND(FundResult[[#This Row],[pledged]]/FundResult[[#This Row],[goal]]*100,0)</f>
        <v>205</v>
      </c>
      <c r="T1841" s="27">
        <f>IFERROR(FundResult[[#This Row],[pledged]]/FundResult[[#This Row],[backers_count]], 0)</f>
        <v>45.62222222222222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48">
        <v>900</v>
      </c>
      <c r="E1842" s="4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6">
        <f>FundResult[[#This Row],[launched_at]]/86400+DATE(1970,1,1)</f>
        <v>41382.096180555556</v>
      </c>
      <c r="L1842" s="8">
        <f>YEAR(FundResult[[#This Row],[Date Created Conversion]])</f>
        <v>2013</v>
      </c>
      <c r="M1842" t="b">
        <v>0</v>
      </c>
      <c r="N1842">
        <v>13</v>
      </c>
      <c r="O1842" t="b">
        <v>1</v>
      </c>
      <c r="P1842" t="s">
        <v>8274</v>
      </c>
      <c r="Q1842" t="s">
        <v>8325</v>
      </c>
      <c r="R1842" s="10" t="s">
        <v>8326</v>
      </c>
      <c r="S1842" s="29">
        <f>ROUND(FundResult[[#This Row],[pledged]]/FundResult[[#This Row],[goal]]*100,0)</f>
        <v>109</v>
      </c>
      <c r="T1842" s="27">
        <f>IFERROR(FundResult[[#This Row],[pledged]]/FundResult[[#This Row],[backers_count]], 0)</f>
        <v>75.384615384615387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48">
        <v>2000</v>
      </c>
      <c r="E1843" s="4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6">
        <f>FundResult[[#This Row],[launched_at]]/86400+DATE(1970,1,1)</f>
        <v>41745.84542824074</v>
      </c>
      <c r="L1843" s="8">
        <f>YEAR(FundResult[[#This Row],[Date Created Conversion]])</f>
        <v>2014</v>
      </c>
      <c r="M1843" t="b">
        <v>0</v>
      </c>
      <c r="N1843">
        <v>40</v>
      </c>
      <c r="O1843" t="b">
        <v>1</v>
      </c>
      <c r="P1843" t="s">
        <v>8274</v>
      </c>
      <c r="Q1843" t="s">
        <v>8325</v>
      </c>
      <c r="R1843" s="10" t="s">
        <v>8326</v>
      </c>
      <c r="S1843" s="29">
        <f>ROUND(FundResult[[#This Row],[pledged]]/FundResult[[#This Row],[goal]]*100,0)</f>
        <v>102</v>
      </c>
      <c r="T1843" s="27">
        <f>IFERROR(FundResult[[#This Row],[pledged]]/FundResult[[#This Row],[backers_count]], 0)</f>
        <v>50.875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48">
        <v>2000</v>
      </c>
      <c r="E1844" s="4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6">
        <f>FundResult[[#This Row],[launched_at]]/86400+DATE(1970,1,1)</f>
        <v>42031.631724537037</v>
      </c>
      <c r="L1844" s="8">
        <f>YEAR(FundResult[[#This Row],[Date Created Conversion]])</f>
        <v>2015</v>
      </c>
      <c r="M1844" t="b">
        <v>0</v>
      </c>
      <c r="N1844">
        <v>21</v>
      </c>
      <c r="O1844" t="b">
        <v>1</v>
      </c>
      <c r="P1844" t="s">
        <v>8274</v>
      </c>
      <c r="Q1844" t="s">
        <v>8325</v>
      </c>
      <c r="R1844" s="10" t="s">
        <v>8326</v>
      </c>
      <c r="S1844" s="29">
        <f>ROUND(FundResult[[#This Row],[pledged]]/FundResult[[#This Row],[goal]]*100,0)</f>
        <v>125</v>
      </c>
      <c r="T1844" s="27">
        <f>IFERROR(FundResult[[#This Row],[pledged]]/FundResult[[#This Row],[backers_count]], 0)</f>
        <v>119.28571428571429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48">
        <v>10000</v>
      </c>
      <c r="E1845" s="4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6">
        <f>FundResult[[#This Row],[launched_at]]/86400+DATE(1970,1,1)</f>
        <v>40564.994837962964</v>
      </c>
      <c r="L1845" s="8">
        <f>YEAR(FundResult[[#This Row],[Date Created Conversion]])</f>
        <v>2011</v>
      </c>
      <c r="M1845" t="b">
        <v>0</v>
      </c>
      <c r="N1845">
        <v>134</v>
      </c>
      <c r="O1845" t="b">
        <v>1</v>
      </c>
      <c r="P1845" t="s">
        <v>8274</v>
      </c>
      <c r="Q1845" t="s">
        <v>8325</v>
      </c>
      <c r="R1845" s="10" t="s">
        <v>8326</v>
      </c>
      <c r="S1845" s="29">
        <f>ROUND(FundResult[[#This Row],[pledged]]/FundResult[[#This Row],[goal]]*100,0)</f>
        <v>124</v>
      </c>
      <c r="T1845" s="27">
        <f>IFERROR(FundResult[[#This Row],[pledged]]/FundResult[[#This Row],[backers_count]], 0)</f>
        <v>92.541865671641801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48">
        <v>1500</v>
      </c>
      <c r="E1846" s="4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6">
        <f>FundResult[[#This Row],[launched_at]]/86400+DATE(1970,1,1)</f>
        <v>40666.973541666666</v>
      </c>
      <c r="L1846" s="8">
        <f>YEAR(FundResult[[#This Row],[Date Created Conversion]])</f>
        <v>2011</v>
      </c>
      <c r="M1846" t="b">
        <v>0</v>
      </c>
      <c r="N1846">
        <v>20</v>
      </c>
      <c r="O1846" t="b">
        <v>1</v>
      </c>
      <c r="P1846" t="s">
        <v>8274</v>
      </c>
      <c r="Q1846" t="s">
        <v>8325</v>
      </c>
      <c r="R1846" s="10" t="s">
        <v>8326</v>
      </c>
      <c r="S1846" s="29">
        <f>ROUND(FundResult[[#This Row],[pledged]]/FundResult[[#This Row],[goal]]*100,0)</f>
        <v>101</v>
      </c>
      <c r="T1846" s="27">
        <f>IFERROR(FundResult[[#This Row],[pledged]]/FundResult[[#This Row],[backers_count]], 0)</f>
        <v>76.05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48">
        <v>1000</v>
      </c>
      <c r="E1847" s="4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6">
        <f>FundResult[[#This Row],[launched_at]]/86400+DATE(1970,1,1)</f>
        <v>42523.333310185189</v>
      </c>
      <c r="L1847" s="8">
        <f>YEAR(FundResult[[#This Row],[Date Created Conversion]])</f>
        <v>2016</v>
      </c>
      <c r="M1847" t="b">
        <v>0</v>
      </c>
      <c r="N1847">
        <v>19</v>
      </c>
      <c r="O1847" t="b">
        <v>1</v>
      </c>
      <c r="P1847" t="s">
        <v>8274</v>
      </c>
      <c r="Q1847" t="s">
        <v>8325</v>
      </c>
      <c r="R1847" s="10" t="s">
        <v>8326</v>
      </c>
      <c r="S1847" s="29">
        <f>ROUND(FundResult[[#This Row],[pledged]]/FundResult[[#This Row],[goal]]*100,0)</f>
        <v>100</v>
      </c>
      <c r="T1847" s="27">
        <f>IFERROR(FundResult[[#This Row],[pledged]]/FundResult[[#This Row],[backers_count]], 0)</f>
        <v>52.631578947368418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48">
        <v>15000</v>
      </c>
      <c r="E1848" s="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6">
        <f>FundResult[[#This Row],[launched_at]]/86400+DATE(1970,1,1)</f>
        <v>41228.650196759263</v>
      </c>
      <c r="L1848" s="8">
        <f>YEAR(FundResult[[#This Row],[Date Created Conversion]])</f>
        <v>2012</v>
      </c>
      <c r="M1848" t="b">
        <v>0</v>
      </c>
      <c r="N1848">
        <v>209</v>
      </c>
      <c r="O1848" t="b">
        <v>1</v>
      </c>
      <c r="P1848" t="s">
        <v>8274</v>
      </c>
      <c r="Q1848" t="s">
        <v>8325</v>
      </c>
      <c r="R1848" s="10" t="s">
        <v>8326</v>
      </c>
      <c r="S1848" s="29">
        <f>ROUND(FundResult[[#This Row],[pledged]]/FundResult[[#This Row],[goal]]*100,0)</f>
        <v>138</v>
      </c>
      <c r="T1848" s="27">
        <f>IFERROR(FundResult[[#This Row],[pledged]]/FundResult[[#This Row],[backers_count]], 0)</f>
        <v>98.990430622009569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48">
        <v>2500</v>
      </c>
      <c r="E1849" s="4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6">
        <f>FundResult[[#This Row],[launched_at]]/86400+DATE(1970,1,1)</f>
        <v>42094.236481481479</v>
      </c>
      <c r="L1849" s="8">
        <f>YEAR(FundResult[[#This Row],[Date Created Conversion]])</f>
        <v>2015</v>
      </c>
      <c r="M1849" t="b">
        <v>0</v>
      </c>
      <c r="N1849">
        <v>38</v>
      </c>
      <c r="O1849" t="b">
        <v>1</v>
      </c>
      <c r="P1849" t="s">
        <v>8274</v>
      </c>
      <c r="Q1849" t="s">
        <v>8325</v>
      </c>
      <c r="R1849" s="10" t="s">
        <v>8326</v>
      </c>
      <c r="S1849" s="29">
        <f>ROUND(FundResult[[#This Row],[pledged]]/FundResult[[#This Row],[goal]]*100,0)</f>
        <v>121</v>
      </c>
      <c r="T1849" s="27">
        <f>IFERROR(FundResult[[#This Row],[pledged]]/FundResult[[#This Row],[backers_count]], 0)</f>
        <v>79.526315789473685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48">
        <v>3000</v>
      </c>
      <c r="E1850" s="4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6">
        <f>FundResult[[#This Row],[launched_at]]/86400+DATE(1970,1,1)</f>
        <v>40691.788055555553</v>
      </c>
      <c r="L1850" s="8">
        <f>YEAR(FundResult[[#This Row],[Date Created Conversion]])</f>
        <v>2011</v>
      </c>
      <c r="M1850" t="b">
        <v>0</v>
      </c>
      <c r="N1850">
        <v>24</v>
      </c>
      <c r="O1850" t="b">
        <v>1</v>
      </c>
      <c r="P1850" t="s">
        <v>8274</v>
      </c>
      <c r="Q1850" t="s">
        <v>8325</v>
      </c>
      <c r="R1850" s="10" t="s">
        <v>8326</v>
      </c>
      <c r="S1850" s="29">
        <f>ROUND(FundResult[[#This Row],[pledged]]/FundResult[[#This Row],[goal]]*100,0)</f>
        <v>107</v>
      </c>
      <c r="T1850" s="27">
        <f>IFERROR(FundResult[[#This Row],[pledged]]/FundResult[[#This Row],[backers_count]], 0)</f>
        <v>134.20833333333334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48">
        <v>300</v>
      </c>
      <c r="E1851" s="4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6">
        <f>FundResult[[#This Row],[launched_at]]/86400+DATE(1970,1,1)</f>
        <v>41169.845590277779</v>
      </c>
      <c r="L1851" s="8">
        <f>YEAR(FundResult[[#This Row],[Date Created Conversion]])</f>
        <v>2012</v>
      </c>
      <c r="M1851" t="b">
        <v>0</v>
      </c>
      <c r="N1851">
        <v>8</v>
      </c>
      <c r="O1851" t="b">
        <v>1</v>
      </c>
      <c r="P1851" t="s">
        <v>8274</v>
      </c>
      <c r="Q1851" t="s">
        <v>8325</v>
      </c>
      <c r="R1851" s="10" t="s">
        <v>8326</v>
      </c>
      <c r="S1851" s="29">
        <f>ROUND(FundResult[[#This Row],[pledged]]/FundResult[[#This Row],[goal]]*100,0)</f>
        <v>100</v>
      </c>
      <c r="T1851" s="27">
        <f>IFERROR(FundResult[[#This Row],[pledged]]/FundResult[[#This Row],[backers_count]], 0)</f>
        <v>37.625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48">
        <v>9000</v>
      </c>
      <c r="E1852" s="4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6">
        <f>FundResult[[#This Row],[launched_at]]/86400+DATE(1970,1,1)</f>
        <v>41800.959490740745</v>
      </c>
      <c r="L1852" s="8">
        <f>YEAR(FundResult[[#This Row],[Date Created Conversion]])</f>
        <v>2014</v>
      </c>
      <c r="M1852" t="b">
        <v>0</v>
      </c>
      <c r="N1852">
        <v>179</v>
      </c>
      <c r="O1852" t="b">
        <v>1</v>
      </c>
      <c r="P1852" t="s">
        <v>8274</v>
      </c>
      <c r="Q1852" t="s">
        <v>8325</v>
      </c>
      <c r="R1852" s="10" t="s">
        <v>8326</v>
      </c>
      <c r="S1852" s="29">
        <f>ROUND(FundResult[[#This Row],[pledged]]/FundResult[[#This Row],[goal]]*100,0)</f>
        <v>102</v>
      </c>
      <c r="T1852" s="27">
        <f>IFERROR(FundResult[[#This Row],[pledged]]/FundResult[[#This Row],[backers_count]], 0)</f>
        <v>51.044692737430168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48">
        <v>1300</v>
      </c>
      <c r="E1853" s="4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6">
        <f>FundResult[[#This Row],[launched_at]]/86400+DATE(1970,1,1)</f>
        <v>41827.906689814816</v>
      </c>
      <c r="L1853" s="8">
        <f>YEAR(FundResult[[#This Row],[Date Created Conversion]])</f>
        <v>2014</v>
      </c>
      <c r="M1853" t="b">
        <v>0</v>
      </c>
      <c r="N1853">
        <v>26</v>
      </c>
      <c r="O1853" t="b">
        <v>1</v>
      </c>
      <c r="P1853" t="s">
        <v>8274</v>
      </c>
      <c r="Q1853" t="s">
        <v>8325</v>
      </c>
      <c r="R1853" s="10" t="s">
        <v>8326</v>
      </c>
      <c r="S1853" s="29">
        <f>ROUND(FundResult[[#This Row],[pledged]]/FundResult[[#This Row],[goal]]*100,0)</f>
        <v>100</v>
      </c>
      <c r="T1853" s="27">
        <f>IFERROR(FundResult[[#This Row],[pledged]]/FundResult[[#This Row],[backers_count]], 0)</f>
        <v>50.03846153846154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48">
        <v>15000</v>
      </c>
      <c r="E1854" s="4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6">
        <f>FundResult[[#This Row],[launched_at]]/86400+DATE(1970,1,1)</f>
        <v>42081.77143518519</v>
      </c>
      <c r="L1854" s="8">
        <f>YEAR(FundResult[[#This Row],[Date Created Conversion]])</f>
        <v>2015</v>
      </c>
      <c r="M1854" t="b">
        <v>0</v>
      </c>
      <c r="N1854">
        <v>131</v>
      </c>
      <c r="O1854" t="b">
        <v>1</v>
      </c>
      <c r="P1854" t="s">
        <v>8274</v>
      </c>
      <c r="Q1854" t="s">
        <v>8325</v>
      </c>
      <c r="R1854" s="10" t="s">
        <v>8326</v>
      </c>
      <c r="S1854" s="29">
        <f>ROUND(FundResult[[#This Row],[pledged]]/FundResult[[#This Row],[goal]]*100,0)</f>
        <v>117</v>
      </c>
      <c r="T1854" s="27">
        <f>IFERROR(FundResult[[#This Row],[pledged]]/FundResult[[#This Row],[backers_count]], 0)</f>
        <v>133.93129770992365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48">
        <v>800</v>
      </c>
      <c r="E1855" s="4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6">
        <f>FundResult[[#This Row],[launched_at]]/86400+DATE(1970,1,1)</f>
        <v>41177.060381944444</v>
      </c>
      <c r="L1855" s="8">
        <f>YEAR(FundResult[[#This Row],[Date Created Conversion]])</f>
        <v>2012</v>
      </c>
      <c r="M1855" t="b">
        <v>0</v>
      </c>
      <c r="N1855">
        <v>14</v>
      </c>
      <c r="O1855" t="b">
        <v>1</v>
      </c>
      <c r="P1855" t="s">
        <v>8274</v>
      </c>
      <c r="Q1855" t="s">
        <v>8325</v>
      </c>
      <c r="R1855" s="10" t="s">
        <v>8326</v>
      </c>
      <c r="S1855" s="29">
        <f>ROUND(FundResult[[#This Row],[pledged]]/FundResult[[#This Row],[goal]]*100,0)</f>
        <v>102</v>
      </c>
      <c r="T1855" s="27">
        <f>IFERROR(FundResult[[#This Row],[pledged]]/FundResult[[#This Row],[backers_count]], 0)</f>
        <v>58.214285714285715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48">
        <v>15000</v>
      </c>
      <c r="E1856" s="4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6">
        <f>FundResult[[#This Row],[launched_at]]/86400+DATE(1970,1,1)</f>
        <v>41388.021261574075</v>
      </c>
      <c r="L1856" s="8">
        <f>YEAR(FundResult[[#This Row],[Date Created Conversion]])</f>
        <v>2013</v>
      </c>
      <c r="M1856" t="b">
        <v>0</v>
      </c>
      <c r="N1856">
        <v>174</v>
      </c>
      <c r="O1856" t="b">
        <v>1</v>
      </c>
      <c r="P1856" t="s">
        <v>8274</v>
      </c>
      <c r="Q1856" t="s">
        <v>8325</v>
      </c>
      <c r="R1856" s="10" t="s">
        <v>8326</v>
      </c>
      <c r="S1856" s="29">
        <f>ROUND(FundResult[[#This Row],[pledged]]/FundResult[[#This Row],[goal]]*100,0)</f>
        <v>102</v>
      </c>
      <c r="T1856" s="27">
        <f>IFERROR(FundResult[[#This Row],[pledged]]/FundResult[[#This Row],[backers_count]], 0)</f>
        <v>88.037643678160919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48">
        <v>8750</v>
      </c>
      <c r="E1857" s="4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6">
        <f>FundResult[[#This Row],[launched_at]]/86400+DATE(1970,1,1)</f>
        <v>41600.538657407407</v>
      </c>
      <c r="L1857" s="8">
        <f>YEAR(FundResult[[#This Row],[Date Created Conversion]])</f>
        <v>2013</v>
      </c>
      <c r="M1857" t="b">
        <v>0</v>
      </c>
      <c r="N1857">
        <v>191</v>
      </c>
      <c r="O1857" t="b">
        <v>1</v>
      </c>
      <c r="P1857" t="s">
        <v>8274</v>
      </c>
      <c r="Q1857" t="s">
        <v>8325</v>
      </c>
      <c r="R1857" s="10" t="s">
        <v>8326</v>
      </c>
      <c r="S1857" s="29">
        <f>ROUND(FundResult[[#This Row],[pledged]]/FundResult[[#This Row],[goal]]*100,0)</f>
        <v>154</v>
      </c>
      <c r="T1857" s="27">
        <f>IFERROR(FundResult[[#This Row],[pledged]]/FundResult[[#This Row],[backers_count]], 0)</f>
        <v>70.576753926701571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48">
        <v>2000</v>
      </c>
      <c r="E1858" s="4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6">
        <f>FundResult[[#This Row],[launched_at]]/86400+DATE(1970,1,1)</f>
        <v>41817.854999999996</v>
      </c>
      <c r="L1858" s="8">
        <f>YEAR(FundResult[[#This Row],[Date Created Conversion]])</f>
        <v>2014</v>
      </c>
      <c r="M1858" t="b">
        <v>0</v>
      </c>
      <c r="N1858">
        <v>38</v>
      </c>
      <c r="O1858" t="b">
        <v>1</v>
      </c>
      <c r="P1858" t="s">
        <v>8274</v>
      </c>
      <c r="Q1858" t="s">
        <v>8325</v>
      </c>
      <c r="R1858" s="10" t="s">
        <v>8326</v>
      </c>
      <c r="S1858" s="29">
        <f>ROUND(FundResult[[#This Row],[pledged]]/FundResult[[#This Row],[goal]]*100,0)</f>
        <v>101</v>
      </c>
      <c r="T1858" s="27">
        <f>IFERROR(FundResult[[#This Row],[pledged]]/FundResult[[#This Row],[backers_count]], 0)</f>
        <v>53.289473684210527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48">
        <v>3000</v>
      </c>
      <c r="E1859" s="4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6">
        <f>FundResult[[#This Row],[launched_at]]/86400+DATE(1970,1,1)</f>
        <v>41864.76866898148</v>
      </c>
      <c r="L1859" s="8">
        <f>YEAR(FundResult[[#This Row],[Date Created Conversion]])</f>
        <v>2014</v>
      </c>
      <c r="M1859" t="b">
        <v>0</v>
      </c>
      <c r="N1859">
        <v>22</v>
      </c>
      <c r="O1859" t="b">
        <v>1</v>
      </c>
      <c r="P1859" t="s">
        <v>8274</v>
      </c>
      <c r="Q1859" t="s">
        <v>8325</v>
      </c>
      <c r="R1859" s="10" t="s">
        <v>8326</v>
      </c>
      <c r="S1859" s="29">
        <f>ROUND(FundResult[[#This Row],[pledged]]/FundResult[[#This Row],[goal]]*100,0)</f>
        <v>100</v>
      </c>
      <c r="T1859" s="27">
        <f>IFERROR(FundResult[[#This Row],[pledged]]/FundResult[[#This Row],[backers_count]], 0)</f>
        <v>136.36363636363637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48">
        <v>5555.55</v>
      </c>
      <c r="E1860" s="4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6">
        <f>FundResult[[#This Row],[launched_at]]/86400+DATE(1970,1,1)</f>
        <v>40833.200474537036</v>
      </c>
      <c r="L1860" s="8">
        <f>YEAR(FundResult[[#This Row],[Date Created Conversion]])</f>
        <v>2011</v>
      </c>
      <c r="M1860" t="b">
        <v>0</v>
      </c>
      <c r="N1860">
        <v>149</v>
      </c>
      <c r="O1860" t="b">
        <v>1</v>
      </c>
      <c r="P1860" t="s">
        <v>8274</v>
      </c>
      <c r="Q1860" t="s">
        <v>8325</v>
      </c>
      <c r="R1860" s="10" t="s">
        <v>8326</v>
      </c>
      <c r="S1860" s="29">
        <f>ROUND(FundResult[[#This Row],[pledged]]/FundResult[[#This Row],[goal]]*100,0)</f>
        <v>109</v>
      </c>
      <c r="T1860" s="27">
        <f>IFERROR(FundResult[[#This Row],[pledged]]/FundResult[[#This Row],[backers_count]], 0)</f>
        <v>40.547315436241611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48">
        <v>3000</v>
      </c>
      <c r="E1861" s="4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6">
        <f>FundResult[[#This Row],[launched_at]]/86400+DATE(1970,1,1)</f>
        <v>40778.770011574074</v>
      </c>
      <c r="L1861" s="8">
        <f>YEAR(FundResult[[#This Row],[Date Created Conversion]])</f>
        <v>2011</v>
      </c>
      <c r="M1861" t="b">
        <v>0</v>
      </c>
      <c r="N1861">
        <v>56</v>
      </c>
      <c r="O1861" t="b">
        <v>1</v>
      </c>
      <c r="P1861" t="s">
        <v>8274</v>
      </c>
      <c r="Q1861" t="s">
        <v>8325</v>
      </c>
      <c r="R1861" s="10" t="s">
        <v>8326</v>
      </c>
      <c r="S1861" s="29">
        <f>ROUND(FundResult[[#This Row],[pledged]]/FundResult[[#This Row],[goal]]*100,0)</f>
        <v>132</v>
      </c>
      <c r="T1861" s="27">
        <f>IFERROR(FundResult[[#This Row],[pledged]]/FundResult[[#This Row],[backers_count]], 0)</f>
        <v>70.625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48">
        <v>750</v>
      </c>
      <c r="E1862" s="4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6">
        <f>FundResult[[#This Row],[launched_at]]/86400+DATE(1970,1,1)</f>
        <v>41655.70930555556</v>
      </c>
      <c r="L1862" s="8">
        <f>YEAR(FundResult[[#This Row],[Date Created Conversion]])</f>
        <v>2014</v>
      </c>
      <c r="M1862" t="b">
        <v>0</v>
      </c>
      <c r="N1862">
        <v>19</v>
      </c>
      <c r="O1862" t="b">
        <v>1</v>
      </c>
      <c r="P1862" t="s">
        <v>8274</v>
      </c>
      <c r="Q1862" t="s">
        <v>8325</v>
      </c>
      <c r="R1862" s="10" t="s">
        <v>8326</v>
      </c>
      <c r="S1862" s="29">
        <f>ROUND(FundResult[[#This Row],[pledged]]/FundResult[[#This Row],[goal]]*100,0)</f>
        <v>133</v>
      </c>
      <c r="T1862" s="27">
        <f>IFERROR(FundResult[[#This Row],[pledged]]/FundResult[[#This Row],[backers_count]], 0)</f>
        <v>52.684210526315788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48">
        <v>250000</v>
      </c>
      <c r="E1863" s="4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6">
        <f>FundResult[[#This Row],[launched_at]]/86400+DATE(1970,1,1)</f>
        <v>42000.300243055557</v>
      </c>
      <c r="L1863" s="8">
        <f>YEAR(FundResult[[#This Row],[Date Created Conversion]])</f>
        <v>2014</v>
      </c>
      <c r="M1863" t="b">
        <v>0</v>
      </c>
      <c r="N1863">
        <v>0</v>
      </c>
      <c r="O1863" t="b">
        <v>0</v>
      </c>
      <c r="P1863" t="s">
        <v>8281</v>
      </c>
      <c r="Q1863" t="s">
        <v>8333</v>
      </c>
      <c r="R1863" s="10" t="s">
        <v>8335</v>
      </c>
      <c r="S1863" s="29">
        <f>ROUND(FundResult[[#This Row],[pledged]]/FundResult[[#This Row],[goal]]*100,0)</f>
        <v>0</v>
      </c>
      <c r="T1863" s="27">
        <f>IFERROR(FundResult[[#This Row],[pledged]]/FundResult[[#This Row],[backers_count]], 0)</f>
        <v>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48">
        <v>18000</v>
      </c>
      <c r="E1864" s="4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6">
        <f>FundResult[[#This Row],[launched_at]]/86400+DATE(1970,1,1)</f>
        <v>42755.492754629631</v>
      </c>
      <c r="L1864" s="8">
        <f>YEAR(FundResult[[#This Row],[Date Created Conversion]])</f>
        <v>2017</v>
      </c>
      <c r="M1864" t="b">
        <v>0</v>
      </c>
      <c r="N1864">
        <v>16</v>
      </c>
      <c r="O1864" t="b">
        <v>0</v>
      </c>
      <c r="P1864" t="s">
        <v>8281</v>
      </c>
      <c r="Q1864" t="s">
        <v>8333</v>
      </c>
      <c r="R1864" s="10" t="s">
        <v>8335</v>
      </c>
      <c r="S1864" s="29">
        <f>ROUND(FundResult[[#This Row],[pledged]]/FundResult[[#This Row],[goal]]*100,0)</f>
        <v>8</v>
      </c>
      <c r="T1864" s="27">
        <f>IFERROR(FundResult[[#This Row],[pledged]]/FundResult[[#This Row],[backers_count]], 0)</f>
        <v>90.9375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48">
        <v>2500</v>
      </c>
      <c r="E1865" s="4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6">
        <f>FundResult[[#This Row],[launched_at]]/86400+DATE(1970,1,1)</f>
        <v>41772.797280092593</v>
      </c>
      <c r="L1865" s="8">
        <f>YEAR(FundResult[[#This Row],[Date Created Conversion]])</f>
        <v>2014</v>
      </c>
      <c r="M1865" t="b">
        <v>0</v>
      </c>
      <c r="N1865">
        <v>2</v>
      </c>
      <c r="O1865" t="b">
        <v>0</v>
      </c>
      <c r="P1865" t="s">
        <v>8281</v>
      </c>
      <c r="Q1865" t="s">
        <v>8333</v>
      </c>
      <c r="R1865" s="10" t="s">
        <v>8335</v>
      </c>
      <c r="S1865" s="29">
        <f>ROUND(FundResult[[#This Row],[pledged]]/FundResult[[#This Row],[goal]]*100,0)</f>
        <v>0</v>
      </c>
      <c r="T1865" s="27">
        <f>IFERROR(FundResult[[#This Row],[pledged]]/FundResult[[#This Row],[backers_count]], 0)</f>
        <v>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48">
        <v>6500</v>
      </c>
      <c r="E1866" s="4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6">
        <f>FundResult[[#This Row],[launched_at]]/86400+DATE(1970,1,1)</f>
        <v>41733.716435185182</v>
      </c>
      <c r="L1866" s="8">
        <f>YEAR(FundResult[[#This Row],[Date Created Conversion]])</f>
        <v>2014</v>
      </c>
      <c r="M1866" t="b">
        <v>0</v>
      </c>
      <c r="N1866">
        <v>48</v>
      </c>
      <c r="O1866" t="b">
        <v>0</v>
      </c>
      <c r="P1866" t="s">
        <v>8281</v>
      </c>
      <c r="Q1866" t="s">
        <v>8333</v>
      </c>
      <c r="R1866" s="10" t="s">
        <v>8335</v>
      </c>
      <c r="S1866" s="29">
        <f>ROUND(FundResult[[#This Row],[pledged]]/FundResult[[#This Row],[goal]]*100,0)</f>
        <v>43</v>
      </c>
      <c r="T1866" s="27">
        <f>IFERROR(FundResult[[#This Row],[pledged]]/FundResult[[#This Row],[backers_count]], 0)</f>
        <v>58.083333333333336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48">
        <v>110000</v>
      </c>
      <c r="E1867" s="4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6">
        <f>FundResult[[#This Row],[launched_at]]/86400+DATE(1970,1,1)</f>
        <v>42645.367442129631</v>
      </c>
      <c r="L1867" s="8">
        <f>YEAR(FundResult[[#This Row],[Date Created Conversion]])</f>
        <v>2016</v>
      </c>
      <c r="M1867" t="b">
        <v>0</v>
      </c>
      <c r="N1867">
        <v>2</v>
      </c>
      <c r="O1867" t="b">
        <v>0</v>
      </c>
      <c r="P1867" t="s">
        <v>8281</v>
      </c>
      <c r="Q1867" t="s">
        <v>8333</v>
      </c>
      <c r="R1867" s="10" t="s">
        <v>8335</v>
      </c>
      <c r="S1867" s="29">
        <f>ROUND(FundResult[[#This Row],[pledged]]/FundResult[[#This Row],[goal]]*100,0)</f>
        <v>0</v>
      </c>
      <c r="T1867" s="27">
        <f>IFERROR(FundResult[[#This Row],[pledged]]/FundResult[[#This Row],[backers_count]], 0)</f>
        <v>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48">
        <v>25000</v>
      </c>
      <c r="E1868" s="4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6">
        <f>FundResult[[#This Row],[launched_at]]/86400+DATE(1970,1,1)</f>
        <v>42742.246493055558</v>
      </c>
      <c r="L1868" s="8">
        <f>YEAR(FundResult[[#This Row],[Date Created Conversion]])</f>
        <v>2017</v>
      </c>
      <c r="M1868" t="b">
        <v>0</v>
      </c>
      <c r="N1868">
        <v>2</v>
      </c>
      <c r="O1868" t="b">
        <v>0</v>
      </c>
      <c r="P1868" t="s">
        <v>8281</v>
      </c>
      <c r="Q1868" t="s">
        <v>8333</v>
      </c>
      <c r="R1868" s="10" t="s">
        <v>8335</v>
      </c>
      <c r="S1868" s="29">
        <f>ROUND(FundResult[[#This Row],[pledged]]/FundResult[[#This Row],[goal]]*100,0)</f>
        <v>1</v>
      </c>
      <c r="T1868" s="27">
        <f>IFERROR(FundResult[[#This Row],[pledged]]/FundResult[[#This Row],[backers_count]], 0)</f>
        <v>62.5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48">
        <v>20000</v>
      </c>
      <c r="E1869" s="4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6">
        <f>FundResult[[#This Row],[launched_at]]/86400+DATE(1970,1,1)</f>
        <v>42649.924907407403</v>
      </c>
      <c r="L1869" s="8">
        <f>YEAR(FundResult[[#This Row],[Date Created Conversion]])</f>
        <v>2016</v>
      </c>
      <c r="M1869" t="b">
        <v>0</v>
      </c>
      <c r="N1869">
        <v>1</v>
      </c>
      <c r="O1869" t="b">
        <v>0</v>
      </c>
      <c r="P1869" t="s">
        <v>8281</v>
      </c>
      <c r="Q1869" t="s">
        <v>8333</v>
      </c>
      <c r="R1869" s="10" t="s">
        <v>8335</v>
      </c>
      <c r="S1869" s="29">
        <f>ROUND(FundResult[[#This Row],[pledged]]/FundResult[[#This Row],[goal]]*100,0)</f>
        <v>0</v>
      </c>
      <c r="T1869" s="27">
        <f>IFERROR(FundResult[[#This Row],[pledged]]/FundResult[[#This Row],[backers_count]], 0)</f>
        <v>10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48">
        <v>25000</v>
      </c>
      <c r="E1870" s="4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6">
        <f>FundResult[[#This Row],[launched_at]]/86400+DATE(1970,1,1)</f>
        <v>42328.779224537036</v>
      </c>
      <c r="L1870" s="8">
        <f>YEAR(FundResult[[#This Row],[Date Created Conversion]])</f>
        <v>2015</v>
      </c>
      <c r="M1870" t="b">
        <v>0</v>
      </c>
      <c r="N1870">
        <v>17</v>
      </c>
      <c r="O1870" t="b">
        <v>0</v>
      </c>
      <c r="P1870" t="s">
        <v>8281</v>
      </c>
      <c r="Q1870" t="s">
        <v>8333</v>
      </c>
      <c r="R1870" s="10" t="s">
        <v>8335</v>
      </c>
      <c r="S1870" s="29">
        <f>ROUND(FundResult[[#This Row],[pledged]]/FundResult[[#This Row],[goal]]*100,0)</f>
        <v>5</v>
      </c>
      <c r="T1870" s="27">
        <f>IFERROR(FundResult[[#This Row],[pledged]]/FundResult[[#This Row],[backers_count]], 0)</f>
        <v>71.588235294117652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48">
        <v>10000</v>
      </c>
      <c r="E1871" s="4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6">
        <f>FundResult[[#This Row],[launched_at]]/86400+DATE(1970,1,1)</f>
        <v>42709.002881944441</v>
      </c>
      <c r="L1871" s="8">
        <f>YEAR(FundResult[[#This Row],[Date Created Conversion]])</f>
        <v>2016</v>
      </c>
      <c r="M1871" t="b">
        <v>0</v>
      </c>
      <c r="N1871">
        <v>0</v>
      </c>
      <c r="O1871" t="b">
        <v>0</v>
      </c>
      <c r="P1871" t="s">
        <v>8281</v>
      </c>
      <c r="Q1871" t="s">
        <v>8333</v>
      </c>
      <c r="R1871" s="10" t="s">
        <v>8335</v>
      </c>
      <c r="S1871" s="29">
        <f>ROUND(FundResult[[#This Row],[pledged]]/FundResult[[#This Row],[goal]]*100,0)</f>
        <v>0</v>
      </c>
      <c r="T1871" s="27">
        <f>IFERROR(FundResult[[#This Row],[pledged]]/FundResult[[#This Row],[backers_count]], 0)</f>
        <v>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48">
        <v>3500</v>
      </c>
      <c r="E1872" s="4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6">
        <f>FundResult[[#This Row],[launched_at]]/86400+DATE(1970,1,1)</f>
        <v>42371.355729166666</v>
      </c>
      <c r="L1872" s="8">
        <f>YEAR(FundResult[[#This Row],[Date Created Conversion]])</f>
        <v>2016</v>
      </c>
      <c r="M1872" t="b">
        <v>0</v>
      </c>
      <c r="N1872">
        <v>11</v>
      </c>
      <c r="O1872" t="b">
        <v>0</v>
      </c>
      <c r="P1872" t="s">
        <v>8281</v>
      </c>
      <c r="Q1872" t="s">
        <v>8333</v>
      </c>
      <c r="R1872" s="10" t="s">
        <v>8335</v>
      </c>
      <c r="S1872" s="29">
        <f>ROUND(FundResult[[#This Row],[pledged]]/FundResult[[#This Row],[goal]]*100,0)</f>
        <v>10</v>
      </c>
      <c r="T1872" s="27">
        <f>IFERROR(FundResult[[#This Row],[pledged]]/FundResult[[#This Row],[backers_count]], 0)</f>
        <v>32.81818181818182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48">
        <v>6500</v>
      </c>
      <c r="E1873" s="4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6">
        <f>FundResult[[#This Row],[launched_at]]/86400+DATE(1970,1,1)</f>
        <v>41923.783576388887</v>
      </c>
      <c r="L1873" s="8">
        <f>YEAR(FundResult[[#This Row],[Date Created Conversion]])</f>
        <v>2014</v>
      </c>
      <c r="M1873" t="b">
        <v>0</v>
      </c>
      <c r="N1873">
        <v>95</v>
      </c>
      <c r="O1873" t="b">
        <v>0</v>
      </c>
      <c r="P1873" t="s">
        <v>8281</v>
      </c>
      <c r="Q1873" t="s">
        <v>8333</v>
      </c>
      <c r="R1873" s="10" t="s">
        <v>8335</v>
      </c>
      <c r="S1873" s="29">
        <f>ROUND(FundResult[[#This Row],[pledged]]/FundResult[[#This Row],[goal]]*100,0)</f>
        <v>72</v>
      </c>
      <c r="T1873" s="27">
        <f>IFERROR(FundResult[[#This Row],[pledged]]/FundResult[[#This Row],[backers_count]], 0)</f>
        <v>49.11578947368421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48">
        <v>20000</v>
      </c>
      <c r="E1874" s="4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6">
        <f>FundResult[[#This Row],[launched_at]]/86400+DATE(1970,1,1)</f>
        <v>42155.129652777774</v>
      </c>
      <c r="L1874" s="8">
        <f>YEAR(FundResult[[#This Row],[Date Created Conversion]])</f>
        <v>2015</v>
      </c>
      <c r="M1874" t="b">
        <v>0</v>
      </c>
      <c r="N1874">
        <v>13</v>
      </c>
      <c r="O1874" t="b">
        <v>0</v>
      </c>
      <c r="P1874" t="s">
        <v>8281</v>
      </c>
      <c r="Q1874" t="s">
        <v>8333</v>
      </c>
      <c r="R1874" s="10" t="s">
        <v>8335</v>
      </c>
      <c r="S1874" s="29">
        <f>ROUND(FundResult[[#This Row],[pledged]]/FundResult[[#This Row],[goal]]*100,0)</f>
        <v>1</v>
      </c>
      <c r="T1874" s="27">
        <f>IFERROR(FundResult[[#This Row],[pledged]]/FundResult[[#This Row],[backers_count]], 0)</f>
        <v>16.307692307692307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48">
        <v>8000</v>
      </c>
      <c r="E1875" s="4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6">
        <f>FundResult[[#This Row],[launched_at]]/86400+DATE(1970,1,1)</f>
        <v>42164.615856481483</v>
      </c>
      <c r="L1875" s="8">
        <f>YEAR(FundResult[[#This Row],[Date Created Conversion]])</f>
        <v>2015</v>
      </c>
      <c r="M1875" t="b">
        <v>0</v>
      </c>
      <c r="N1875">
        <v>2</v>
      </c>
      <c r="O1875" t="b">
        <v>0</v>
      </c>
      <c r="P1875" t="s">
        <v>8281</v>
      </c>
      <c r="Q1875" t="s">
        <v>8333</v>
      </c>
      <c r="R1875" s="10" t="s">
        <v>8335</v>
      </c>
      <c r="S1875" s="29">
        <f>ROUND(FundResult[[#This Row],[pledged]]/FundResult[[#This Row],[goal]]*100,0)</f>
        <v>0</v>
      </c>
      <c r="T1875" s="27">
        <f>IFERROR(FundResult[[#This Row],[pledged]]/FundResult[[#This Row],[backers_count]], 0)</f>
        <v>18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48">
        <v>160000</v>
      </c>
      <c r="E1876" s="4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6">
        <f>FundResult[[#This Row],[launched_at]]/86400+DATE(1970,1,1)</f>
        <v>42529.969131944439</v>
      </c>
      <c r="L1876" s="8">
        <f>YEAR(FundResult[[#This Row],[Date Created Conversion]])</f>
        <v>2016</v>
      </c>
      <c r="M1876" t="b">
        <v>0</v>
      </c>
      <c r="N1876">
        <v>2</v>
      </c>
      <c r="O1876" t="b">
        <v>0</v>
      </c>
      <c r="P1876" t="s">
        <v>8281</v>
      </c>
      <c r="Q1876" t="s">
        <v>8333</v>
      </c>
      <c r="R1876" s="10" t="s">
        <v>8335</v>
      </c>
      <c r="S1876" s="29">
        <f>ROUND(FundResult[[#This Row],[pledged]]/FundResult[[#This Row],[goal]]*100,0)</f>
        <v>0</v>
      </c>
      <c r="T1876" s="27">
        <f>IFERROR(FundResult[[#This Row],[pledged]]/FundResult[[#This Row],[backers_count]], 0)</f>
        <v>13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48">
        <v>10000</v>
      </c>
      <c r="E1877" s="4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6">
        <f>FundResult[[#This Row],[launched_at]]/86400+DATE(1970,1,1)</f>
        <v>42528.899398148147</v>
      </c>
      <c r="L1877" s="8">
        <f>YEAR(FundResult[[#This Row],[Date Created Conversion]])</f>
        <v>2016</v>
      </c>
      <c r="M1877" t="b">
        <v>0</v>
      </c>
      <c r="N1877">
        <v>3</v>
      </c>
      <c r="O1877" t="b">
        <v>0</v>
      </c>
      <c r="P1877" t="s">
        <v>8281</v>
      </c>
      <c r="Q1877" t="s">
        <v>8333</v>
      </c>
      <c r="R1877" s="10" t="s">
        <v>8335</v>
      </c>
      <c r="S1877" s="29">
        <f>ROUND(FundResult[[#This Row],[pledged]]/FundResult[[#This Row],[goal]]*100,0)</f>
        <v>1</v>
      </c>
      <c r="T1877" s="27">
        <f>IFERROR(FundResult[[#This Row],[pledged]]/FundResult[[#This Row],[backers_count]], 0)</f>
        <v>17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48">
        <v>280</v>
      </c>
      <c r="E1878" s="4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6">
        <f>FundResult[[#This Row],[launched_at]]/86400+DATE(1970,1,1)</f>
        <v>41776.284780092596</v>
      </c>
      <c r="L1878" s="8">
        <f>YEAR(FundResult[[#This Row],[Date Created Conversion]])</f>
        <v>2014</v>
      </c>
      <c r="M1878" t="b">
        <v>0</v>
      </c>
      <c r="N1878">
        <v>0</v>
      </c>
      <c r="O1878" t="b">
        <v>0</v>
      </c>
      <c r="P1878" t="s">
        <v>8281</v>
      </c>
      <c r="Q1878" t="s">
        <v>8333</v>
      </c>
      <c r="R1878" s="10" t="s">
        <v>8335</v>
      </c>
      <c r="S1878" s="29">
        <f>ROUND(FundResult[[#This Row],[pledged]]/FundResult[[#This Row],[goal]]*100,0)</f>
        <v>0</v>
      </c>
      <c r="T1878" s="27">
        <f>IFERROR(FundResult[[#This Row],[pledged]]/FundResult[[#This Row],[backers_count]], 0)</f>
        <v>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48">
        <v>60</v>
      </c>
      <c r="E1879" s="4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6">
        <f>FundResult[[#This Row],[launched_at]]/86400+DATE(1970,1,1)</f>
        <v>42035.029224537036</v>
      </c>
      <c r="L1879" s="8">
        <f>YEAR(FundResult[[#This Row],[Date Created Conversion]])</f>
        <v>2015</v>
      </c>
      <c r="M1879" t="b">
        <v>0</v>
      </c>
      <c r="N1879">
        <v>0</v>
      </c>
      <c r="O1879" t="b">
        <v>0</v>
      </c>
      <c r="P1879" t="s">
        <v>8281</v>
      </c>
      <c r="Q1879" t="s">
        <v>8333</v>
      </c>
      <c r="R1879" s="10" t="s">
        <v>8335</v>
      </c>
      <c r="S1879" s="29">
        <f>ROUND(FundResult[[#This Row],[pledged]]/FundResult[[#This Row],[goal]]*100,0)</f>
        <v>0</v>
      </c>
      <c r="T1879" s="27">
        <f>IFERROR(FundResult[[#This Row],[pledged]]/FundResult[[#This Row],[backers_count]], 0)</f>
        <v>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48">
        <v>8000</v>
      </c>
      <c r="E1880" s="4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6">
        <f>FundResult[[#This Row],[launched_at]]/86400+DATE(1970,1,1)</f>
        <v>41773.008738425924</v>
      </c>
      <c r="L1880" s="8">
        <f>YEAR(FundResult[[#This Row],[Date Created Conversion]])</f>
        <v>2014</v>
      </c>
      <c r="M1880" t="b">
        <v>0</v>
      </c>
      <c r="N1880">
        <v>0</v>
      </c>
      <c r="O1880" t="b">
        <v>0</v>
      </c>
      <c r="P1880" t="s">
        <v>8281</v>
      </c>
      <c r="Q1880" t="s">
        <v>8333</v>
      </c>
      <c r="R1880" s="10" t="s">
        <v>8335</v>
      </c>
      <c r="S1880" s="29">
        <f>ROUND(FundResult[[#This Row],[pledged]]/FundResult[[#This Row],[goal]]*100,0)</f>
        <v>0</v>
      </c>
      <c r="T1880" s="27">
        <f>IFERROR(FundResult[[#This Row],[pledged]]/FundResult[[#This Row],[backers_count]], 0)</f>
        <v>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48">
        <v>5000</v>
      </c>
      <c r="E1881" s="4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6">
        <f>FundResult[[#This Row],[launched_at]]/86400+DATE(1970,1,1)</f>
        <v>42413.649641203709</v>
      </c>
      <c r="L1881" s="8">
        <f>YEAR(FundResult[[#This Row],[Date Created Conversion]])</f>
        <v>2016</v>
      </c>
      <c r="M1881" t="b">
        <v>0</v>
      </c>
      <c r="N1881">
        <v>2</v>
      </c>
      <c r="O1881" t="b">
        <v>0</v>
      </c>
      <c r="P1881" t="s">
        <v>8281</v>
      </c>
      <c r="Q1881" t="s">
        <v>8333</v>
      </c>
      <c r="R1881" s="10" t="s">
        <v>8335</v>
      </c>
      <c r="S1881" s="29">
        <f>ROUND(FundResult[[#This Row],[pledged]]/FundResult[[#This Row],[goal]]*100,0)</f>
        <v>0</v>
      </c>
      <c r="T1881" s="27">
        <f>IFERROR(FundResult[[#This Row],[pledged]]/FundResult[[#This Row],[backers_count]], 0)</f>
        <v>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48">
        <v>5000</v>
      </c>
      <c r="E1882" s="4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6">
        <f>FundResult[[#This Row],[launched_at]]/86400+DATE(1970,1,1)</f>
        <v>42430.566898148143</v>
      </c>
      <c r="L1882" s="8">
        <f>YEAR(FundResult[[#This Row],[Date Created Conversion]])</f>
        <v>2016</v>
      </c>
      <c r="M1882" t="b">
        <v>0</v>
      </c>
      <c r="N1882">
        <v>24</v>
      </c>
      <c r="O1882" t="b">
        <v>0</v>
      </c>
      <c r="P1882" t="s">
        <v>8281</v>
      </c>
      <c r="Q1882" t="s">
        <v>8333</v>
      </c>
      <c r="R1882" s="10" t="s">
        <v>8335</v>
      </c>
      <c r="S1882" s="29">
        <f>ROUND(FundResult[[#This Row],[pledged]]/FundResult[[#This Row],[goal]]*100,0)</f>
        <v>20</v>
      </c>
      <c r="T1882" s="27">
        <f>IFERROR(FundResult[[#This Row],[pledged]]/FundResult[[#This Row],[backers_count]], 0)</f>
        <v>41.833333333333336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48">
        <v>2000</v>
      </c>
      <c r="E1883" s="4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6">
        <f>FundResult[[#This Row],[launched_at]]/86400+DATE(1970,1,1)</f>
        <v>42043.152650462958</v>
      </c>
      <c r="L1883" s="8">
        <f>YEAR(FundResult[[#This Row],[Date Created Conversion]])</f>
        <v>2015</v>
      </c>
      <c r="M1883" t="b">
        <v>0</v>
      </c>
      <c r="N1883">
        <v>70</v>
      </c>
      <c r="O1883" t="b">
        <v>1</v>
      </c>
      <c r="P1883" t="s">
        <v>8277</v>
      </c>
      <c r="Q1883" t="s">
        <v>8325</v>
      </c>
      <c r="R1883" s="10" t="s">
        <v>8329</v>
      </c>
      <c r="S1883" s="29">
        <f>ROUND(FundResult[[#This Row],[pledged]]/FundResult[[#This Row],[goal]]*100,0)</f>
        <v>173</v>
      </c>
      <c r="T1883" s="27">
        <f>IFERROR(FundResult[[#This Row],[pledged]]/FundResult[[#This Row],[backers_count]], 0)</f>
        <v>49.338428571428572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48">
        <v>3350</v>
      </c>
      <c r="E1884" s="4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6">
        <f>FundResult[[#This Row],[launched_at]]/86400+DATE(1970,1,1)</f>
        <v>41067.949212962965</v>
      </c>
      <c r="L1884" s="8">
        <f>YEAR(FundResult[[#This Row],[Date Created Conversion]])</f>
        <v>2012</v>
      </c>
      <c r="M1884" t="b">
        <v>0</v>
      </c>
      <c r="N1884">
        <v>81</v>
      </c>
      <c r="O1884" t="b">
        <v>1</v>
      </c>
      <c r="P1884" t="s">
        <v>8277</v>
      </c>
      <c r="Q1884" t="s">
        <v>8325</v>
      </c>
      <c r="R1884" s="10" t="s">
        <v>8329</v>
      </c>
      <c r="S1884" s="29">
        <f>ROUND(FundResult[[#This Row],[pledged]]/FundResult[[#This Row],[goal]]*100,0)</f>
        <v>101</v>
      </c>
      <c r="T1884" s="27">
        <f>IFERROR(FundResult[[#This Row],[pledged]]/FundResult[[#This Row],[backers_count]], 0)</f>
        <v>41.728395061728392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48">
        <v>999</v>
      </c>
      <c r="E1885" s="4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6">
        <f>FundResult[[#This Row],[launched_at]]/86400+DATE(1970,1,1)</f>
        <v>40977.948009259257</v>
      </c>
      <c r="L1885" s="8">
        <f>YEAR(FundResult[[#This Row],[Date Created Conversion]])</f>
        <v>2012</v>
      </c>
      <c r="M1885" t="b">
        <v>0</v>
      </c>
      <c r="N1885">
        <v>32</v>
      </c>
      <c r="O1885" t="b">
        <v>1</v>
      </c>
      <c r="P1885" t="s">
        <v>8277</v>
      </c>
      <c r="Q1885" t="s">
        <v>8325</v>
      </c>
      <c r="R1885" s="10" t="s">
        <v>8329</v>
      </c>
      <c r="S1885" s="29">
        <f>ROUND(FundResult[[#This Row],[pledged]]/FundResult[[#This Row],[goal]]*100,0)</f>
        <v>105</v>
      </c>
      <c r="T1885" s="27">
        <f>IFERROR(FundResult[[#This Row],[pledged]]/FundResult[[#This Row],[backers_count]], 0)</f>
        <v>32.71875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48">
        <v>1000</v>
      </c>
      <c r="E1886" s="4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6">
        <f>FundResult[[#This Row],[launched_at]]/86400+DATE(1970,1,1)</f>
        <v>41205.198321759257</v>
      </c>
      <c r="L1886" s="8">
        <f>YEAR(FundResult[[#This Row],[Date Created Conversion]])</f>
        <v>2012</v>
      </c>
      <c r="M1886" t="b">
        <v>0</v>
      </c>
      <c r="N1886">
        <v>26</v>
      </c>
      <c r="O1886" t="b">
        <v>1</v>
      </c>
      <c r="P1886" t="s">
        <v>8277</v>
      </c>
      <c r="Q1886" t="s">
        <v>8325</v>
      </c>
      <c r="R1886" s="10" t="s">
        <v>8329</v>
      </c>
      <c r="S1886" s="29">
        <f>ROUND(FundResult[[#This Row],[pledged]]/FundResult[[#This Row],[goal]]*100,0)</f>
        <v>135</v>
      </c>
      <c r="T1886" s="27">
        <f>IFERROR(FundResult[[#This Row],[pledged]]/FundResult[[#This Row],[backers_count]], 0)</f>
        <v>51.96153846153846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48">
        <v>4575</v>
      </c>
      <c r="E1887" s="4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6">
        <f>FundResult[[#This Row],[launched_at]]/86400+DATE(1970,1,1)</f>
        <v>41099.093865740739</v>
      </c>
      <c r="L1887" s="8">
        <f>YEAR(FundResult[[#This Row],[Date Created Conversion]])</f>
        <v>2012</v>
      </c>
      <c r="M1887" t="b">
        <v>0</v>
      </c>
      <c r="N1887">
        <v>105</v>
      </c>
      <c r="O1887" t="b">
        <v>1</v>
      </c>
      <c r="P1887" t="s">
        <v>8277</v>
      </c>
      <c r="Q1887" t="s">
        <v>8325</v>
      </c>
      <c r="R1887" s="10" t="s">
        <v>8329</v>
      </c>
      <c r="S1887" s="29">
        <f>ROUND(FundResult[[#This Row],[pledged]]/FundResult[[#This Row],[goal]]*100,0)</f>
        <v>116</v>
      </c>
      <c r="T1887" s="27">
        <f>IFERROR(FundResult[[#This Row],[pledged]]/FundResult[[#This Row],[backers_count]], 0)</f>
        <v>50.685714285714283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48">
        <v>1200</v>
      </c>
      <c r="E1888" s="4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6">
        <f>FundResult[[#This Row],[launched_at]]/86400+DATE(1970,1,1)</f>
        <v>41925.906689814816</v>
      </c>
      <c r="L1888" s="8">
        <f>YEAR(FundResult[[#This Row],[Date Created Conversion]])</f>
        <v>2014</v>
      </c>
      <c r="M1888" t="b">
        <v>0</v>
      </c>
      <c r="N1888">
        <v>29</v>
      </c>
      <c r="O1888" t="b">
        <v>1</v>
      </c>
      <c r="P1888" t="s">
        <v>8277</v>
      </c>
      <c r="Q1888" t="s">
        <v>8325</v>
      </c>
      <c r="R1888" s="10" t="s">
        <v>8329</v>
      </c>
      <c r="S1888" s="29">
        <f>ROUND(FundResult[[#This Row],[pledged]]/FundResult[[#This Row],[goal]]*100,0)</f>
        <v>102</v>
      </c>
      <c r="T1888" s="27">
        <f>IFERROR(FundResult[[#This Row],[pledged]]/FundResult[[#This Row],[backers_count]], 0)</f>
        <v>42.241379310344826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48">
        <v>3000</v>
      </c>
      <c r="E1889" s="4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6">
        <f>FundResult[[#This Row],[launched_at]]/86400+DATE(1970,1,1)</f>
        <v>42323.800138888888</v>
      </c>
      <c r="L1889" s="8">
        <f>YEAR(FundResult[[#This Row],[Date Created Conversion]])</f>
        <v>2015</v>
      </c>
      <c r="M1889" t="b">
        <v>0</v>
      </c>
      <c r="N1889">
        <v>8</v>
      </c>
      <c r="O1889" t="b">
        <v>1</v>
      </c>
      <c r="P1889" t="s">
        <v>8277</v>
      </c>
      <c r="Q1889" t="s">
        <v>8325</v>
      </c>
      <c r="R1889" s="10" t="s">
        <v>8329</v>
      </c>
      <c r="S1889" s="29">
        <f>ROUND(FundResult[[#This Row],[pledged]]/FundResult[[#This Row],[goal]]*100,0)</f>
        <v>111</v>
      </c>
      <c r="T1889" s="27">
        <f>IFERROR(FundResult[[#This Row],[pledged]]/FundResult[[#This Row],[backers_count]], 0)</f>
        <v>416.875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48">
        <v>2500</v>
      </c>
      <c r="E1890" s="4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6">
        <f>FundResult[[#This Row],[launched_at]]/86400+DATE(1970,1,1)</f>
        <v>40299.239953703705</v>
      </c>
      <c r="L1890" s="8">
        <f>YEAR(FundResult[[#This Row],[Date Created Conversion]])</f>
        <v>2010</v>
      </c>
      <c r="M1890" t="b">
        <v>0</v>
      </c>
      <c r="N1890">
        <v>89</v>
      </c>
      <c r="O1890" t="b">
        <v>1</v>
      </c>
      <c r="P1890" t="s">
        <v>8277</v>
      </c>
      <c r="Q1890" t="s">
        <v>8325</v>
      </c>
      <c r="R1890" s="10" t="s">
        <v>8329</v>
      </c>
      <c r="S1890" s="29">
        <f>ROUND(FundResult[[#This Row],[pledged]]/FundResult[[#This Row],[goal]]*100,0)</f>
        <v>166</v>
      </c>
      <c r="T1890" s="27">
        <f>IFERROR(FundResult[[#This Row],[pledged]]/FundResult[[#This Row],[backers_count]], 0)</f>
        <v>46.651685393258425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48">
        <v>2000</v>
      </c>
      <c r="E1891" s="4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6">
        <f>FundResult[[#This Row],[launched_at]]/86400+DATE(1970,1,1)</f>
        <v>41299.793356481481</v>
      </c>
      <c r="L1891" s="8">
        <f>YEAR(FundResult[[#This Row],[Date Created Conversion]])</f>
        <v>2013</v>
      </c>
      <c r="M1891" t="b">
        <v>0</v>
      </c>
      <c r="N1891">
        <v>44</v>
      </c>
      <c r="O1891" t="b">
        <v>1</v>
      </c>
      <c r="P1891" t="s">
        <v>8277</v>
      </c>
      <c r="Q1891" t="s">
        <v>8325</v>
      </c>
      <c r="R1891" s="10" t="s">
        <v>8329</v>
      </c>
      <c r="S1891" s="29">
        <f>ROUND(FundResult[[#This Row],[pledged]]/FundResult[[#This Row],[goal]]*100,0)</f>
        <v>107</v>
      </c>
      <c r="T1891" s="27">
        <f>IFERROR(FundResult[[#This Row],[pledged]]/FundResult[[#This Row],[backers_count]], 0)</f>
        <v>48.454545454545453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48">
        <v>12000</v>
      </c>
      <c r="E1892" s="4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6">
        <f>FundResult[[#This Row],[launched_at]]/86400+DATE(1970,1,1)</f>
        <v>41228.786203703705</v>
      </c>
      <c r="L1892" s="8">
        <f>YEAR(FundResult[[#This Row],[Date Created Conversion]])</f>
        <v>2012</v>
      </c>
      <c r="M1892" t="b">
        <v>0</v>
      </c>
      <c r="N1892">
        <v>246</v>
      </c>
      <c r="O1892" t="b">
        <v>1</v>
      </c>
      <c r="P1892" t="s">
        <v>8277</v>
      </c>
      <c r="Q1892" t="s">
        <v>8325</v>
      </c>
      <c r="R1892" s="10" t="s">
        <v>8329</v>
      </c>
      <c r="S1892" s="29">
        <f>ROUND(FundResult[[#This Row],[pledged]]/FundResult[[#This Row],[goal]]*100,0)</f>
        <v>145</v>
      </c>
      <c r="T1892" s="27">
        <f>IFERROR(FundResult[[#This Row],[pledged]]/FundResult[[#This Row],[backers_count]], 0)</f>
        <v>70.5289837398374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48">
        <v>10000</v>
      </c>
      <c r="E1893" s="4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6">
        <f>FundResult[[#This Row],[launched_at]]/86400+DATE(1970,1,1)</f>
        <v>40335.798078703701</v>
      </c>
      <c r="L1893" s="8">
        <f>YEAR(FundResult[[#This Row],[Date Created Conversion]])</f>
        <v>2010</v>
      </c>
      <c r="M1893" t="b">
        <v>0</v>
      </c>
      <c r="N1893">
        <v>120</v>
      </c>
      <c r="O1893" t="b">
        <v>1</v>
      </c>
      <c r="P1893" t="s">
        <v>8277</v>
      </c>
      <c r="Q1893" t="s">
        <v>8325</v>
      </c>
      <c r="R1893" s="10" t="s">
        <v>8329</v>
      </c>
      <c r="S1893" s="29">
        <f>ROUND(FundResult[[#This Row],[pledged]]/FundResult[[#This Row],[goal]]*100,0)</f>
        <v>106</v>
      </c>
      <c r="T1893" s="27">
        <f>IFERROR(FundResult[[#This Row],[pledged]]/FundResult[[#This Row],[backers_count]], 0)</f>
        <v>87.958333333333329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48">
        <v>500</v>
      </c>
      <c r="E1894" s="4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6">
        <f>FundResult[[#This Row],[launched_at]]/86400+DATE(1970,1,1)</f>
        <v>40671.637511574074</v>
      </c>
      <c r="L1894" s="8">
        <f>YEAR(FundResult[[#This Row],[Date Created Conversion]])</f>
        <v>2011</v>
      </c>
      <c r="M1894" t="b">
        <v>0</v>
      </c>
      <c r="N1894">
        <v>26</v>
      </c>
      <c r="O1894" t="b">
        <v>1</v>
      </c>
      <c r="P1894" t="s">
        <v>8277</v>
      </c>
      <c r="Q1894" t="s">
        <v>8325</v>
      </c>
      <c r="R1894" s="10" t="s">
        <v>8329</v>
      </c>
      <c r="S1894" s="29">
        <f>ROUND(FundResult[[#This Row],[pledged]]/FundResult[[#This Row],[goal]]*100,0)</f>
        <v>137</v>
      </c>
      <c r="T1894" s="27">
        <f>IFERROR(FundResult[[#This Row],[pledged]]/FundResult[[#This Row],[backers_count]], 0)</f>
        <v>26.26923076923077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48">
        <v>2500</v>
      </c>
      <c r="E1895" s="4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6">
        <f>FundResult[[#This Row],[launched_at]]/86400+DATE(1970,1,1)</f>
        <v>40632.94195601852</v>
      </c>
      <c r="L1895" s="8">
        <f>YEAR(FundResult[[#This Row],[Date Created Conversion]])</f>
        <v>2011</v>
      </c>
      <c r="M1895" t="b">
        <v>0</v>
      </c>
      <c r="N1895">
        <v>45</v>
      </c>
      <c r="O1895" t="b">
        <v>1</v>
      </c>
      <c r="P1895" t="s">
        <v>8277</v>
      </c>
      <c r="Q1895" t="s">
        <v>8325</v>
      </c>
      <c r="R1895" s="10" t="s">
        <v>8329</v>
      </c>
      <c r="S1895" s="29">
        <f>ROUND(FundResult[[#This Row],[pledged]]/FundResult[[#This Row],[goal]]*100,0)</f>
        <v>104</v>
      </c>
      <c r="T1895" s="27">
        <f>IFERROR(FundResult[[#This Row],[pledged]]/FundResult[[#This Row],[backers_count]], 0)</f>
        <v>57.777777777777779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48">
        <v>1000</v>
      </c>
      <c r="E1896" s="4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6">
        <f>FundResult[[#This Row],[launched_at]]/86400+DATE(1970,1,1)</f>
        <v>40920.90489583333</v>
      </c>
      <c r="L1896" s="8">
        <f>YEAR(FundResult[[#This Row],[Date Created Conversion]])</f>
        <v>2012</v>
      </c>
      <c r="M1896" t="b">
        <v>0</v>
      </c>
      <c r="N1896">
        <v>20</v>
      </c>
      <c r="O1896" t="b">
        <v>1</v>
      </c>
      <c r="P1896" t="s">
        <v>8277</v>
      </c>
      <c r="Q1896" t="s">
        <v>8325</v>
      </c>
      <c r="R1896" s="10" t="s">
        <v>8329</v>
      </c>
      <c r="S1896" s="29">
        <f>ROUND(FundResult[[#This Row],[pledged]]/FundResult[[#This Row],[goal]]*100,0)</f>
        <v>115</v>
      </c>
      <c r="T1896" s="27">
        <f>IFERROR(FundResult[[#This Row],[pledged]]/FundResult[[#This Row],[backers_count]], 0)</f>
        <v>57.25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48">
        <v>9072</v>
      </c>
      <c r="E1897" s="4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6">
        <f>FundResult[[#This Row],[launched_at]]/86400+DATE(1970,1,1)</f>
        <v>42267.746782407412</v>
      </c>
      <c r="L1897" s="8">
        <f>YEAR(FundResult[[#This Row],[Date Created Conversion]])</f>
        <v>2015</v>
      </c>
      <c r="M1897" t="b">
        <v>0</v>
      </c>
      <c r="N1897">
        <v>47</v>
      </c>
      <c r="O1897" t="b">
        <v>1</v>
      </c>
      <c r="P1897" t="s">
        <v>8277</v>
      </c>
      <c r="Q1897" t="s">
        <v>8325</v>
      </c>
      <c r="R1897" s="10" t="s">
        <v>8329</v>
      </c>
      <c r="S1897" s="29">
        <f>ROUND(FundResult[[#This Row],[pledged]]/FundResult[[#This Row],[goal]]*100,0)</f>
        <v>102</v>
      </c>
      <c r="T1897" s="27">
        <f>IFERROR(FundResult[[#This Row],[pledged]]/FundResult[[#This Row],[backers_count]], 0)</f>
        <v>196.34042553191489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48">
        <v>451</v>
      </c>
      <c r="E1898" s="4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6">
        <f>FundResult[[#This Row],[launched_at]]/86400+DATE(1970,1,1)</f>
        <v>40981.710243055553</v>
      </c>
      <c r="L1898" s="8">
        <f>YEAR(FundResult[[#This Row],[Date Created Conversion]])</f>
        <v>2012</v>
      </c>
      <c r="M1898" t="b">
        <v>0</v>
      </c>
      <c r="N1898">
        <v>13</v>
      </c>
      <c r="O1898" t="b">
        <v>1</v>
      </c>
      <c r="P1898" t="s">
        <v>8277</v>
      </c>
      <c r="Q1898" t="s">
        <v>8325</v>
      </c>
      <c r="R1898" s="10" t="s">
        <v>8329</v>
      </c>
      <c r="S1898" s="29">
        <f>ROUND(FundResult[[#This Row],[pledged]]/FundResult[[#This Row],[goal]]*100,0)</f>
        <v>124</v>
      </c>
      <c r="T1898" s="27">
        <f>IFERROR(FundResult[[#This Row],[pledged]]/FundResult[[#This Row],[backers_count]], 0)</f>
        <v>43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48">
        <v>6350</v>
      </c>
      <c r="E1899" s="4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6">
        <f>FundResult[[#This Row],[launched_at]]/86400+DATE(1970,1,1)</f>
        <v>41680.583402777775</v>
      </c>
      <c r="L1899" s="8">
        <f>YEAR(FundResult[[#This Row],[Date Created Conversion]])</f>
        <v>2014</v>
      </c>
      <c r="M1899" t="b">
        <v>0</v>
      </c>
      <c r="N1899">
        <v>183</v>
      </c>
      <c r="O1899" t="b">
        <v>1</v>
      </c>
      <c r="P1899" t="s">
        <v>8277</v>
      </c>
      <c r="Q1899" t="s">
        <v>8325</v>
      </c>
      <c r="R1899" s="10" t="s">
        <v>8329</v>
      </c>
      <c r="S1899" s="29">
        <f>ROUND(FundResult[[#This Row],[pledged]]/FundResult[[#This Row],[goal]]*100,0)</f>
        <v>102</v>
      </c>
      <c r="T1899" s="27">
        <f>IFERROR(FundResult[[#This Row],[pledged]]/FundResult[[#This Row],[backers_count]], 0)</f>
        <v>35.551912568306008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48">
        <v>1000</v>
      </c>
      <c r="E1900" s="4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6">
        <f>FundResult[[#This Row],[launched_at]]/86400+DATE(1970,1,1)</f>
        <v>42366.192974537036</v>
      </c>
      <c r="L1900" s="8">
        <f>YEAR(FundResult[[#This Row],[Date Created Conversion]])</f>
        <v>2015</v>
      </c>
      <c r="M1900" t="b">
        <v>0</v>
      </c>
      <c r="N1900">
        <v>21</v>
      </c>
      <c r="O1900" t="b">
        <v>1</v>
      </c>
      <c r="P1900" t="s">
        <v>8277</v>
      </c>
      <c r="Q1900" t="s">
        <v>8325</v>
      </c>
      <c r="R1900" s="10" t="s">
        <v>8329</v>
      </c>
      <c r="S1900" s="29">
        <f>ROUND(FundResult[[#This Row],[pledged]]/FundResult[[#This Row],[goal]]*100,0)</f>
        <v>145</v>
      </c>
      <c r="T1900" s="27">
        <f>IFERROR(FundResult[[#This Row],[pledged]]/FundResult[[#This Row],[backers_count]], 0)</f>
        <v>68.80952380952381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48">
        <v>900</v>
      </c>
      <c r="E1901" s="4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6">
        <f>FundResult[[#This Row],[launched_at]]/86400+DATE(1970,1,1)</f>
        <v>42058.941736111112</v>
      </c>
      <c r="L1901" s="8">
        <f>YEAR(FundResult[[#This Row],[Date Created Conversion]])</f>
        <v>2015</v>
      </c>
      <c r="M1901" t="b">
        <v>0</v>
      </c>
      <c r="N1901">
        <v>42</v>
      </c>
      <c r="O1901" t="b">
        <v>1</v>
      </c>
      <c r="P1901" t="s">
        <v>8277</v>
      </c>
      <c r="Q1901" t="s">
        <v>8325</v>
      </c>
      <c r="R1901" s="10" t="s">
        <v>8329</v>
      </c>
      <c r="S1901" s="29">
        <f>ROUND(FundResult[[#This Row],[pledged]]/FundResult[[#This Row],[goal]]*100,0)</f>
        <v>133</v>
      </c>
      <c r="T1901" s="27">
        <f>IFERROR(FundResult[[#This Row],[pledged]]/FundResult[[#This Row],[backers_count]], 0)</f>
        <v>28.571428571428573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48">
        <v>2500</v>
      </c>
      <c r="E1902" s="4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6">
        <f>FundResult[[#This Row],[launched_at]]/86400+DATE(1970,1,1)</f>
        <v>41160.871886574074</v>
      </c>
      <c r="L1902" s="8">
        <f>YEAR(FundResult[[#This Row],[Date Created Conversion]])</f>
        <v>2012</v>
      </c>
      <c r="M1902" t="b">
        <v>0</v>
      </c>
      <c r="N1902">
        <v>54</v>
      </c>
      <c r="O1902" t="b">
        <v>1</v>
      </c>
      <c r="P1902" t="s">
        <v>8277</v>
      </c>
      <c r="Q1902" t="s">
        <v>8325</v>
      </c>
      <c r="R1902" s="10" t="s">
        <v>8329</v>
      </c>
      <c r="S1902" s="29">
        <f>ROUND(FundResult[[#This Row],[pledged]]/FundResult[[#This Row],[goal]]*100,0)</f>
        <v>109</v>
      </c>
      <c r="T1902" s="27">
        <f>IFERROR(FundResult[[#This Row],[pledged]]/FundResult[[#This Row],[backers_count]], 0)</f>
        <v>50.631666666666668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48">
        <v>99000</v>
      </c>
      <c r="E1903" s="4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6">
        <f>FundResult[[#This Row],[launched_at]]/86400+DATE(1970,1,1)</f>
        <v>42116.54315972222</v>
      </c>
      <c r="L1903" s="8">
        <f>YEAR(FundResult[[#This Row],[Date Created Conversion]])</f>
        <v>2015</v>
      </c>
      <c r="M1903" t="b">
        <v>0</v>
      </c>
      <c r="N1903">
        <v>25</v>
      </c>
      <c r="O1903" t="b">
        <v>0</v>
      </c>
      <c r="P1903" t="s">
        <v>8292</v>
      </c>
      <c r="Q1903" t="s">
        <v>8319</v>
      </c>
      <c r="R1903" s="10" t="s">
        <v>8348</v>
      </c>
      <c r="S1903" s="29">
        <f>ROUND(FundResult[[#This Row],[pledged]]/FundResult[[#This Row],[goal]]*100,0)</f>
        <v>3</v>
      </c>
      <c r="T1903" s="27">
        <f>IFERROR(FundResult[[#This Row],[pledged]]/FundResult[[#This Row],[backers_count]], 0)</f>
        <v>106.8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48">
        <v>1000</v>
      </c>
      <c r="E1904" s="4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6">
        <f>FundResult[[#This Row],[launched_at]]/86400+DATE(1970,1,1)</f>
        <v>42037.789895833332</v>
      </c>
      <c r="L1904" s="8">
        <f>YEAR(FundResult[[#This Row],[Date Created Conversion]])</f>
        <v>2015</v>
      </c>
      <c r="M1904" t="b">
        <v>0</v>
      </c>
      <c r="N1904">
        <v>3</v>
      </c>
      <c r="O1904" t="b">
        <v>0</v>
      </c>
      <c r="P1904" t="s">
        <v>8292</v>
      </c>
      <c r="Q1904" t="s">
        <v>8319</v>
      </c>
      <c r="R1904" s="10" t="s">
        <v>8348</v>
      </c>
      <c r="S1904" s="29">
        <f>ROUND(FundResult[[#This Row],[pledged]]/FundResult[[#This Row],[goal]]*100,0)</f>
        <v>1</v>
      </c>
      <c r="T1904" s="27">
        <f>IFERROR(FundResult[[#This Row],[pledged]]/FundResult[[#This Row],[backers_count]], 0)</f>
        <v>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48">
        <v>3000</v>
      </c>
      <c r="E1905" s="4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6">
        <f>FundResult[[#This Row],[launched_at]]/86400+DATE(1970,1,1)</f>
        <v>42702.770729166667</v>
      </c>
      <c r="L1905" s="8">
        <f>YEAR(FundResult[[#This Row],[Date Created Conversion]])</f>
        <v>2016</v>
      </c>
      <c r="M1905" t="b">
        <v>0</v>
      </c>
      <c r="N1905">
        <v>41</v>
      </c>
      <c r="O1905" t="b">
        <v>0</v>
      </c>
      <c r="P1905" t="s">
        <v>8292</v>
      </c>
      <c r="Q1905" t="s">
        <v>8319</v>
      </c>
      <c r="R1905" s="10" t="s">
        <v>8348</v>
      </c>
      <c r="S1905" s="29">
        <f>ROUND(FundResult[[#This Row],[pledged]]/FundResult[[#This Row],[goal]]*100,0)</f>
        <v>47</v>
      </c>
      <c r="T1905" s="27">
        <f>IFERROR(FundResult[[#This Row],[pledged]]/FundResult[[#This Row],[backers_count]], 0)</f>
        <v>34.097560975609753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48">
        <v>50000</v>
      </c>
      <c r="E1906" s="4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6">
        <f>FundResult[[#This Row],[launched_at]]/86400+DATE(1970,1,1)</f>
        <v>42326.685428240744</v>
      </c>
      <c r="L1906" s="8">
        <f>YEAR(FundResult[[#This Row],[Date Created Conversion]])</f>
        <v>2015</v>
      </c>
      <c r="M1906" t="b">
        <v>0</v>
      </c>
      <c r="N1906">
        <v>2</v>
      </c>
      <c r="O1906" t="b">
        <v>0</v>
      </c>
      <c r="P1906" t="s">
        <v>8292</v>
      </c>
      <c r="Q1906" t="s">
        <v>8319</v>
      </c>
      <c r="R1906" s="10" t="s">
        <v>8348</v>
      </c>
      <c r="S1906" s="29">
        <f>ROUND(FundResult[[#This Row],[pledged]]/FundResult[[#This Row],[goal]]*100,0)</f>
        <v>0</v>
      </c>
      <c r="T1906" s="27">
        <f>IFERROR(FundResult[[#This Row],[pledged]]/FundResult[[#This Row],[backers_count]], 0)</f>
        <v>25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48">
        <v>25000</v>
      </c>
      <c r="E1907" s="4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6">
        <f>FundResult[[#This Row],[launched_at]]/86400+DATE(1970,1,1)</f>
        <v>41859.925856481481</v>
      </c>
      <c r="L1907" s="8">
        <f>YEAR(FundResult[[#This Row],[Date Created Conversion]])</f>
        <v>2014</v>
      </c>
      <c r="M1907" t="b">
        <v>0</v>
      </c>
      <c r="N1907">
        <v>4</v>
      </c>
      <c r="O1907" t="b">
        <v>0</v>
      </c>
      <c r="P1907" t="s">
        <v>8292</v>
      </c>
      <c r="Q1907" t="s">
        <v>8319</v>
      </c>
      <c r="R1907" s="10" t="s">
        <v>8348</v>
      </c>
      <c r="S1907" s="29">
        <f>ROUND(FundResult[[#This Row],[pledged]]/FundResult[[#This Row],[goal]]*100,0)</f>
        <v>0</v>
      </c>
      <c r="T1907" s="27">
        <f>IFERROR(FundResult[[#This Row],[pledged]]/FundResult[[#This Row],[backers_count]], 0)</f>
        <v>10.5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48">
        <v>50000</v>
      </c>
      <c r="E1908" s="4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6">
        <f>FundResult[[#This Row],[launched_at]]/86400+DATE(1970,1,1)</f>
        <v>42514.671099537038</v>
      </c>
      <c r="L1908" s="8">
        <f>YEAR(FundResult[[#This Row],[Date Created Conversion]])</f>
        <v>2016</v>
      </c>
      <c r="M1908" t="b">
        <v>0</v>
      </c>
      <c r="N1908">
        <v>99</v>
      </c>
      <c r="O1908" t="b">
        <v>0</v>
      </c>
      <c r="P1908" t="s">
        <v>8292</v>
      </c>
      <c r="Q1908" t="s">
        <v>8319</v>
      </c>
      <c r="R1908" s="10" t="s">
        <v>8348</v>
      </c>
      <c r="S1908" s="29">
        <f>ROUND(FundResult[[#This Row],[pledged]]/FundResult[[#This Row],[goal]]*100,0)</f>
        <v>43</v>
      </c>
      <c r="T1908" s="27">
        <f>IFERROR(FundResult[[#This Row],[pledged]]/FundResult[[#This Row],[backers_count]], 0)</f>
        <v>215.95959595959596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48">
        <v>30000</v>
      </c>
      <c r="E1909" s="4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6">
        <f>FundResult[[#This Row],[launched_at]]/86400+DATE(1970,1,1)</f>
        <v>41767.587094907409</v>
      </c>
      <c r="L1909" s="8">
        <f>YEAR(FundResult[[#This Row],[Date Created Conversion]])</f>
        <v>2014</v>
      </c>
      <c r="M1909" t="b">
        <v>0</v>
      </c>
      <c r="N1909">
        <v>4</v>
      </c>
      <c r="O1909" t="b">
        <v>0</v>
      </c>
      <c r="P1909" t="s">
        <v>8292</v>
      </c>
      <c r="Q1909" t="s">
        <v>8319</v>
      </c>
      <c r="R1909" s="10" t="s">
        <v>8348</v>
      </c>
      <c r="S1909" s="29">
        <f>ROUND(FundResult[[#This Row],[pledged]]/FundResult[[#This Row],[goal]]*100,0)</f>
        <v>0</v>
      </c>
      <c r="T1909" s="27">
        <f>IFERROR(FundResult[[#This Row],[pledged]]/FundResult[[#This Row],[backers_count]], 0)</f>
        <v>21.25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48">
        <v>25000</v>
      </c>
      <c r="E1910" s="4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6">
        <f>FundResult[[#This Row],[launched_at]]/86400+DATE(1970,1,1)</f>
        <v>42703.917824074073</v>
      </c>
      <c r="L1910" s="8">
        <f>YEAR(FundResult[[#This Row],[Date Created Conversion]])</f>
        <v>2016</v>
      </c>
      <c r="M1910" t="b">
        <v>0</v>
      </c>
      <c r="N1910">
        <v>4</v>
      </c>
      <c r="O1910" t="b">
        <v>0</v>
      </c>
      <c r="P1910" t="s">
        <v>8292</v>
      </c>
      <c r="Q1910" t="s">
        <v>8319</v>
      </c>
      <c r="R1910" s="10" t="s">
        <v>8348</v>
      </c>
      <c r="S1910" s="29">
        <f>ROUND(FundResult[[#This Row],[pledged]]/FundResult[[#This Row],[goal]]*100,0)</f>
        <v>2</v>
      </c>
      <c r="T1910" s="27">
        <f>IFERROR(FundResult[[#This Row],[pledged]]/FundResult[[#This Row],[backers_count]], 0)</f>
        <v>108.25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48">
        <v>35000</v>
      </c>
      <c r="E1911" s="4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6">
        <f>FundResult[[#This Row],[launched_at]]/86400+DATE(1970,1,1)</f>
        <v>41905.429155092592</v>
      </c>
      <c r="L1911" s="8">
        <f>YEAR(FundResult[[#This Row],[Date Created Conversion]])</f>
        <v>2014</v>
      </c>
      <c r="M1911" t="b">
        <v>0</v>
      </c>
      <c r="N1911">
        <v>38</v>
      </c>
      <c r="O1911" t="b">
        <v>0</v>
      </c>
      <c r="P1911" t="s">
        <v>8292</v>
      </c>
      <c r="Q1911" t="s">
        <v>8319</v>
      </c>
      <c r="R1911" s="10" t="s">
        <v>8348</v>
      </c>
      <c r="S1911" s="29">
        <f>ROUND(FundResult[[#This Row],[pledged]]/FundResult[[#This Row],[goal]]*100,0)</f>
        <v>14</v>
      </c>
      <c r="T1911" s="27">
        <f>IFERROR(FundResult[[#This Row],[pledged]]/FundResult[[#This Row],[backers_count]], 0)</f>
        <v>129.97368421052633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48">
        <v>85000</v>
      </c>
      <c r="E1912" s="4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6">
        <f>FundResult[[#This Row],[launched_at]]/86400+DATE(1970,1,1)</f>
        <v>42264.963159722218</v>
      </c>
      <c r="L1912" s="8">
        <f>YEAR(FundResult[[#This Row],[Date Created Conversion]])</f>
        <v>2015</v>
      </c>
      <c r="M1912" t="b">
        <v>0</v>
      </c>
      <c r="N1912">
        <v>285</v>
      </c>
      <c r="O1912" t="b">
        <v>0</v>
      </c>
      <c r="P1912" t="s">
        <v>8292</v>
      </c>
      <c r="Q1912" t="s">
        <v>8319</v>
      </c>
      <c r="R1912" s="10" t="s">
        <v>8348</v>
      </c>
      <c r="S1912" s="29">
        <f>ROUND(FundResult[[#This Row],[pledged]]/FundResult[[#This Row],[goal]]*100,0)</f>
        <v>39</v>
      </c>
      <c r="T1912" s="27">
        <f>IFERROR(FundResult[[#This Row],[pledged]]/FundResult[[#This Row],[backers_count]], 0)</f>
        <v>117.49473684210527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48">
        <v>42500</v>
      </c>
      <c r="E1913" s="4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6">
        <f>FundResult[[#This Row],[launched_at]]/86400+DATE(1970,1,1)</f>
        <v>41830.033958333333</v>
      </c>
      <c r="L1913" s="8">
        <f>YEAR(FundResult[[#This Row],[Date Created Conversion]])</f>
        <v>2014</v>
      </c>
      <c r="M1913" t="b">
        <v>0</v>
      </c>
      <c r="N1913">
        <v>1</v>
      </c>
      <c r="O1913" t="b">
        <v>0</v>
      </c>
      <c r="P1913" t="s">
        <v>8292</v>
      </c>
      <c r="Q1913" t="s">
        <v>8319</v>
      </c>
      <c r="R1913" s="10" t="s">
        <v>8348</v>
      </c>
      <c r="S1913" s="29">
        <f>ROUND(FundResult[[#This Row],[pledged]]/FundResult[[#This Row],[goal]]*100,0)</f>
        <v>0</v>
      </c>
      <c r="T1913" s="27">
        <f>IFERROR(FundResult[[#This Row],[pledged]]/FundResult[[#This Row],[backers_count]], 0)</f>
        <v>10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48">
        <v>5000</v>
      </c>
      <c r="E1914" s="4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6">
        <f>FundResult[[#This Row],[launched_at]]/86400+DATE(1970,1,1)</f>
        <v>42129.226388888885</v>
      </c>
      <c r="L1914" s="8">
        <f>YEAR(FundResult[[#This Row],[Date Created Conversion]])</f>
        <v>2015</v>
      </c>
      <c r="M1914" t="b">
        <v>0</v>
      </c>
      <c r="N1914">
        <v>42</v>
      </c>
      <c r="O1914" t="b">
        <v>0</v>
      </c>
      <c r="P1914" t="s">
        <v>8292</v>
      </c>
      <c r="Q1914" t="s">
        <v>8319</v>
      </c>
      <c r="R1914" s="10" t="s">
        <v>8348</v>
      </c>
      <c r="S1914" s="29">
        <f>ROUND(FundResult[[#This Row],[pledged]]/FundResult[[#This Row],[goal]]*100,0)</f>
        <v>59</v>
      </c>
      <c r="T1914" s="27">
        <f>IFERROR(FundResult[[#This Row],[pledged]]/FundResult[[#This Row],[backers_count]], 0)</f>
        <v>70.595238095238102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48">
        <v>48000</v>
      </c>
      <c r="E1915" s="4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6">
        <f>FundResult[[#This Row],[launched_at]]/86400+DATE(1970,1,1)</f>
        <v>41890.511319444442</v>
      </c>
      <c r="L1915" s="8">
        <f>YEAR(FundResult[[#This Row],[Date Created Conversion]])</f>
        <v>2014</v>
      </c>
      <c r="M1915" t="b">
        <v>0</v>
      </c>
      <c r="N1915">
        <v>26</v>
      </c>
      <c r="O1915" t="b">
        <v>0</v>
      </c>
      <c r="P1915" t="s">
        <v>8292</v>
      </c>
      <c r="Q1915" t="s">
        <v>8319</v>
      </c>
      <c r="R1915" s="10" t="s">
        <v>8348</v>
      </c>
      <c r="S1915" s="29">
        <f>ROUND(FundResult[[#This Row],[pledged]]/FundResult[[#This Row],[goal]]*100,0)</f>
        <v>1</v>
      </c>
      <c r="T1915" s="27">
        <f>IFERROR(FundResult[[#This Row],[pledged]]/FundResult[[#This Row],[backers_count]], 0)</f>
        <v>24.5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48">
        <v>666</v>
      </c>
      <c r="E1916" s="4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6">
        <f>FundResult[[#This Row],[launched_at]]/86400+DATE(1970,1,1)</f>
        <v>41929.174456018518</v>
      </c>
      <c r="L1916" s="8">
        <f>YEAR(FundResult[[#This Row],[Date Created Conversion]])</f>
        <v>2014</v>
      </c>
      <c r="M1916" t="b">
        <v>0</v>
      </c>
      <c r="N1916">
        <v>2</v>
      </c>
      <c r="O1916" t="b">
        <v>0</v>
      </c>
      <c r="P1916" t="s">
        <v>8292</v>
      </c>
      <c r="Q1916" t="s">
        <v>8319</v>
      </c>
      <c r="R1916" s="10" t="s">
        <v>8348</v>
      </c>
      <c r="S1916" s="29">
        <f>ROUND(FundResult[[#This Row],[pledged]]/FundResult[[#This Row],[goal]]*100,0)</f>
        <v>9</v>
      </c>
      <c r="T1916" s="27">
        <f>IFERROR(FundResult[[#This Row],[pledged]]/FundResult[[#This Row],[backers_count]], 0)</f>
        <v>30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48">
        <v>500</v>
      </c>
      <c r="E1917" s="4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6">
        <f>FundResult[[#This Row],[launched_at]]/86400+DATE(1970,1,1)</f>
        <v>41864.04886574074</v>
      </c>
      <c r="L1917" s="8">
        <f>YEAR(FundResult[[#This Row],[Date Created Conversion]])</f>
        <v>2014</v>
      </c>
      <c r="M1917" t="b">
        <v>0</v>
      </c>
      <c r="N1917">
        <v>4</v>
      </c>
      <c r="O1917" t="b">
        <v>0</v>
      </c>
      <c r="P1917" t="s">
        <v>8292</v>
      </c>
      <c r="Q1917" t="s">
        <v>8319</v>
      </c>
      <c r="R1917" s="10" t="s">
        <v>8348</v>
      </c>
      <c r="S1917" s="29">
        <f>ROUND(FundResult[[#This Row],[pledged]]/FundResult[[#This Row],[goal]]*100,0)</f>
        <v>2</v>
      </c>
      <c r="T1917" s="27">
        <f>IFERROR(FundResult[[#This Row],[pledged]]/FundResult[[#This Row],[backers_count]], 0)</f>
        <v>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48">
        <v>20000</v>
      </c>
      <c r="E1918" s="4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6">
        <f>FundResult[[#This Row],[launched_at]]/86400+DATE(1970,1,1)</f>
        <v>42656.717303240745</v>
      </c>
      <c r="L1918" s="8">
        <f>YEAR(FundResult[[#This Row],[Date Created Conversion]])</f>
        <v>2016</v>
      </c>
      <c r="M1918" t="b">
        <v>0</v>
      </c>
      <c r="N1918">
        <v>6</v>
      </c>
      <c r="O1918" t="b">
        <v>0</v>
      </c>
      <c r="P1918" t="s">
        <v>8292</v>
      </c>
      <c r="Q1918" t="s">
        <v>8319</v>
      </c>
      <c r="R1918" s="10" t="s">
        <v>8348</v>
      </c>
      <c r="S1918" s="29">
        <f>ROUND(FundResult[[#This Row],[pledged]]/FundResult[[#This Row],[goal]]*100,0)</f>
        <v>1</v>
      </c>
      <c r="T1918" s="27">
        <f>IFERROR(FundResult[[#This Row],[pledged]]/FundResult[[#This Row],[backers_count]], 0)</f>
        <v>17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48">
        <v>390000</v>
      </c>
      <c r="E1919" s="4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6">
        <f>FundResult[[#This Row],[launched_at]]/86400+DATE(1970,1,1)</f>
        <v>42746.270057870366</v>
      </c>
      <c r="L1919" s="8">
        <f>YEAR(FundResult[[#This Row],[Date Created Conversion]])</f>
        <v>2017</v>
      </c>
      <c r="M1919" t="b">
        <v>0</v>
      </c>
      <c r="N1919">
        <v>70</v>
      </c>
      <c r="O1919" t="b">
        <v>0</v>
      </c>
      <c r="P1919" t="s">
        <v>8292</v>
      </c>
      <c r="Q1919" t="s">
        <v>8319</v>
      </c>
      <c r="R1919" s="10" t="s">
        <v>8348</v>
      </c>
      <c r="S1919" s="29">
        <f>ROUND(FundResult[[#This Row],[pledged]]/FundResult[[#This Row],[goal]]*100,0)</f>
        <v>53</v>
      </c>
      <c r="T1919" s="27">
        <f>IFERROR(FundResult[[#This Row],[pledged]]/FundResult[[#This Row],[backers_count]], 0)</f>
        <v>2928.9285714285716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48">
        <v>25000</v>
      </c>
      <c r="E1920" s="4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6">
        <f>FundResult[[#This Row],[launched_at]]/86400+DATE(1970,1,1)</f>
        <v>41828.789942129632</v>
      </c>
      <c r="L1920" s="8">
        <f>YEAR(FundResult[[#This Row],[Date Created Conversion]])</f>
        <v>2014</v>
      </c>
      <c r="M1920" t="b">
        <v>0</v>
      </c>
      <c r="N1920">
        <v>9</v>
      </c>
      <c r="O1920" t="b">
        <v>0</v>
      </c>
      <c r="P1920" t="s">
        <v>8292</v>
      </c>
      <c r="Q1920" t="s">
        <v>8319</v>
      </c>
      <c r="R1920" s="10" t="s">
        <v>8348</v>
      </c>
      <c r="S1920" s="29">
        <f>ROUND(FundResult[[#This Row],[pledged]]/FundResult[[#This Row],[goal]]*100,0)</f>
        <v>1</v>
      </c>
      <c r="T1920" s="27">
        <f>IFERROR(FundResult[[#This Row],[pledged]]/FundResult[[#This Row],[backers_count]], 0)</f>
        <v>28.888888888888889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48">
        <v>500</v>
      </c>
      <c r="E1921" s="4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6">
        <f>FundResult[[#This Row],[launched_at]]/86400+DATE(1970,1,1)</f>
        <v>42113.875567129631</v>
      </c>
      <c r="L1921" s="8">
        <f>YEAR(FundResult[[#This Row],[Date Created Conversion]])</f>
        <v>2015</v>
      </c>
      <c r="M1921" t="b">
        <v>0</v>
      </c>
      <c r="N1921">
        <v>8</v>
      </c>
      <c r="O1921" t="b">
        <v>0</v>
      </c>
      <c r="P1921" t="s">
        <v>8292</v>
      </c>
      <c r="Q1921" t="s">
        <v>8319</v>
      </c>
      <c r="R1921" s="10" t="s">
        <v>8348</v>
      </c>
      <c r="S1921" s="29">
        <f>ROUND(FundResult[[#This Row],[pledged]]/FundResult[[#This Row],[goal]]*100,0)</f>
        <v>47</v>
      </c>
      <c r="T1921" s="27">
        <f>IFERROR(FundResult[[#This Row],[pledged]]/FundResult[[#This Row],[backers_count]], 0)</f>
        <v>29.625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48">
        <v>10000</v>
      </c>
      <c r="E1922" s="4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6">
        <f>FundResult[[#This Row],[launched_at]]/86400+DATE(1970,1,1)</f>
        <v>42270.875706018516</v>
      </c>
      <c r="L1922" s="8">
        <f>YEAR(FundResult[[#This Row],[Date Created Conversion]])</f>
        <v>2015</v>
      </c>
      <c r="M1922" t="b">
        <v>0</v>
      </c>
      <c r="N1922">
        <v>105</v>
      </c>
      <c r="O1922" t="b">
        <v>0</v>
      </c>
      <c r="P1922" t="s">
        <v>8292</v>
      </c>
      <c r="Q1922" t="s">
        <v>8319</v>
      </c>
      <c r="R1922" s="10" t="s">
        <v>8348</v>
      </c>
      <c r="S1922" s="29">
        <f>ROUND(FundResult[[#This Row],[pledged]]/FundResult[[#This Row],[goal]]*100,0)</f>
        <v>43</v>
      </c>
      <c r="T1922" s="27">
        <f>IFERROR(FundResult[[#This Row],[pledged]]/FundResult[[#This Row],[backers_count]], 0)</f>
        <v>40.980952380952381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48">
        <v>1500</v>
      </c>
      <c r="E1923" s="4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6">
        <f>FundResult[[#This Row],[launched_at]]/86400+DATE(1970,1,1)</f>
        <v>41074.221562500003</v>
      </c>
      <c r="L1923" s="8">
        <f>YEAR(FundResult[[#This Row],[Date Created Conversion]])</f>
        <v>2012</v>
      </c>
      <c r="M1923" t="b">
        <v>0</v>
      </c>
      <c r="N1923">
        <v>38</v>
      </c>
      <c r="O1923" t="b">
        <v>1</v>
      </c>
      <c r="P1923" t="s">
        <v>8277</v>
      </c>
      <c r="Q1923" t="s">
        <v>8325</v>
      </c>
      <c r="R1923" s="10" t="s">
        <v>8329</v>
      </c>
      <c r="S1923" s="29">
        <f>ROUND(FundResult[[#This Row],[pledged]]/FundResult[[#This Row],[goal]]*100,0)</f>
        <v>137</v>
      </c>
      <c r="T1923" s="27">
        <f>IFERROR(FundResult[[#This Row],[pledged]]/FundResult[[#This Row],[backers_count]], 0)</f>
        <v>54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48">
        <v>2000</v>
      </c>
      <c r="E1924" s="4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6">
        <f>FundResult[[#This Row],[launched_at]]/86400+DATE(1970,1,1)</f>
        <v>41590.255868055552</v>
      </c>
      <c r="L1924" s="8">
        <f>YEAR(FundResult[[#This Row],[Date Created Conversion]])</f>
        <v>2013</v>
      </c>
      <c r="M1924" t="b">
        <v>0</v>
      </c>
      <c r="N1924">
        <v>64</v>
      </c>
      <c r="O1924" t="b">
        <v>1</v>
      </c>
      <c r="P1924" t="s">
        <v>8277</v>
      </c>
      <c r="Q1924" t="s">
        <v>8325</v>
      </c>
      <c r="R1924" s="10" t="s">
        <v>8329</v>
      </c>
      <c r="S1924" s="29">
        <f>ROUND(FundResult[[#This Row],[pledged]]/FundResult[[#This Row],[goal]]*100,0)</f>
        <v>116</v>
      </c>
      <c r="T1924" s="27">
        <f>IFERROR(FundResult[[#This Row],[pledged]]/FundResult[[#This Row],[backers_count]], 0)</f>
        <v>36.109375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48">
        <v>125</v>
      </c>
      <c r="E1925" s="4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6">
        <f>FundResult[[#This Row],[launched_at]]/86400+DATE(1970,1,1)</f>
        <v>40772.848749999997</v>
      </c>
      <c r="L1925" s="8">
        <f>YEAR(FundResult[[#This Row],[Date Created Conversion]])</f>
        <v>2011</v>
      </c>
      <c r="M1925" t="b">
        <v>0</v>
      </c>
      <c r="N1925">
        <v>13</v>
      </c>
      <c r="O1925" t="b">
        <v>1</v>
      </c>
      <c r="P1925" t="s">
        <v>8277</v>
      </c>
      <c r="Q1925" t="s">
        <v>8325</v>
      </c>
      <c r="R1925" s="10" t="s">
        <v>8329</v>
      </c>
      <c r="S1925" s="29">
        <f>ROUND(FundResult[[#This Row],[pledged]]/FundResult[[#This Row],[goal]]*100,0)</f>
        <v>241</v>
      </c>
      <c r="T1925" s="27">
        <f>IFERROR(FundResult[[#This Row],[pledged]]/FundResult[[#This Row],[backers_count]], 0)</f>
        <v>23.153846153846153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48">
        <v>3000</v>
      </c>
      <c r="E1926" s="4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6">
        <f>FundResult[[#This Row],[launched_at]]/86400+DATE(1970,1,1)</f>
        <v>41626.761053240742</v>
      </c>
      <c r="L1926" s="8">
        <f>YEAR(FundResult[[#This Row],[Date Created Conversion]])</f>
        <v>2013</v>
      </c>
      <c r="M1926" t="b">
        <v>0</v>
      </c>
      <c r="N1926">
        <v>33</v>
      </c>
      <c r="O1926" t="b">
        <v>1</v>
      </c>
      <c r="P1926" t="s">
        <v>8277</v>
      </c>
      <c r="Q1926" t="s">
        <v>8325</v>
      </c>
      <c r="R1926" s="10" t="s">
        <v>8329</v>
      </c>
      <c r="S1926" s="29">
        <f>ROUND(FundResult[[#This Row],[pledged]]/FundResult[[#This Row],[goal]]*100,0)</f>
        <v>114</v>
      </c>
      <c r="T1926" s="27">
        <f>IFERROR(FundResult[[#This Row],[pledged]]/FundResult[[#This Row],[backers_count]], 0)</f>
        <v>104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48">
        <v>1500</v>
      </c>
      <c r="E1927" s="4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6">
        <f>FundResult[[#This Row],[launched_at]]/86400+DATE(1970,1,1)</f>
        <v>41535.90148148148</v>
      </c>
      <c r="L1927" s="8">
        <f>YEAR(FundResult[[#This Row],[Date Created Conversion]])</f>
        <v>2013</v>
      </c>
      <c r="M1927" t="b">
        <v>0</v>
      </c>
      <c r="N1927">
        <v>52</v>
      </c>
      <c r="O1927" t="b">
        <v>1</v>
      </c>
      <c r="P1927" t="s">
        <v>8277</v>
      </c>
      <c r="Q1927" t="s">
        <v>8325</v>
      </c>
      <c r="R1927" s="10" t="s">
        <v>8329</v>
      </c>
      <c r="S1927" s="29">
        <f>ROUND(FundResult[[#This Row],[pledged]]/FundResult[[#This Row],[goal]]*100,0)</f>
        <v>110</v>
      </c>
      <c r="T1927" s="27">
        <f>IFERROR(FundResult[[#This Row],[pledged]]/FundResult[[#This Row],[backers_count]], 0)</f>
        <v>31.826923076923077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48">
        <v>1500</v>
      </c>
      <c r="E1928" s="4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6">
        <f>FundResult[[#This Row],[launched_at]]/86400+DATE(1970,1,1)</f>
        <v>40456.954351851848</v>
      </c>
      <c r="L1928" s="8">
        <f>YEAR(FundResult[[#This Row],[Date Created Conversion]])</f>
        <v>2010</v>
      </c>
      <c r="M1928" t="b">
        <v>0</v>
      </c>
      <c r="N1928">
        <v>107</v>
      </c>
      <c r="O1928" t="b">
        <v>1</v>
      </c>
      <c r="P1928" t="s">
        <v>8277</v>
      </c>
      <c r="Q1928" t="s">
        <v>8325</v>
      </c>
      <c r="R1928" s="10" t="s">
        <v>8329</v>
      </c>
      <c r="S1928" s="29">
        <f>ROUND(FundResult[[#This Row],[pledged]]/FundResult[[#This Row],[goal]]*100,0)</f>
        <v>195</v>
      </c>
      <c r="T1928" s="27">
        <f>IFERROR(FundResult[[#This Row],[pledged]]/FundResult[[#This Row],[backers_count]], 0)</f>
        <v>27.3896261682243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48">
        <v>600</v>
      </c>
      <c r="E1929" s="4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6">
        <f>FundResult[[#This Row],[launched_at]]/86400+DATE(1970,1,1)</f>
        <v>40960.861562500002</v>
      </c>
      <c r="L1929" s="8">
        <f>YEAR(FundResult[[#This Row],[Date Created Conversion]])</f>
        <v>2012</v>
      </c>
      <c r="M1929" t="b">
        <v>0</v>
      </c>
      <c r="N1929">
        <v>11</v>
      </c>
      <c r="O1929" t="b">
        <v>1</v>
      </c>
      <c r="P1929" t="s">
        <v>8277</v>
      </c>
      <c r="Q1929" t="s">
        <v>8325</v>
      </c>
      <c r="R1929" s="10" t="s">
        <v>8329</v>
      </c>
      <c r="S1929" s="29">
        <f>ROUND(FundResult[[#This Row],[pledged]]/FundResult[[#This Row],[goal]]*100,0)</f>
        <v>103</v>
      </c>
      <c r="T1929" s="27">
        <f>IFERROR(FundResult[[#This Row],[pledged]]/FundResult[[#This Row],[backers_count]], 0)</f>
        <v>56.363636363636367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48">
        <v>2550</v>
      </c>
      <c r="E1930" s="4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6">
        <f>FundResult[[#This Row],[launched_at]]/86400+DATE(1970,1,1)</f>
        <v>41371.6480787037</v>
      </c>
      <c r="L1930" s="8">
        <f>YEAR(FundResult[[#This Row],[Date Created Conversion]])</f>
        <v>2013</v>
      </c>
      <c r="M1930" t="b">
        <v>0</v>
      </c>
      <c r="N1930">
        <v>34</v>
      </c>
      <c r="O1930" t="b">
        <v>1</v>
      </c>
      <c r="P1930" t="s">
        <v>8277</v>
      </c>
      <c r="Q1930" t="s">
        <v>8325</v>
      </c>
      <c r="R1930" s="10" t="s">
        <v>8329</v>
      </c>
      <c r="S1930" s="29">
        <f>ROUND(FundResult[[#This Row],[pledged]]/FundResult[[#This Row],[goal]]*100,0)</f>
        <v>103</v>
      </c>
      <c r="T1930" s="27">
        <f>IFERROR(FundResult[[#This Row],[pledged]]/FundResult[[#This Row],[backers_count]], 0)</f>
        <v>77.352941176470594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48">
        <v>3200</v>
      </c>
      <c r="E1931" s="4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6">
        <f>FundResult[[#This Row],[launched_at]]/86400+DATE(1970,1,1)</f>
        <v>40687.021597222221</v>
      </c>
      <c r="L1931" s="8">
        <f>YEAR(FundResult[[#This Row],[Date Created Conversion]])</f>
        <v>2011</v>
      </c>
      <c r="M1931" t="b">
        <v>0</v>
      </c>
      <c r="N1931">
        <v>75</v>
      </c>
      <c r="O1931" t="b">
        <v>1</v>
      </c>
      <c r="P1931" t="s">
        <v>8277</v>
      </c>
      <c r="Q1931" t="s">
        <v>8325</v>
      </c>
      <c r="R1931" s="10" t="s">
        <v>8329</v>
      </c>
      <c r="S1931" s="29">
        <f>ROUND(FundResult[[#This Row],[pledged]]/FundResult[[#This Row],[goal]]*100,0)</f>
        <v>100</v>
      </c>
      <c r="T1931" s="27">
        <f>IFERROR(FundResult[[#This Row],[pledged]]/FundResult[[#This Row],[backers_count]], 0)</f>
        <v>42.8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48">
        <v>1000</v>
      </c>
      <c r="E1932" s="4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6">
        <f>FundResult[[#This Row],[launched_at]]/86400+DATE(1970,1,1)</f>
        <v>41402.558819444443</v>
      </c>
      <c r="L1932" s="8">
        <f>YEAR(FundResult[[#This Row],[Date Created Conversion]])</f>
        <v>2013</v>
      </c>
      <c r="M1932" t="b">
        <v>0</v>
      </c>
      <c r="N1932">
        <v>26</v>
      </c>
      <c r="O1932" t="b">
        <v>1</v>
      </c>
      <c r="P1932" t="s">
        <v>8277</v>
      </c>
      <c r="Q1932" t="s">
        <v>8325</v>
      </c>
      <c r="R1932" s="10" t="s">
        <v>8329</v>
      </c>
      <c r="S1932" s="29">
        <f>ROUND(FundResult[[#This Row],[pledged]]/FundResult[[#This Row],[goal]]*100,0)</f>
        <v>127</v>
      </c>
      <c r="T1932" s="27">
        <f>IFERROR(FundResult[[#This Row],[pledged]]/FundResult[[#This Row],[backers_count]], 0)</f>
        <v>48.846153846153847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48">
        <v>2000</v>
      </c>
      <c r="E1933" s="4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6">
        <f>FundResult[[#This Row],[launched_at]]/86400+DATE(1970,1,1)</f>
        <v>41037.892465277779</v>
      </c>
      <c r="L1933" s="8">
        <f>YEAR(FundResult[[#This Row],[Date Created Conversion]])</f>
        <v>2012</v>
      </c>
      <c r="M1933" t="b">
        <v>0</v>
      </c>
      <c r="N1933">
        <v>50</v>
      </c>
      <c r="O1933" t="b">
        <v>1</v>
      </c>
      <c r="P1933" t="s">
        <v>8277</v>
      </c>
      <c r="Q1933" t="s">
        <v>8325</v>
      </c>
      <c r="R1933" s="10" t="s">
        <v>8329</v>
      </c>
      <c r="S1933" s="29">
        <f>ROUND(FundResult[[#This Row],[pledged]]/FundResult[[#This Row],[goal]]*100,0)</f>
        <v>121</v>
      </c>
      <c r="T1933" s="27">
        <f>IFERROR(FundResult[[#This Row],[pledged]]/FundResult[[#This Row],[backers_count]], 0)</f>
        <v>48.240400000000001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48">
        <v>5250</v>
      </c>
      <c r="E1934" s="4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6">
        <f>FundResult[[#This Row],[launched_at]]/86400+DATE(1970,1,1)</f>
        <v>40911.809872685189</v>
      </c>
      <c r="L1934" s="8">
        <f>YEAR(FundResult[[#This Row],[Date Created Conversion]])</f>
        <v>2012</v>
      </c>
      <c r="M1934" t="b">
        <v>0</v>
      </c>
      <c r="N1934">
        <v>80</v>
      </c>
      <c r="O1934" t="b">
        <v>1</v>
      </c>
      <c r="P1934" t="s">
        <v>8277</v>
      </c>
      <c r="Q1934" t="s">
        <v>8325</v>
      </c>
      <c r="R1934" s="10" t="s">
        <v>8329</v>
      </c>
      <c r="S1934" s="29">
        <f>ROUND(FundResult[[#This Row],[pledged]]/FundResult[[#This Row],[goal]]*100,0)</f>
        <v>107</v>
      </c>
      <c r="T1934" s="27">
        <f>IFERROR(FundResult[[#This Row],[pledged]]/FundResult[[#This Row],[backers_count]], 0)</f>
        <v>70.212500000000006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48">
        <v>6000</v>
      </c>
      <c r="E1935" s="4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6">
        <f>FundResult[[#This Row],[launched_at]]/86400+DATE(1970,1,1)</f>
        <v>41879.130868055552</v>
      </c>
      <c r="L1935" s="8">
        <f>YEAR(FundResult[[#This Row],[Date Created Conversion]])</f>
        <v>2014</v>
      </c>
      <c r="M1935" t="b">
        <v>0</v>
      </c>
      <c r="N1935">
        <v>110</v>
      </c>
      <c r="O1935" t="b">
        <v>1</v>
      </c>
      <c r="P1935" t="s">
        <v>8277</v>
      </c>
      <c r="Q1935" t="s">
        <v>8325</v>
      </c>
      <c r="R1935" s="10" t="s">
        <v>8329</v>
      </c>
      <c r="S1935" s="29">
        <f>ROUND(FundResult[[#This Row],[pledged]]/FundResult[[#This Row],[goal]]*100,0)</f>
        <v>172</v>
      </c>
      <c r="T1935" s="27">
        <f>IFERROR(FundResult[[#This Row],[pledged]]/FundResult[[#This Row],[backers_count]], 0)</f>
        <v>94.054545454545448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48">
        <v>5000</v>
      </c>
      <c r="E1936" s="4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6">
        <f>FundResult[[#This Row],[launched_at]]/86400+DATE(1970,1,1)</f>
        <v>40865.867141203707</v>
      </c>
      <c r="L1936" s="8">
        <f>YEAR(FundResult[[#This Row],[Date Created Conversion]])</f>
        <v>2011</v>
      </c>
      <c r="M1936" t="b">
        <v>0</v>
      </c>
      <c r="N1936">
        <v>77</v>
      </c>
      <c r="O1936" t="b">
        <v>1</v>
      </c>
      <c r="P1936" t="s">
        <v>8277</v>
      </c>
      <c r="Q1936" t="s">
        <v>8325</v>
      </c>
      <c r="R1936" s="10" t="s">
        <v>8329</v>
      </c>
      <c r="S1936" s="29">
        <f>ROUND(FundResult[[#This Row],[pledged]]/FundResult[[#This Row],[goal]]*100,0)</f>
        <v>124</v>
      </c>
      <c r="T1936" s="27">
        <f>IFERROR(FundResult[[#This Row],[pledged]]/FundResult[[#This Row],[backers_count]], 0)</f>
        <v>80.272727272727266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48">
        <v>2500</v>
      </c>
      <c r="E1937" s="4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6">
        <f>FundResult[[#This Row],[launched_at]]/86400+DATE(1970,1,1)</f>
        <v>41773.932534722218</v>
      </c>
      <c r="L1937" s="8">
        <f>YEAR(FundResult[[#This Row],[Date Created Conversion]])</f>
        <v>2014</v>
      </c>
      <c r="M1937" t="b">
        <v>0</v>
      </c>
      <c r="N1937">
        <v>50</v>
      </c>
      <c r="O1937" t="b">
        <v>1</v>
      </c>
      <c r="P1937" t="s">
        <v>8277</v>
      </c>
      <c r="Q1937" t="s">
        <v>8325</v>
      </c>
      <c r="R1937" s="10" t="s">
        <v>8329</v>
      </c>
      <c r="S1937" s="29">
        <f>ROUND(FundResult[[#This Row],[pledged]]/FundResult[[#This Row],[goal]]*100,0)</f>
        <v>108</v>
      </c>
      <c r="T1937" s="27">
        <f>IFERROR(FundResult[[#This Row],[pledged]]/FundResult[[#This Row],[backers_count]], 0)</f>
        <v>54.2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48">
        <v>7500</v>
      </c>
      <c r="E1938" s="4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6">
        <f>FundResult[[#This Row],[launched_at]]/86400+DATE(1970,1,1)</f>
        <v>40852.889699074076</v>
      </c>
      <c r="L1938" s="8">
        <f>YEAR(FundResult[[#This Row],[Date Created Conversion]])</f>
        <v>2011</v>
      </c>
      <c r="M1938" t="b">
        <v>0</v>
      </c>
      <c r="N1938">
        <v>145</v>
      </c>
      <c r="O1938" t="b">
        <v>1</v>
      </c>
      <c r="P1938" t="s">
        <v>8277</v>
      </c>
      <c r="Q1938" t="s">
        <v>8325</v>
      </c>
      <c r="R1938" s="10" t="s">
        <v>8329</v>
      </c>
      <c r="S1938" s="29">
        <f>ROUND(FundResult[[#This Row],[pledged]]/FundResult[[#This Row],[goal]]*100,0)</f>
        <v>117</v>
      </c>
      <c r="T1938" s="27">
        <f>IFERROR(FundResult[[#This Row],[pledged]]/FundResult[[#This Row],[backers_count]], 0)</f>
        <v>60.26903448275862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48">
        <v>600</v>
      </c>
      <c r="E1939" s="4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6">
        <f>FundResult[[#This Row],[launched_at]]/86400+DATE(1970,1,1)</f>
        <v>41059.118993055556</v>
      </c>
      <c r="L1939" s="8">
        <f>YEAR(FundResult[[#This Row],[Date Created Conversion]])</f>
        <v>2012</v>
      </c>
      <c r="M1939" t="b">
        <v>0</v>
      </c>
      <c r="N1939">
        <v>29</v>
      </c>
      <c r="O1939" t="b">
        <v>1</v>
      </c>
      <c r="P1939" t="s">
        <v>8277</v>
      </c>
      <c r="Q1939" t="s">
        <v>8325</v>
      </c>
      <c r="R1939" s="10" t="s">
        <v>8329</v>
      </c>
      <c r="S1939" s="29">
        <f>ROUND(FundResult[[#This Row],[pledged]]/FundResult[[#This Row],[goal]]*100,0)</f>
        <v>187</v>
      </c>
      <c r="T1939" s="27">
        <f>IFERROR(FundResult[[#This Row],[pledged]]/FundResult[[#This Row],[backers_count]], 0)</f>
        <v>38.740344827586206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48">
        <v>15000</v>
      </c>
      <c r="E1940" s="4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6">
        <f>FundResult[[#This Row],[launched_at]]/86400+DATE(1970,1,1)</f>
        <v>41426.259618055556</v>
      </c>
      <c r="L1940" s="8">
        <f>YEAR(FundResult[[#This Row],[Date Created Conversion]])</f>
        <v>2013</v>
      </c>
      <c r="M1940" t="b">
        <v>0</v>
      </c>
      <c r="N1940">
        <v>114</v>
      </c>
      <c r="O1940" t="b">
        <v>1</v>
      </c>
      <c r="P1940" t="s">
        <v>8277</v>
      </c>
      <c r="Q1940" t="s">
        <v>8325</v>
      </c>
      <c r="R1940" s="10" t="s">
        <v>8329</v>
      </c>
      <c r="S1940" s="29">
        <f>ROUND(FundResult[[#This Row],[pledged]]/FundResult[[#This Row],[goal]]*100,0)</f>
        <v>116</v>
      </c>
      <c r="T1940" s="27">
        <f>IFERROR(FundResult[[#This Row],[pledged]]/FundResult[[#This Row],[backers_count]], 0)</f>
        <v>152.54385964912279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48">
        <v>10000</v>
      </c>
      <c r="E1941" s="4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6">
        <f>FundResult[[#This Row],[launched_at]]/86400+DATE(1970,1,1)</f>
        <v>41313.985046296293</v>
      </c>
      <c r="L1941" s="8">
        <f>YEAR(FundResult[[#This Row],[Date Created Conversion]])</f>
        <v>2013</v>
      </c>
      <c r="M1941" t="b">
        <v>0</v>
      </c>
      <c r="N1941">
        <v>96</v>
      </c>
      <c r="O1941" t="b">
        <v>1</v>
      </c>
      <c r="P1941" t="s">
        <v>8277</v>
      </c>
      <c r="Q1941" t="s">
        <v>8325</v>
      </c>
      <c r="R1941" s="10" t="s">
        <v>8329</v>
      </c>
      <c r="S1941" s="29">
        <f>ROUND(FundResult[[#This Row],[pledged]]/FundResult[[#This Row],[goal]]*100,0)</f>
        <v>111</v>
      </c>
      <c r="T1941" s="27">
        <f>IFERROR(FundResult[[#This Row],[pledged]]/FundResult[[#This Row],[backers_count]], 0)</f>
        <v>115.3125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48">
        <v>650</v>
      </c>
      <c r="E1942" s="4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6">
        <f>FundResult[[#This Row],[launched_at]]/86400+DATE(1970,1,1)</f>
        <v>40670.507326388892</v>
      </c>
      <c r="L1942" s="8">
        <f>YEAR(FundResult[[#This Row],[Date Created Conversion]])</f>
        <v>2011</v>
      </c>
      <c r="M1942" t="b">
        <v>0</v>
      </c>
      <c r="N1942">
        <v>31</v>
      </c>
      <c r="O1942" t="b">
        <v>1</v>
      </c>
      <c r="P1942" t="s">
        <v>8277</v>
      </c>
      <c r="Q1942" t="s">
        <v>8325</v>
      </c>
      <c r="R1942" s="10" t="s">
        <v>8329</v>
      </c>
      <c r="S1942" s="29">
        <f>ROUND(FundResult[[#This Row],[pledged]]/FundResult[[#This Row],[goal]]*100,0)</f>
        <v>171</v>
      </c>
      <c r="T1942" s="27">
        <f>IFERROR(FundResult[[#This Row],[pledged]]/FundResult[[#This Row],[backers_count]], 0)</f>
        <v>35.838709677419352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48">
        <v>250000</v>
      </c>
      <c r="E1943" s="4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6">
        <f>FundResult[[#This Row],[launched_at]]/86400+DATE(1970,1,1)</f>
        <v>41744.290868055556</v>
      </c>
      <c r="L1943" s="8">
        <f>YEAR(FundResult[[#This Row],[Date Created Conversion]])</f>
        <v>2014</v>
      </c>
      <c r="M1943" t="b">
        <v>1</v>
      </c>
      <c r="N1943">
        <v>4883</v>
      </c>
      <c r="O1943" t="b">
        <v>1</v>
      </c>
      <c r="P1943" t="s">
        <v>8293</v>
      </c>
      <c r="Q1943" t="s">
        <v>8319</v>
      </c>
      <c r="R1943" s="10" t="s">
        <v>8349</v>
      </c>
      <c r="S1943" s="29">
        <f>ROUND(FundResult[[#This Row],[pledged]]/FundResult[[#This Row],[goal]]*100,0)</f>
        <v>126</v>
      </c>
      <c r="T1943" s="27">
        <f>IFERROR(FundResult[[#This Row],[pledged]]/FundResult[[#This Row],[backers_count]], 0)</f>
        <v>64.570118779438872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48">
        <v>6000</v>
      </c>
      <c r="E1944" s="4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6">
        <f>FundResult[[#This Row],[launched_at]]/86400+DATE(1970,1,1)</f>
        <v>40638.828009259261</v>
      </c>
      <c r="L1944" s="8">
        <f>YEAR(FundResult[[#This Row],[Date Created Conversion]])</f>
        <v>2011</v>
      </c>
      <c r="M1944" t="b">
        <v>1</v>
      </c>
      <c r="N1944">
        <v>95</v>
      </c>
      <c r="O1944" t="b">
        <v>1</v>
      </c>
      <c r="P1944" t="s">
        <v>8293</v>
      </c>
      <c r="Q1944" t="s">
        <v>8319</v>
      </c>
      <c r="R1944" s="10" t="s">
        <v>8349</v>
      </c>
      <c r="S1944" s="29">
        <f>ROUND(FundResult[[#This Row],[pledged]]/FundResult[[#This Row],[goal]]*100,0)</f>
        <v>138</v>
      </c>
      <c r="T1944" s="27">
        <f>IFERROR(FundResult[[#This Row],[pledged]]/FundResult[[#This Row],[backers_count]], 0)</f>
        <v>87.436000000000007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48">
        <v>10000</v>
      </c>
      <c r="E1945" s="4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6">
        <f>FundResult[[#This Row],[launched_at]]/86400+DATE(1970,1,1)</f>
        <v>42548.269861111112</v>
      </c>
      <c r="L1945" s="8">
        <f>YEAR(FundResult[[#This Row],[Date Created Conversion]])</f>
        <v>2016</v>
      </c>
      <c r="M1945" t="b">
        <v>1</v>
      </c>
      <c r="N1945">
        <v>2478</v>
      </c>
      <c r="O1945" t="b">
        <v>1</v>
      </c>
      <c r="P1945" t="s">
        <v>8293</v>
      </c>
      <c r="Q1945" t="s">
        <v>8319</v>
      </c>
      <c r="R1945" s="10" t="s">
        <v>8349</v>
      </c>
      <c r="S1945" s="29">
        <f>ROUND(FundResult[[#This Row],[pledged]]/FundResult[[#This Row],[goal]]*100,0)</f>
        <v>1705</v>
      </c>
      <c r="T1945" s="27">
        <f>IFERROR(FundResult[[#This Row],[pledged]]/FundResult[[#This Row],[backers_count]], 0)</f>
        <v>68.815577078288939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48">
        <v>40000</v>
      </c>
      <c r="E1946" s="4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6">
        <f>FundResult[[#This Row],[launched_at]]/86400+DATE(1970,1,1)</f>
        <v>41730.584374999999</v>
      </c>
      <c r="L1946" s="8">
        <f>YEAR(FundResult[[#This Row],[Date Created Conversion]])</f>
        <v>2014</v>
      </c>
      <c r="M1946" t="b">
        <v>1</v>
      </c>
      <c r="N1946">
        <v>1789</v>
      </c>
      <c r="O1946" t="b">
        <v>1</v>
      </c>
      <c r="P1946" t="s">
        <v>8293</v>
      </c>
      <c r="Q1946" t="s">
        <v>8319</v>
      </c>
      <c r="R1946" s="10" t="s">
        <v>8349</v>
      </c>
      <c r="S1946" s="29">
        <f>ROUND(FundResult[[#This Row],[pledged]]/FundResult[[#This Row],[goal]]*100,0)</f>
        <v>788</v>
      </c>
      <c r="T1946" s="27">
        <f>IFERROR(FundResult[[#This Row],[pledged]]/FundResult[[#This Row],[backers_count]], 0)</f>
        <v>176.200223588597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48">
        <v>100000</v>
      </c>
      <c r="E1947" s="4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6">
        <f>FundResult[[#This Row],[launched_at]]/86400+DATE(1970,1,1)</f>
        <v>42157.251828703702</v>
      </c>
      <c r="L1947" s="8">
        <f>YEAR(FundResult[[#This Row],[Date Created Conversion]])</f>
        <v>2015</v>
      </c>
      <c r="M1947" t="b">
        <v>1</v>
      </c>
      <c r="N1947">
        <v>680</v>
      </c>
      <c r="O1947" t="b">
        <v>1</v>
      </c>
      <c r="P1947" t="s">
        <v>8293</v>
      </c>
      <c r="Q1947" t="s">
        <v>8319</v>
      </c>
      <c r="R1947" s="10" t="s">
        <v>8349</v>
      </c>
      <c r="S1947" s="29">
        <f>ROUND(FundResult[[#This Row],[pledged]]/FundResult[[#This Row],[goal]]*100,0)</f>
        <v>348</v>
      </c>
      <c r="T1947" s="27">
        <f>IFERROR(FundResult[[#This Row],[pledged]]/FundResult[[#This Row],[backers_count]], 0)</f>
        <v>511.79117647058825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48">
        <v>7500</v>
      </c>
      <c r="E1948" s="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6">
        <f>FundResult[[#This Row],[launched_at]]/86400+DATE(1970,1,1)</f>
        <v>41689.150011574078</v>
      </c>
      <c r="L1948" s="8">
        <f>YEAR(FundResult[[#This Row],[Date Created Conversion]])</f>
        <v>2014</v>
      </c>
      <c r="M1948" t="b">
        <v>1</v>
      </c>
      <c r="N1948">
        <v>70</v>
      </c>
      <c r="O1948" t="b">
        <v>1</v>
      </c>
      <c r="P1948" t="s">
        <v>8293</v>
      </c>
      <c r="Q1948" t="s">
        <v>8319</v>
      </c>
      <c r="R1948" s="10" t="s">
        <v>8349</v>
      </c>
      <c r="S1948" s="29">
        <f>ROUND(FundResult[[#This Row],[pledged]]/FundResult[[#This Row],[goal]]*100,0)</f>
        <v>150</v>
      </c>
      <c r="T1948" s="27">
        <f>IFERROR(FundResult[[#This Row],[pledged]]/FundResult[[#This Row],[backers_count]], 0)</f>
        <v>160.44285714285715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48">
        <v>800</v>
      </c>
      <c r="E1949" s="4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6">
        <f>FundResult[[#This Row],[launched_at]]/86400+DATE(1970,1,1)</f>
        <v>40102.918055555558</v>
      </c>
      <c r="L1949" s="8">
        <f>YEAR(FundResult[[#This Row],[Date Created Conversion]])</f>
        <v>2009</v>
      </c>
      <c r="M1949" t="b">
        <v>1</v>
      </c>
      <c r="N1949">
        <v>23</v>
      </c>
      <c r="O1949" t="b">
        <v>1</v>
      </c>
      <c r="P1949" t="s">
        <v>8293</v>
      </c>
      <c r="Q1949" t="s">
        <v>8319</v>
      </c>
      <c r="R1949" s="10" t="s">
        <v>8349</v>
      </c>
      <c r="S1949" s="29">
        <f>ROUND(FundResult[[#This Row],[pledged]]/FundResult[[#This Row],[goal]]*100,0)</f>
        <v>101</v>
      </c>
      <c r="T1949" s="27">
        <f>IFERROR(FundResult[[#This Row],[pledged]]/FundResult[[#This Row],[backers_count]], 0)</f>
        <v>35.003043478260871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48">
        <v>100000</v>
      </c>
      <c r="E1950" s="4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6">
        <f>FundResult[[#This Row],[launched_at]]/86400+DATE(1970,1,1)</f>
        <v>42473.604270833333</v>
      </c>
      <c r="L1950" s="8">
        <f>YEAR(FundResult[[#This Row],[Date Created Conversion]])</f>
        <v>2016</v>
      </c>
      <c r="M1950" t="b">
        <v>1</v>
      </c>
      <c r="N1950">
        <v>4245</v>
      </c>
      <c r="O1950" t="b">
        <v>1</v>
      </c>
      <c r="P1950" t="s">
        <v>8293</v>
      </c>
      <c r="Q1950" t="s">
        <v>8319</v>
      </c>
      <c r="R1950" s="10" t="s">
        <v>8349</v>
      </c>
      <c r="S1950" s="29">
        <f>ROUND(FundResult[[#This Row],[pledged]]/FundResult[[#This Row],[goal]]*100,0)</f>
        <v>800</v>
      </c>
      <c r="T1950" s="27">
        <f>IFERROR(FundResult[[#This Row],[pledged]]/FundResult[[#This Row],[backers_count]], 0)</f>
        <v>188.50671378091872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48">
        <v>50000</v>
      </c>
      <c r="E1951" s="4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6">
        <f>FundResult[[#This Row],[launched_at]]/86400+DATE(1970,1,1)</f>
        <v>41800.423043981486</v>
      </c>
      <c r="L1951" s="8">
        <f>YEAR(FundResult[[#This Row],[Date Created Conversion]])</f>
        <v>2014</v>
      </c>
      <c r="M1951" t="b">
        <v>1</v>
      </c>
      <c r="N1951">
        <v>943</v>
      </c>
      <c r="O1951" t="b">
        <v>1</v>
      </c>
      <c r="P1951" t="s">
        <v>8293</v>
      </c>
      <c r="Q1951" t="s">
        <v>8319</v>
      </c>
      <c r="R1951" s="10" t="s">
        <v>8349</v>
      </c>
      <c r="S1951" s="29">
        <f>ROUND(FundResult[[#This Row],[pledged]]/FundResult[[#This Row],[goal]]*100,0)</f>
        <v>106</v>
      </c>
      <c r="T1951" s="27">
        <f>IFERROR(FundResult[[#This Row],[pledged]]/FundResult[[#This Row],[backers_count]], 0)</f>
        <v>56.204984093319197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48">
        <v>48000</v>
      </c>
      <c r="E1952" s="4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6">
        <f>FundResult[[#This Row],[launched_at]]/86400+DATE(1970,1,1)</f>
        <v>40624.181400462963</v>
      </c>
      <c r="L1952" s="8">
        <f>YEAR(FundResult[[#This Row],[Date Created Conversion]])</f>
        <v>2011</v>
      </c>
      <c r="M1952" t="b">
        <v>1</v>
      </c>
      <c r="N1952">
        <v>1876</v>
      </c>
      <c r="O1952" t="b">
        <v>1</v>
      </c>
      <c r="P1952" t="s">
        <v>8293</v>
      </c>
      <c r="Q1952" t="s">
        <v>8319</v>
      </c>
      <c r="R1952" s="10" t="s">
        <v>8349</v>
      </c>
      <c r="S1952" s="29">
        <f>ROUND(FundResult[[#This Row],[pledged]]/FundResult[[#This Row],[goal]]*100,0)</f>
        <v>201</v>
      </c>
      <c r="T1952" s="27">
        <f>IFERROR(FundResult[[#This Row],[pledged]]/FundResult[[#This Row],[backers_count]], 0)</f>
        <v>51.3054157782516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48">
        <v>50000</v>
      </c>
      <c r="E1953" s="4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6">
        <f>FundResult[[#This Row],[launched_at]]/86400+DATE(1970,1,1)</f>
        <v>42651.420567129629</v>
      </c>
      <c r="L1953" s="8">
        <f>YEAR(FundResult[[#This Row],[Date Created Conversion]])</f>
        <v>2016</v>
      </c>
      <c r="M1953" t="b">
        <v>1</v>
      </c>
      <c r="N1953">
        <v>834</v>
      </c>
      <c r="O1953" t="b">
        <v>1</v>
      </c>
      <c r="P1953" t="s">
        <v>8293</v>
      </c>
      <c r="Q1953" t="s">
        <v>8319</v>
      </c>
      <c r="R1953" s="10" t="s">
        <v>8349</v>
      </c>
      <c r="S1953" s="29">
        <f>ROUND(FundResult[[#This Row],[pledged]]/FundResult[[#This Row],[goal]]*100,0)</f>
        <v>212</v>
      </c>
      <c r="T1953" s="27">
        <f>IFERROR(FundResult[[#This Row],[pledged]]/FundResult[[#This Row],[backers_count]], 0)</f>
        <v>127.36450839328538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48">
        <v>35000</v>
      </c>
      <c r="E1954" s="4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6">
        <f>FundResult[[#This Row],[launched_at]]/86400+DATE(1970,1,1)</f>
        <v>41526.60665509259</v>
      </c>
      <c r="L1954" s="8">
        <f>YEAR(FundResult[[#This Row],[Date Created Conversion]])</f>
        <v>2013</v>
      </c>
      <c r="M1954" t="b">
        <v>1</v>
      </c>
      <c r="N1954">
        <v>682</v>
      </c>
      <c r="O1954" t="b">
        <v>1</v>
      </c>
      <c r="P1954" t="s">
        <v>8293</v>
      </c>
      <c r="Q1954" t="s">
        <v>8319</v>
      </c>
      <c r="R1954" s="10" t="s">
        <v>8349</v>
      </c>
      <c r="S1954" s="29">
        <f>ROUND(FundResult[[#This Row],[pledged]]/FundResult[[#This Row],[goal]]*100,0)</f>
        <v>198</v>
      </c>
      <c r="T1954" s="27">
        <f>IFERROR(FundResult[[#This Row],[pledged]]/FundResult[[#This Row],[backers_count]], 0)</f>
        <v>101.85532258064516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48">
        <v>15000</v>
      </c>
      <c r="E1955" s="4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6">
        <f>FundResult[[#This Row],[launched_at]]/86400+DATE(1970,1,1)</f>
        <v>40941.199826388889</v>
      </c>
      <c r="L1955" s="8">
        <f>YEAR(FundResult[[#This Row],[Date Created Conversion]])</f>
        <v>2012</v>
      </c>
      <c r="M1955" t="b">
        <v>1</v>
      </c>
      <c r="N1955">
        <v>147</v>
      </c>
      <c r="O1955" t="b">
        <v>1</v>
      </c>
      <c r="P1955" t="s">
        <v>8293</v>
      </c>
      <c r="Q1955" t="s">
        <v>8319</v>
      </c>
      <c r="R1955" s="10" t="s">
        <v>8349</v>
      </c>
      <c r="S1955" s="29">
        <f>ROUND(FundResult[[#This Row],[pledged]]/FundResult[[#This Row],[goal]]*100,0)</f>
        <v>226</v>
      </c>
      <c r="T1955" s="27">
        <f>IFERROR(FundResult[[#This Row],[pledged]]/FundResult[[#This Row],[backers_count]], 0)</f>
        <v>230.55782312925169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48">
        <v>50000</v>
      </c>
      <c r="E1956" s="4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6">
        <f>FundResult[[#This Row],[launched_at]]/86400+DATE(1970,1,1)</f>
        <v>42394.580740740741</v>
      </c>
      <c r="L1956" s="8">
        <f>YEAR(FundResult[[#This Row],[Date Created Conversion]])</f>
        <v>2016</v>
      </c>
      <c r="M1956" t="b">
        <v>1</v>
      </c>
      <c r="N1956">
        <v>415</v>
      </c>
      <c r="O1956" t="b">
        <v>1</v>
      </c>
      <c r="P1956" t="s">
        <v>8293</v>
      </c>
      <c r="Q1956" t="s">
        <v>8319</v>
      </c>
      <c r="R1956" s="10" t="s">
        <v>8349</v>
      </c>
      <c r="S1956" s="29">
        <f>ROUND(FundResult[[#This Row],[pledged]]/FundResult[[#This Row],[goal]]*100,0)</f>
        <v>699</v>
      </c>
      <c r="T1956" s="27">
        <f>IFERROR(FundResult[[#This Row],[pledged]]/FundResult[[#This Row],[backers_count]], 0)</f>
        <v>842.10602409638557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48">
        <v>42000</v>
      </c>
      <c r="E1957" s="4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6">
        <f>FundResult[[#This Row],[launched_at]]/86400+DATE(1970,1,1)</f>
        <v>41020.271770833337</v>
      </c>
      <c r="L1957" s="8">
        <f>YEAR(FundResult[[#This Row],[Date Created Conversion]])</f>
        <v>2012</v>
      </c>
      <c r="M1957" t="b">
        <v>1</v>
      </c>
      <c r="N1957">
        <v>290</v>
      </c>
      <c r="O1957" t="b">
        <v>1</v>
      </c>
      <c r="P1957" t="s">
        <v>8293</v>
      </c>
      <c r="Q1957" t="s">
        <v>8319</v>
      </c>
      <c r="R1957" s="10" t="s">
        <v>8349</v>
      </c>
      <c r="S1957" s="29">
        <f>ROUND(FundResult[[#This Row],[pledged]]/FundResult[[#This Row],[goal]]*100,0)</f>
        <v>399</v>
      </c>
      <c r="T1957" s="27">
        <f>IFERROR(FundResult[[#This Row],[pledged]]/FundResult[[#This Row],[backers_count]], 0)</f>
        <v>577.27593103448271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48">
        <v>60000</v>
      </c>
      <c r="E1958" s="4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6">
        <f>FundResult[[#This Row],[launched_at]]/86400+DATE(1970,1,1)</f>
        <v>42067.923668981486</v>
      </c>
      <c r="L1958" s="8">
        <f>YEAR(FundResult[[#This Row],[Date Created Conversion]])</f>
        <v>2015</v>
      </c>
      <c r="M1958" t="b">
        <v>1</v>
      </c>
      <c r="N1958">
        <v>365</v>
      </c>
      <c r="O1958" t="b">
        <v>1</v>
      </c>
      <c r="P1958" t="s">
        <v>8293</v>
      </c>
      <c r="Q1958" t="s">
        <v>8319</v>
      </c>
      <c r="R1958" s="10" t="s">
        <v>8349</v>
      </c>
      <c r="S1958" s="29">
        <f>ROUND(FundResult[[#This Row],[pledged]]/FundResult[[#This Row],[goal]]*100,0)</f>
        <v>294</v>
      </c>
      <c r="T1958" s="27">
        <f>IFERROR(FundResult[[#This Row],[pledged]]/FundResult[[#This Row],[backers_count]], 0)</f>
        <v>483.34246575342468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48">
        <v>30000</v>
      </c>
      <c r="E1959" s="4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6">
        <f>FundResult[[#This Row],[launched_at]]/86400+DATE(1970,1,1)</f>
        <v>41179.098530092597</v>
      </c>
      <c r="L1959" s="8">
        <f>YEAR(FundResult[[#This Row],[Date Created Conversion]])</f>
        <v>2012</v>
      </c>
      <c r="M1959" t="b">
        <v>1</v>
      </c>
      <c r="N1959">
        <v>660</v>
      </c>
      <c r="O1959" t="b">
        <v>1</v>
      </c>
      <c r="P1959" t="s">
        <v>8293</v>
      </c>
      <c r="Q1959" t="s">
        <v>8319</v>
      </c>
      <c r="R1959" s="10" t="s">
        <v>8349</v>
      </c>
      <c r="S1959" s="29">
        <f>ROUND(FundResult[[#This Row],[pledged]]/FundResult[[#This Row],[goal]]*100,0)</f>
        <v>168</v>
      </c>
      <c r="T1959" s="27">
        <f>IFERROR(FundResult[[#This Row],[pledged]]/FundResult[[#This Row],[backers_count]], 0)</f>
        <v>76.138500000000008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48">
        <v>7000</v>
      </c>
      <c r="E1960" s="4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6">
        <f>FundResult[[#This Row],[launched_at]]/86400+DATE(1970,1,1)</f>
        <v>41326.987974537034</v>
      </c>
      <c r="L1960" s="8">
        <f>YEAR(FundResult[[#This Row],[Date Created Conversion]])</f>
        <v>2013</v>
      </c>
      <c r="M1960" t="b">
        <v>1</v>
      </c>
      <c r="N1960">
        <v>1356</v>
      </c>
      <c r="O1960" t="b">
        <v>1</v>
      </c>
      <c r="P1960" t="s">
        <v>8293</v>
      </c>
      <c r="Q1960" t="s">
        <v>8319</v>
      </c>
      <c r="R1960" s="10" t="s">
        <v>8349</v>
      </c>
      <c r="S1960" s="29">
        <f>ROUND(FundResult[[#This Row],[pledged]]/FundResult[[#This Row],[goal]]*100,0)</f>
        <v>1436</v>
      </c>
      <c r="T1960" s="27">
        <f>IFERROR(FundResult[[#This Row],[pledged]]/FundResult[[#This Row],[backers_count]], 0)</f>
        <v>74.107684365781708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48">
        <v>10000</v>
      </c>
      <c r="E1961" s="4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6">
        <f>FundResult[[#This Row],[launched_at]]/86400+DATE(1970,1,1)</f>
        <v>41871.845601851848</v>
      </c>
      <c r="L1961" s="8">
        <f>YEAR(FundResult[[#This Row],[Date Created Conversion]])</f>
        <v>2014</v>
      </c>
      <c r="M1961" t="b">
        <v>1</v>
      </c>
      <c r="N1961">
        <v>424</v>
      </c>
      <c r="O1961" t="b">
        <v>1</v>
      </c>
      <c r="P1961" t="s">
        <v>8293</v>
      </c>
      <c r="Q1961" t="s">
        <v>8319</v>
      </c>
      <c r="R1961" s="10" t="s">
        <v>8349</v>
      </c>
      <c r="S1961" s="29">
        <f>ROUND(FundResult[[#This Row],[pledged]]/FundResult[[#This Row],[goal]]*100,0)</f>
        <v>157</v>
      </c>
      <c r="T1961" s="27">
        <f>IFERROR(FundResult[[#This Row],[pledged]]/FundResult[[#This Row],[backers_count]], 0)</f>
        <v>36.965660377358489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48">
        <v>70000</v>
      </c>
      <c r="E1962" s="4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6">
        <f>FundResult[[#This Row],[launched_at]]/86400+DATE(1970,1,1)</f>
        <v>41964.362743055557</v>
      </c>
      <c r="L1962" s="8">
        <f>YEAR(FundResult[[#This Row],[Date Created Conversion]])</f>
        <v>2014</v>
      </c>
      <c r="M1962" t="b">
        <v>1</v>
      </c>
      <c r="N1962">
        <v>33</v>
      </c>
      <c r="O1962" t="b">
        <v>1</v>
      </c>
      <c r="P1962" t="s">
        <v>8293</v>
      </c>
      <c r="Q1962" t="s">
        <v>8319</v>
      </c>
      <c r="R1962" s="10" t="s">
        <v>8349</v>
      </c>
      <c r="S1962" s="29">
        <f>ROUND(FundResult[[#This Row],[pledged]]/FundResult[[#This Row],[goal]]*100,0)</f>
        <v>118</v>
      </c>
      <c r="T1962" s="27">
        <f>IFERROR(FundResult[[#This Row],[pledged]]/FundResult[[#This Row],[backers_count]], 0)</f>
        <v>2500.969696969697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48">
        <v>10000</v>
      </c>
      <c r="E1963" s="4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6">
        <f>FundResult[[#This Row],[launched_at]]/86400+DATE(1970,1,1)</f>
        <v>41148.194641203707</v>
      </c>
      <c r="L1963" s="8">
        <f>YEAR(FundResult[[#This Row],[Date Created Conversion]])</f>
        <v>2012</v>
      </c>
      <c r="M1963" t="b">
        <v>1</v>
      </c>
      <c r="N1963">
        <v>1633</v>
      </c>
      <c r="O1963" t="b">
        <v>1</v>
      </c>
      <c r="P1963" t="s">
        <v>8293</v>
      </c>
      <c r="Q1963" t="s">
        <v>8319</v>
      </c>
      <c r="R1963" s="10" t="s">
        <v>8349</v>
      </c>
      <c r="S1963" s="29">
        <f>ROUND(FundResult[[#This Row],[pledged]]/FundResult[[#This Row],[goal]]*100,0)</f>
        <v>1105</v>
      </c>
      <c r="T1963" s="27">
        <f>IFERROR(FundResult[[#This Row],[pledged]]/FundResult[[#This Row],[backers_count]], 0)</f>
        <v>67.690214329454989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48">
        <v>10000</v>
      </c>
      <c r="E1964" s="4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6">
        <f>FundResult[[#This Row],[launched_at]]/86400+DATE(1970,1,1)</f>
        <v>41742.780509259261</v>
      </c>
      <c r="L1964" s="8">
        <f>YEAR(FundResult[[#This Row],[Date Created Conversion]])</f>
        <v>2014</v>
      </c>
      <c r="M1964" t="b">
        <v>1</v>
      </c>
      <c r="N1964">
        <v>306</v>
      </c>
      <c r="O1964" t="b">
        <v>1</v>
      </c>
      <c r="P1964" t="s">
        <v>8293</v>
      </c>
      <c r="Q1964" t="s">
        <v>8319</v>
      </c>
      <c r="R1964" s="10" t="s">
        <v>8349</v>
      </c>
      <c r="S1964" s="29">
        <f>ROUND(FundResult[[#This Row],[pledged]]/FundResult[[#This Row],[goal]]*100,0)</f>
        <v>193</v>
      </c>
      <c r="T1964" s="27">
        <f>IFERROR(FundResult[[#This Row],[pledged]]/FundResult[[#This Row],[backers_count]], 0)</f>
        <v>63.04738562091503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48">
        <v>19000</v>
      </c>
      <c r="E1965" s="4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6">
        <f>FundResult[[#This Row],[launched_at]]/86400+DATE(1970,1,1)</f>
        <v>41863.429791666669</v>
      </c>
      <c r="L1965" s="8">
        <f>YEAR(FundResult[[#This Row],[Date Created Conversion]])</f>
        <v>2014</v>
      </c>
      <c r="M1965" t="b">
        <v>1</v>
      </c>
      <c r="N1965">
        <v>205</v>
      </c>
      <c r="O1965" t="b">
        <v>1</v>
      </c>
      <c r="P1965" t="s">
        <v>8293</v>
      </c>
      <c r="Q1965" t="s">
        <v>8319</v>
      </c>
      <c r="R1965" s="10" t="s">
        <v>8349</v>
      </c>
      <c r="S1965" s="29">
        <f>ROUND(FundResult[[#This Row],[pledged]]/FundResult[[#This Row],[goal]]*100,0)</f>
        <v>127</v>
      </c>
      <c r="T1965" s="27">
        <f>IFERROR(FundResult[[#This Row],[pledged]]/FundResult[[#This Row],[backers_count]], 0)</f>
        <v>117.6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48">
        <v>89200</v>
      </c>
      <c r="E1966" s="4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6">
        <f>FundResult[[#This Row],[launched_at]]/86400+DATE(1970,1,1)</f>
        <v>42452.272824074069</v>
      </c>
      <c r="L1966" s="8">
        <f>YEAR(FundResult[[#This Row],[Date Created Conversion]])</f>
        <v>2016</v>
      </c>
      <c r="M1966" t="b">
        <v>1</v>
      </c>
      <c r="N1966">
        <v>1281</v>
      </c>
      <c r="O1966" t="b">
        <v>1</v>
      </c>
      <c r="P1966" t="s">
        <v>8293</v>
      </c>
      <c r="Q1966" t="s">
        <v>8319</v>
      </c>
      <c r="R1966" s="10" t="s">
        <v>8349</v>
      </c>
      <c r="S1966" s="29">
        <f>ROUND(FundResult[[#This Row],[pledged]]/FundResult[[#This Row],[goal]]*100,0)</f>
        <v>260</v>
      </c>
      <c r="T1966" s="27">
        <f>IFERROR(FundResult[[#This Row],[pledged]]/FundResult[[#This Row],[backers_count]], 0)</f>
        <v>180.75185011709601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48">
        <v>5000</v>
      </c>
      <c r="E1967" s="4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6">
        <f>FundResult[[#This Row],[launched_at]]/86400+DATE(1970,1,1)</f>
        <v>40898.089236111111</v>
      </c>
      <c r="L1967" s="8">
        <f>YEAR(FundResult[[#This Row],[Date Created Conversion]])</f>
        <v>2011</v>
      </c>
      <c r="M1967" t="b">
        <v>1</v>
      </c>
      <c r="N1967">
        <v>103</v>
      </c>
      <c r="O1967" t="b">
        <v>1</v>
      </c>
      <c r="P1967" t="s">
        <v>8293</v>
      </c>
      <c r="Q1967" t="s">
        <v>8319</v>
      </c>
      <c r="R1967" s="10" t="s">
        <v>8349</v>
      </c>
      <c r="S1967" s="29">
        <f>ROUND(FundResult[[#This Row],[pledged]]/FundResult[[#This Row],[goal]]*100,0)</f>
        <v>262</v>
      </c>
      <c r="T1967" s="27">
        <f>IFERROR(FundResult[[#This Row],[pledged]]/FundResult[[#This Row],[backers_count]], 0)</f>
        <v>127.32038834951456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48">
        <v>100000</v>
      </c>
      <c r="E1968" s="4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6">
        <f>FundResult[[#This Row],[launched_at]]/86400+DATE(1970,1,1)</f>
        <v>41835.540486111109</v>
      </c>
      <c r="L1968" s="8">
        <f>YEAR(FundResult[[#This Row],[Date Created Conversion]])</f>
        <v>2014</v>
      </c>
      <c r="M1968" t="b">
        <v>1</v>
      </c>
      <c r="N1968">
        <v>1513</v>
      </c>
      <c r="O1968" t="b">
        <v>1</v>
      </c>
      <c r="P1968" t="s">
        <v>8293</v>
      </c>
      <c r="Q1968" t="s">
        <v>8319</v>
      </c>
      <c r="R1968" s="10" t="s">
        <v>8349</v>
      </c>
      <c r="S1968" s="29">
        <f>ROUND(FundResult[[#This Row],[pledged]]/FundResult[[#This Row],[goal]]*100,0)</f>
        <v>207</v>
      </c>
      <c r="T1968" s="27">
        <f>IFERROR(FundResult[[#This Row],[pledged]]/FundResult[[#This Row],[backers_count]], 0)</f>
        <v>136.6444745538665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48">
        <v>20000</v>
      </c>
      <c r="E1969" s="4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6">
        <f>FundResult[[#This Row],[launched_at]]/86400+DATE(1970,1,1)</f>
        <v>41730.663530092592</v>
      </c>
      <c r="L1969" s="8">
        <f>YEAR(FundResult[[#This Row],[Date Created Conversion]])</f>
        <v>2014</v>
      </c>
      <c r="M1969" t="b">
        <v>1</v>
      </c>
      <c r="N1969">
        <v>405</v>
      </c>
      <c r="O1969" t="b">
        <v>1</v>
      </c>
      <c r="P1969" t="s">
        <v>8293</v>
      </c>
      <c r="Q1969" t="s">
        <v>8319</v>
      </c>
      <c r="R1969" s="10" t="s">
        <v>8349</v>
      </c>
      <c r="S1969" s="29">
        <f>ROUND(FundResult[[#This Row],[pledged]]/FundResult[[#This Row],[goal]]*100,0)</f>
        <v>370</v>
      </c>
      <c r="T1969" s="27">
        <f>IFERROR(FundResult[[#This Row],[pledged]]/FundResult[[#This Row],[backers_count]], 0)</f>
        <v>182.78024691358024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48">
        <v>50000</v>
      </c>
      <c r="E1970" s="4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6">
        <f>FundResult[[#This Row],[launched_at]]/86400+DATE(1970,1,1)</f>
        <v>42676.586979166663</v>
      </c>
      <c r="L1970" s="8">
        <f>YEAR(FundResult[[#This Row],[Date Created Conversion]])</f>
        <v>2016</v>
      </c>
      <c r="M1970" t="b">
        <v>1</v>
      </c>
      <c r="N1970">
        <v>510</v>
      </c>
      <c r="O1970" t="b">
        <v>1</v>
      </c>
      <c r="P1970" t="s">
        <v>8293</v>
      </c>
      <c r="Q1970" t="s">
        <v>8319</v>
      </c>
      <c r="R1970" s="10" t="s">
        <v>8349</v>
      </c>
      <c r="S1970" s="29">
        <f>ROUND(FundResult[[#This Row],[pledged]]/FundResult[[#This Row],[goal]]*100,0)</f>
        <v>285</v>
      </c>
      <c r="T1970" s="27">
        <f>IFERROR(FundResult[[#This Row],[pledged]]/FundResult[[#This Row],[backers_count]], 0)</f>
        <v>279.37843137254902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48">
        <v>20000</v>
      </c>
      <c r="E1971" s="4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6">
        <f>FundResult[[#This Row],[launched_at]]/86400+DATE(1970,1,1)</f>
        <v>42557.792453703703</v>
      </c>
      <c r="L1971" s="8">
        <f>YEAR(FundResult[[#This Row],[Date Created Conversion]])</f>
        <v>2016</v>
      </c>
      <c r="M1971" t="b">
        <v>1</v>
      </c>
      <c r="N1971">
        <v>1887</v>
      </c>
      <c r="O1971" t="b">
        <v>1</v>
      </c>
      <c r="P1971" t="s">
        <v>8293</v>
      </c>
      <c r="Q1971" t="s">
        <v>8319</v>
      </c>
      <c r="R1971" s="10" t="s">
        <v>8349</v>
      </c>
      <c r="S1971" s="29">
        <f>ROUND(FundResult[[#This Row],[pledged]]/FundResult[[#This Row],[goal]]*100,0)</f>
        <v>579</v>
      </c>
      <c r="T1971" s="27">
        <f>IFERROR(FundResult[[#This Row],[pledged]]/FundResult[[#This Row],[backers_count]], 0)</f>
        <v>61.375728669846318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48">
        <v>5000</v>
      </c>
      <c r="E1972" s="4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6">
        <f>FundResult[[#This Row],[launched_at]]/86400+DATE(1970,1,1)</f>
        <v>41324.193298611113</v>
      </c>
      <c r="L1972" s="8">
        <f>YEAR(FundResult[[#This Row],[Date Created Conversion]])</f>
        <v>2013</v>
      </c>
      <c r="M1972" t="b">
        <v>1</v>
      </c>
      <c r="N1972">
        <v>701</v>
      </c>
      <c r="O1972" t="b">
        <v>1</v>
      </c>
      <c r="P1972" t="s">
        <v>8293</v>
      </c>
      <c r="Q1972" t="s">
        <v>8319</v>
      </c>
      <c r="R1972" s="10" t="s">
        <v>8349</v>
      </c>
      <c r="S1972" s="29">
        <f>ROUND(FundResult[[#This Row],[pledged]]/FundResult[[#This Row],[goal]]*100,0)</f>
        <v>1132</v>
      </c>
      <c r="T1972" s="27">
        <f>IFERROR(FundResult[[#This Row],[pledged]]/FundResult[[#This Row],[backers_count]], 0)</f>
        <v>80.727532097004286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48">
        <v>400000</v>
      </c>
      <c r="E1973" s="4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6">
        <f>FundResult[[#This Row],[launched_at]]/86400+DATE(1970,1,1)</f>
        <v>41561.500706018516</v>
      </c>
      <c r="L1973" s="8">
        <f>YEAR(FundResult[[#This Row],[Date Created Conversion]])</f>
        <v>2013</v>
      </c>
      <c r="M1973" t="b">
        <v>1</v>
      </c>
      <c r="N1973">
        <v>3863</v>
      </c>
      <c r="O1973" t="b">
        <v>1</v>
      </c>
      <c r="P1973" t="s">
        <v>8293</v>
      </c>
      <c r="Q1973" t="s">
        <v>8319</v>
      </c>
      <c r="R1973" s="10" t="s">
        <v>8349</v>
      </c>
      <c r="S1973" s="29">
        <f>ROUND(FundResult[[#This Row],[pledged]]/FundResult[[#This Row],[goal]]*100,0)</f>
        <v>263</v>
      </c>
      <c r="T1973" s="27">
        <f>IFERROR(FundResult[[#This Row],[pledged]]/FundResult[[#This Row],[backers_count]], 0)</f>
        <v>272.35590732591254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48">
        <v>2500</v>
      </c>
      <c r="E1974" s="4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6">
        <f>FundResult[[#This Row],[launched_at]]/86400+DATE(1970,1,1)</f>
        <v>41201.012083333335</v>
      </c>
      <c r="L1974" s="8">
        <f>YEAR(FundResult[[#This Row],[Date Created Conversion]])</f>
        <v>2012</v>
      </c>
      <c r="M1974" t="b">
        <v>1</v>
      </c>
      <c r="N1974">
        <v>238</v>
      </c>
      <c r="O1974" t="b">
        <v>1</v>
      </c>
      <c r="P1974" t="s">
        <v>8293</v>
      </c>
      <c r="Q1974" t="s">
        <v>8319</v>
      </c>
      <c r="R1974" s="10" t="s">
        <v>8349</v>
      </c>
      <c r="S1974" s="29">
        <f>ROUND(FundResult[[#This Row],[pledged]]/FundResult[[#This Row],[goal]]*100,0)</f>
        <v>674</v>
      </c>
      <c r="T1974" s="27">
        <f>IFERROR(FundResult[[#This Row],[pledged]]/FundResult[[#This Row],[backers_count]], 0)</f>
        <v>70.848739495798313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48">
        <v>198000</v>
      </c>
      <c r="E1975" s="4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6">
        <f>FundResult[[#This Row],[launched_at]]/86400+DATE(1970,1,1)</f>
        <v>42549.722962962958</v>
      </c>
      <c r="L1975" s="8">
        <f>YEAR(FundResult[[#This Row],[Date Created Conversion]])</f>
        <v>2016</v>
      </c>
      <c r="M1975" t="b">
        <v>1</v>
      </c>
      <c r="N1975">
        <v>2051</v>
      </c>
      <c r="O1975" t="b">
        <v>1</v>
      </c>
      <c r="P1975" t="s">
        <v>8293</v>
      </c>
      <c r="Q1975" t="s">
        <v>8319</v>
      </c>
      <c r="R1975" s="10" t="s">
        <v>8349</v>
      </c>
      <c r="S1975" s="29">
        <f>ROUND(FundResult[[#This Row],[pledged]]/FundResult[[#This Row],[goal]]*100,0)</f>
        <v>257</v>
      </c>
      <c r="T1975" s="27">
        <f>IFERROR(FundResult[[#This Row],[pledged]]/FundResult[[#This Row],[backers_count]], 0)</f>
        <v>247.94003412969283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48">
        <v>20000</v>
      </c>
      <c r="E1976" s="4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6">
        <f>FundResult[[#This Row],[launched_at]]/86400+DATE(1970,1,1)</f>
        <v>41445.334131944444</v>
      </c>
      <c r="L1976" s="8">
        <f>YEAR(FundResult[[#This Row],[Date Created Conversion]])</f>
        <v>2013</v>
      </c>
      <c r="M1976" t="b">
        <v>1</v>
      </c>
      <c r="N1976">
        <v>402</v>
      </c>
      <c r="O1976" t="b">
        <v>1</v>
      </c>
      <c r="P1976" t="s">
        <v>8293</v>
      </c>
      <c r="Q1976" t="s">
        <v>8319</v>
      </c>
      <c r="R1976" s="10" t="s">
        <v>8349</v>
      </c>
      <c r="S1976" s="29">
        <f>ROUND(FundResult[[#This Row],[pledged]]/FundResult[[#This Row],[goal]]*100,0)</f>
        <v>375</v>
      </c>
      <c r="T1976" s="27">
        <f>IFERROR(FundResult[[#This Row],[pledged]]/FundResult[[#This Row],[backers_count]], 0)</f>
        <v>186.81393034825871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48">
        <v>16000</v>
      </c>
      <c r="E1977" s="4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6">
        <f>FundResult[[#This Row],[launched_at]]/86400+DATE(1970,1,1)</f>
        <v>41313.755219907405</v>
      </c>
      <c r="L1977" s="8">
        <f>YEAR(FundResult[[#This Row],[Date Created Conversion]])</f>
        <v>2013</v>
      </c>
      <c r="M1977" t="b">
        <v>1</v>
      </c>
      <c r="N1977">
        <v>253</v>
      </c>
      <c r="O1977" t="b">
        <v>1</v>
      </c>
      <c r="P1977" t="s">
        <v>8293</v>
      </c>
      <c r="Q1977" t="s">
        <v>8319</v>
      </c>
      <c r="R1977" s="10" t="s">
        <v>8349</v>
      </c>
      <c r="S1977" s="29">
        <f>ROUND(FundResult[[#This Row],[pledged]]/FundResult[[#This Row],[goal]]*100,0)</f>
        <v>209</v>
      </c>
      <c r="T1977" s="27">
        <f>IFERROR(FundResult[[#This Row],[pledged]]/FundResult[[#This Row],[backers_count]], 0)</f>
        <v>131.98948616600788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48">
        <v>4000</v>
      </c>
      <c r="E1978" s="4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6">
        <f>FundResult[[#This Row],[launched_at]]/86400+DATE(1970,1,1)</f>
        <v>41438.899594907409</v>
      </c>
      <c r="L1978" s="8">
        <f>YEAR(FundResult[[#This Row],[Date Created Conversion]])</f>
        <v>2013</v>
      </c>
      <c r="M1978" t="b">
        <v>1</v>
      </c>
      <c r="N1978">
        <v>473</v>
      </c>
      <c r="O1978" t="b">
        <v>1</v>
      </c>
      <c r="P1978" t="s">
        <v>8293</v>
      </c>
      <c r="Q1978" t="s">
        <v>8319</v>
      </c>
      <c r="R1978" s="10" t="s">
        <v>8349</v>
      </c>
      <c r="S1978" s="29">
        <f>ROUND(FundResult[[#This Row],[pledged]]/FundResult[[#This Row],[goal]]*100,0)</f>
        <v>347</v>
      </c>
      <c r="T1978" s="27">
        <f>IFERROR(FundResult[[#This Row],[pledged]]/FundResult[[#This Row],[backers_count]], 0)</f>
        <v>29.310782241014799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48">
        <v>50000</v>
      </c>
      <c r="E1979" s="4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6">
        <f>FundResult[[#This Row],[launched_at]]/86400+DATE(1970,1,1)</f>
        <v>42311.216898148152</v>
      </c>
      <c r="L1979" s="8">
        <f>YEAR(FundResult[[#This Row],[Date Created Conversion]])</f>
        <v>2015</v>
      </c>
      <c r="M1979" t="b">
        <v>1</v>
      </c>
      <c r="N1979">
        <v>821</v>
      </c>
      <c r="O1979" t="b">
        <v>1</v>
      </c>
      <c r="P1979" t="s">
        <v>8293</v>
      </c>
      <c r="Q1979" t="s">
        <v>8319</v>
      </c>
      <c r="R1979" s="10" t="s">
        <v>8349</v>
      </c>
      <c r="S1979" s="29">
        <f>ROUND(FundResult[[#This Row],[pledged]]/FundResult[[#This Row],[goal]]*100,0)</f>
        <v>402</v>
      </c>
      <c r="T1979" s="27">
        <f>IFERROR(FundResult[[#This Row],[pledged]]/FundResult[[#This Row],[backers_count]], 0)</f>
        <v>245.02436053593178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48">
        <v>50000</v>
      </c>
      <c r="E1980" s="4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6">
        <f>FundResult[[#This Row],[launched_at]]/86400+DATE(1970,1,1)</f>
        <v>41039.225601851853</v>
      </c>
      <c r="L1980" s="8">
        <f>YEAR(FundResult[[#This Row],[Date Created Conversion]])</f>
        <v>2012</v>
      </c>
      <c r="M1980" t="b">
        <v>1</v>
      </c>
      <c r="N1980">
        <v>388</v>
      </c>
      <c r="O1980" t="b">
        <v>1</v>
      </c>
      <c r="P1980" t="s">
        <v>8293</v>
      </c>
      <c r="Q1980" t="s">
        <v>8319</v>
      </c>
      <c r="R1980" s="10" t="s">
        <v>8349</v>
      </c>
      <c r="S1980" s="29">
        <f>ROUND(FundResult[[#This Row],[pledged]]/FundResult[[#This Row],[goal]]*100,0)</f>
        <v>1027</v>
      </c>
      <c r="T1980" s="27">
        <f>IFERROR(FundResult[[#This Row],[pledged]]/FundResult[[#This Row],[backers_count]], 0)</f>
        <v>1323.2540463917526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48">
        <v>200000</v>
      </c>
      <c r="E1981" s="4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6">
        <f>FundResult[[#This Row],[launched_at]]/86400+DATE(1970,1,1)</f>
        <v>42290.460023148145</v>
      </c>
      <c r="L1981" s="8">
        <f>YEAR(FundResult[[#This Row],[Date Created Conversion]])</f>
        <v>2015</v>
      </c>
      <c r="M1981" t="b">
        <v>1</v>
      </c>
      <c r="N1981">
        <v>813</v>
      </c>
      <c r="O1981" t="b">
        <v>1</v>
      </c>
      <c r="P1981" t="s">
        <v>8293</v>
      </c>
      <c r="Q1981" t="s">
        <v>8319</v>
      </c>
      <c r="R1981" s="10" t="s">
        <v>8349</v>
      </c>
      <c r="S1981" s="29">
        <f>ROUND(FundResult[[#This Row],[pledged]]/FundResult[[#This Row],[goal]]*100,0)</f>
        <v>115</v>
      </c>
      <c r="T1981" s="27">
        <f>IFERROR(FundResult[[#This Row],[pledged]]/FundResult[[#This Row],[backers_count]], 0)</f>
        <v>282.65966789667897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48">
        <v>50000</v>
      </c>
      <c r="E1982" s="4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6">
        <f>FundResult[[#This Row],[launched_at]]/86400+DATE(1970,1,1)</f>
        <v>42423.542384259257</v>
      </c>
      <c r="L1982" s="8">
        <f>YEAR(FundResult[[#This Row],[Date Created Conversion]])</f>
        <v>2016</v>
      </c>
      <c r="M1982" t="b">
        <v>1</v>
      </c>
      <c r="N1982">
        <v>1945</v>
      </c>
      <c r="O1982" t="b">
        <v>1</v>
      </c>
      <c r="P1982" t="s">
        <v>8293</v>
      </c>
      <c r="Q1982" t="s">
        <v>8319</v>
      </c>
      <c r="R1982" s="10" t="s">
        <v>8349</v>
      </c>
      <c r="S1982" s="29">
        <f>ROUND(FundResult[[#This Row],[pledged]]/FundResult[[#This Row],[goal]]*100,0)</f>
        <v>355</v>
      </c>
      <c r="T1982" s="27">
        <f>IFERROR(FundResult[[#This Row],[pledged]]/FundResult[[#This Row],[backers_count]], 0)</f>
        <v>91.214401028277635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48">
        <v>7500</v>
      </c>
      <c r="E1983" s="4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6">
        <f>FundResult[[#This Row],[launched_at]]/86400+DATE(1970,1,1)</f>
        <v>41799.725289351853</v>
      </c>
      <c r="L1983" s="8">
        <f>YEAR(FundResult[[#This Row],[Date Created Conversion]])</f>
        <v>2014</v>
      </c>
      <c r="M1983" t="b">
        <v>0</v>
      </c>
      <c r="N1983">
        <v>12</v>
      </c>
      <c r="O1983" t="b">
        <v>0</v>
      </c>
      <c r="P1983" t="s">
        <v>8294</v>
      </c>
      <c r="Q1983" t="s">
        <v>8338</v>
      </c>
      <c r="R1983" s="10" t="s">
        <v>8350</v>
      </c>
      <c r="S1983" s="29">
        <f>ROUND(FundResult[[#This Row],[pledged]]/FundResult[[#This Row],[goal]]*100,0)</f>
        <v>5</v>
      </c>
      <c r="T1983" s="27">
        <f>IFERROR(FundResult[[#This Row],[pledged]]/FundResult[[#This Row],[backers_count]], 0)</f>
        <v>31.75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48">
        <v>180000</v>
      </c>
      <c r="E1984" s="4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6">
        <f>FundResult[[#This Row],[launched_at]]/86400+DATE(1970,1,1)</f>
        <v>42678.586655092593</v>
      </c>
      <c r="L1984" s="8">
        <f>YEAR(FundResult[[#This Row],[Date Created Conversion]])</f>
        <v>2016</v>
      </c>
      <c r="M1984" t="b">
        <v>0</v>
      </c>
      <c r="N1984">
        <v>0</v>
      </c>
      <c r="O1984" t="b">
        <v>0</v>
      </c>
      <c r="P1984" t="s">
        <v>8294</v>
      </c>
      <c r="Q1984" t="s">
        <v>8338</v>
      </c>
      <c r="R1984" s="10" t="s">
        <v>8350</v>
      </c>
      <c r="S1984" s="29">
        <f>ROUND(FundResult[[#This Row],[pledged]]/FundResult[[#This Row],[goal]]*100,0)</f>
        <v>0</v>
      </c>
      <c r="T1984" s="27">
        <f>IFERROR(FundResult[[#This Row],[pledged]]/FundResult[[#This Row],[backers_count]], 0)</f>
        <v>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48">
        <v>33000</v>
      </c>
      <c r="E1985" s="4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6">
        <f>FundResult[[#This Row],[launched_at]]/86400+DATE(1970,1,1)</f>
        <v>42593.011782407411</v>
      </c>
      <c r="L1985" s="8">
        <f>YEAR(FundResult[[#This Row],[Date Created Conversion]])</f>
        <v>2016</v>
      </c>
      <c r="M1985" t="b">
        <v>0</v>
      </c>
      <c r="N1985">
        <v>16</v>
      </c>
      <c r="O1985" t="b">
        <v>0</v>
      </c>
      <c r="P1985" t="s">
        <v>8294</v>
      </c>
      <c r="Q1985" t="s">
        <v>8338</v>
      </c>
      <c r="R1985" s="10" t="s">
        <v>8350</v>
      </c>
      <c r="S1985" s="29">
        <f>ROUND(FundResult[[#This Row],[pledged]]/FundResult[[#This Row],[goal]]*100,0)</f>
        <v>4</v>
      </c>
      <c r="T1985" s="27">
        <f>IFERROR(FundResult[[#This Row],[pledged]]/FundResult[[#This Row],[backers_count]], 0)</f>
        <v>88.6875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48">
        <v>15000</v>
      </c>
      <c r="E1986" s="4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6">
        <f>FundResult[[#This Row],[launched_at]]/86400+DATE(1970,1,1)</f>
        <v>41913.790289351848</v>
      </c>
      <c r="L1986" s="8">
        <f>YEAR(FundResult[[#This Row],[Date Created Conversion]])</f>
        <v>2014</v>
      </c>
      <c r="M1986" t="b">
        <v>0</v>
      </c>
      <c r="N1986">
        <v>7</v>
      </c>
      <c r="O1986" t="b">
        <v>0</v>
      </c>
      <c r="P1986" t="s">
        <v>8294</v>
      </c>
      <c r="Q1986" t="s">
        <v>8338</v>
      </c>
      <c r="R1986" s="10" t="s">
        <v>8350</v>
      </c>
      <c r="S1986" s="29">
        <f>ROUND(FundResult[[#This Row],[pledged]]/FundResult[[#This Row],[goal]]*100,0)</f>
        <v>21</v>
      </c>
      <c r="T1986" s="27">
        <f>IFERROR(FundResult[[#This Row],[pledged]]/FundResult[[#This Row],[backers_count]], 0)</f>
        <v>453.14285714285717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48">
        <v>1600</v>
      </c>
      <c r="E1987" s="4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6">
        <f>FundResult[[#This Row],[launched_at]]/86400+DATE(1970,1,1)</f>
        <v>42555.698738425926</v>
      </c>
      <c r="L1987" s="8">
        <f>YEAR(FundResult[[#This Row],[Date Created Conversion]])</f>
        <v>2016</v>
      </c>
      <c r="M1987" t="b">
        <v>0</v>
      </c>
      <c r="N1987">
        <v>4</v>
      </c>
      <c r="O1987" t="b">
        <v>0</v>
      </c>
      <c r="P1987" t="s">
        <v>8294</v>
      </c>
      <c r="Q1987" t="s">
        <v>8338</v>
      </c>
      <c r="R1987" s="10" t="s">
        <v>8350</v>
      </c>
      <c r="S1987" s="29">
        <f>ROUND(FundResult[[#This Row],[pledged]]/FundResult[[#This Row],[goal]]*100,0)</f>
        <v>3</v>
      </c>
      <c r="T1987" s="27">
        <f>IFERROR(FundResult[[#This Row],[pledged]]/FundResult[[#This Row],[backers_count]], 0)</f>
        <v>12.75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48">
        <v>2000</v>
      </c>
      <c r="E1988" s="4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6">
        <f>FundResult[[#This Row],[launched_at]]/86400+DATE(1970,1,1)</f>
        <v>42413.433831018519</v>
      </c>
      <c r="L1988" s="8">
        <f>YEAR(FundResult[[#This Row],[Date Created Conversion]])</f>
        <v>2016</v>
      </c>
      <c r="M1988" t="b">
        <v>0</v>
      </c>
      <c r="N1988">
        <v>1</v>
      </c>
      <c r="O1988" t="b">
        <v>0</v>
      </c>
      <c r="P1988" t="s">
        <v>8294</v>
      </c>
      <c r="Q1988" t="s">
        <v>8338</v>
      </c>
      <c r="R1988" s="10" t="s">
        <v>8350</v>
      </c>
      <c r="S1988" s="29">
        <f>ROUND(FundResult[[#This Row],[pledged]]/FundResult[[#This Row],[goal]]*100,0)</f>
        <v>0</v>
      </c>
      <c r="T1988" s="27">
        <f>IFERROR(FundResult[[#This Row],[pledged]]/FundResult[[#This Row],[backers_count]], 0)</f>
        <v>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48">
        <v>5500</v>
      </c>
      <c r="E1989" s="4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6">
        <f>FundResult[[#This Row],[launched_at]]/86400+DATE(1970,1,1)</f>
        <v>42034.639768518522</v>
      </c>
      <c r="L1989" s="8">
        <f>YEAR(FundResult[[#This Row],[Date Created Conversion]])</f>
        <v>2015</v>
      </c>
      <c r="M1989" t="b">
        <v>0</v>
      </c>
      <c r="N1989">
        <v>28</v>
      </c>
      <c r="O1989" t="b">
        <v>0</v>
      </c>
      <c r="P1989" t="s">
        <v>8294</v>
      </c>
      <c r="Q1989" t="s">
        <v>8338</v>
      </c>
      <c r="R1989" s="10" t="s">
        <v>8350</v>
      </c>
      <c r="S1989" s="29">
        <f>ROUND(FundResult[[#This Row],[pledged]]/FundResult[[#This Row],[goal]]*100,0)</f>
        <v>42</v>
      </c>
      <c r="T1989" s="27">
        <f>IFERROR(FundResult[[#This Row],[pledged]]/FundResult[[#This Row],[backers_count]], 0)</f>
        <v>83.428571428571431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48">
        <v>6000</v>
      </c>
      <c r="E1990" s="4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6">
        <f>FundResult[[#This Row],[launched_at]]/86400+DATE(1970,1,1)</f>
        <v>42206.763217592597</v>
      </c>
      <c r="L1990" s="8">
        <f>YEAR(FundResult[[#This Row],[Date Created Conversion]])</f>
        <v>2015</v>
      </c>
      <c r="M1990" t="b">
        <v>0</v>
      </c>
      <c r="N1990">
        <v>1</v>
      </c>
      <c r="O1990" t="b">
        <v>0</v>
      </c>
      <c r="P1990" t="s">
        <v>8294</v>
      </c>
      <c r="Q1990" t="s">
        <v>8338</v>
      </c>
      <c r="R1990" s="10" t="s">
        <v>8350</v>
      </c>
      <c r="S1990" s="29">
        <f>ROUND(FundResult[[#This Row],[pledged]]/FundResult[[#This Row],[goal]]*100,0)</f>
        <v>0</v>
      </c>
      <c r="T1990" s="27">
        <f>IFERROR(FundResult[[#This Row],[pledged]]/FundResult[[#This Row],[backers_count]], 0)</f>
        <v>25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48">
        <v>5000</v>
      </c>
      <c r="E1991" s="4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6">
        <f>FundResult[[#This Row],[launched_at]]/86400+DATE(1970,1,1)</f>
        <v>42685.680648148147</v>
      </c>
      <c r="L1991" s="8">
        <f>YEAR(FundResult[[#This Row],[Date Created Conversion]])</f>
        <v>2016</v>
      </c>
      <c r="M1991" t="b">
        <v>0</v>
      </c>
      <c r="N1991">
        <v>1</v>
      </c>
      <c r="O1991" t="b">
        <v>0</v>
      </c>
      <c r="P1991" t="s">
        <v>8294</v>
      </c>
      <c r="Q1991" t="s">
        <v>8338</v>
      </c>
      <c r="R1991" s="10" t="s">
        <v>8350</v>
      </c>
      <c r="S1991" s="29">
        <f>ROUND(FundResult[[#This Row],[pledged]]/FundResult[[#This Row],[goal]]*100,0)</f>
        <v>1</v>
      </c>
      <c r="T1991" s="27">
        <f>IFERROR(FundResult[[#This Row],[pledged]]/FundResult[[#This Row],[backers_count]], 0)</f>
        <v>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48">
        <v>3000</v>
      </c>
      <c r="E1992" s="4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6">
        <f>FundResult[[#This Row],[launched_at]]/86400+DATE(1970,1,1)</f>
        <v>42398.195972222224</v>
      </c>
      <c r="L1992" s="8">
        <f>YEAR(FundResult[[#This Row],[Date Created Conversion]])</f>
        <v>2016</v>
      </c>
      <c r="M1992" t="b">
        <v>0</v>
      </c>
      <c r="N1992">
        <v>5</v>
      </c>
      <c r="O1992" t="b">
        <v>0</v>
      </c>
      <c r="P1992" t="s">
        <v>8294</v>
      </c>
      <c r="Q1992" t="s">
        <v>8338</v>
      </c>
      <c r="R1992" s="10" t="s">
        <v>8350</v>
      </c>
      <c r="S1992" s="29">
        <f>ROUND(FundResult[[#This Row],[pledged]]/FundResult[[#This Row],[goal]]*100,0)</f>
        <v>17</v>
      </c>
      <c r="T1992" s="27">
        <f>IFERROR(FundResult[[#This Row],[pledged]]/FundResult[[#This Row],[backers_count]], 0)</f>
        <v>101.8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48">
        <v>2000</v>
      </c>
      <c r="E1993" s="4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6">
        <f>FundResult[[#This Row],[launched_at]]/86400+DATE(1970,1,1)</f>
        <v>42167.89335648148</v>
      </c>
      <c r="L1993" s="8">
        <f>YEAR(FundResult[[#This Row],[Date Created Conversion]])</f>
        <v>2015</v>
      </c>
      <c r="M1993" t="b">
        <v>0</v>
      </c>
      <c r="N1993">
        <v>3</v>
      </c>
      <c r="O1993" t="b">
        <v>0</v>
      </c>
      <c r="P1993" t="s">
        <v>8294</v>
      </c>
      <c r="Q1993" t="s">
        <v>8338</v>
      </c>
      <c r="R1993" s="10" t="s">
        <v>8350</v>
      </c>
      <c r="S1993" s="29">
        <f>ROUND(FundResult[[#This Row],[pledged]]/FundResult[[#This Row],[goal]]*100,0)</f>
        <v>7</v>
      </c>
      <c r="T1993" s="27">
        <f>IFERROR(FundResult[[#This Row],[pledged]]/FundResult[[#This Row],[backers_count]], 0)</f>
        <v>46.666666666666664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48">
        <v>1500</v>
      </c>
      <c r="E1994" s="4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6">
        <f>FundResult[[#This Row],[launched_at]]/86400+DATE(1970,1,1)</f>
        <v>42023.143414351856</v>
      </c>
      <c r="L1994" s="8">
        <f>YEAR(FundResult[[#This Row],[Date Created Conversion]])</f>
        <v>2015</v>
      </c>
      <c r="M1994" t="b">
        <v>0</v>
      </c>
      <c r="N1994">
        <v>2</v>
      </c>
      <c r="O1994" t="b">
        <v>0</v>
      </c>
      <c r="P1994" t="s">
        <v>8294</v>
      </c>
      <c r="Q1994" t="s">
        <v>8338</v>
      </c>
      <c r="R1994" s="10" t="s">
        <v>8350</v>
      </c>
      <c r="S1994" s="29">
        <f>ROUND(FundResult[[#This Row],[pledged]]/FundResult[[#This Row],[goal]]*100,0)</f>
        <v>0</v>
      </c>
      <c r="T1994" s="27">
        <f>IFERROR(FundResult[[#This Row],[pledged]]/FundResult[[#This Row],[backers_count]], 0)</f>
        <v>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48">
        <v>2000</v>
      </c>
      <c r="E1995" s="4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6">
        <f>FundResult[[#This Row],[launched_at]]/86400+DATE(1970,1,1)</f>
        <v>42329.588391203702</v>
      </c>
      <c r="L1995" s="8">
        <f>YEAR(FundResult[[#This Row],[Date Created Conversion]])</f>
        <v>2015</v>
      </c>
      <c r="M1995" t="b">
        <v>0</v>
      </c>
      <c r="N1995">
        <v>0</v>
      </c>
      <c r="O1995" t="b">
        <v>0</v>
      </c>
      <c r="P1995" t="s">
        <v>8294</v>
      </c>
      <c r="Q1995" t="s">
        <v>8338</v>
      </c>
      <c r="R1995" s="10" t="s">
        <v>8350</v>
      </c>
      <c r="S1995" s="29">
        <f>ROUND(FundResult[[#This Row],[pledged]]/FundResult[[#This Row],[goal]]*100,0)</f>
        <v>0</v>
      </c>
      <c r="T1995" s="27">
        <f>IFERROR(FundResult[[#This Row],[pledged]]/FundResult[[#This Row],[backers_count]], 0)</f>
        <v>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48">
        <v>3200</v>
      </c>
      <c r="E1996" s="4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6">
        <f>FundResult[[#This Row],[launched_at]]/86400+DATE(1970,1,1)</f>
        <v>42651.006273148145</v>
      </c>
      <c r="L1996" s="8">
        <f>YEAR(FundResult[[#This Row],[Date Created Conversion]])</f>
        <v>2016</v>
      </c>
      <c r="M1996" t="b">
        <v>0</v>
      </c>
      <c r="N1996">
        <v>0</v>
      </c>
      <c r="O1996" t="b">
        <v>0</v>
      </c>
      <c r="P1996" t="s">
        <v>8294</v>
      </c>
      <c r="Q1996" t="s">
        <v>8338</v>
      </c>
      <c r="R1996" s="10" t="s">
        <v>8350</v>
      </c>
      <c r="S1996" s="29">
        <f>ROUND(FundResult[[#This Row],[pledged]]/FundResult[[#This Row],[goal]]*100,0)</f>
        <v>0</v>
      </c>
      <c r="T1996" s="27">
        <f>IFERROR(FundResult[[#This Row],[pledged]]/FundResult[[#This Row],[backers_count]], 0)</f>
        <v>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48">
        <v>1000</v>
      </c>
      <c r="E1997" s="4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6">
        <f>FundResult[[#This Row],[launched_at]]/86400+DATE(1970,1,1)</f>
        <v>42181.902037037042</v>
      </c>
      <c r="L1997" s="8">
        <f>YEAR(FundResult[[#This Row],[Date Created Conversion]])</f>
        <v>2015</v>
      </c>
      <c r="M1997" t="b">
        <v>0</v>
      </c>
      <c r="N1997">
        <v>3</v>
      </c>
      <c r="O1997" t="b">
        <v>0</v>
      </c>
      <c r="P1997" t="s">
        <v>8294</v>
      </c>
      <c r="Q1997" t="s">
        <v>8338</v>
      </c>
      <c r="R1997" s="10" t="s">
        <v>8350</v>
      </c>
      <c r="S1997" s="29">
        <f>ROUND(FundResult[[#This Row],[pledged]]/FundResult[[#This Row],[goal]]*100,0)</f>
        <v>8</v>
      </c>
      <c r="T1997" s="27">
        <f>IFERROR(FundResult[[#This Row],[pledged]]/FundResult[[#This Row],[backers_count]], 0)</f>
        <v>26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48">
        <v>133800</v>
      </c>
      <c r="E1998" s="4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6">
        <f>FundResult[[#This Row],[launched_at]]/86400+DATE(1970,1,1)</f>
        <v>41800.819571759261</v>
      </c>
      <c r="L1998" s="8">
        <f>YEAR(FundResult[[#This Row],[Date Created Conversion]])</f>
        <v>2014</v>
      </c>
      <c r="M1998" t="b">
        <v>0</v>
      </c>
      <c r="N1998">
        <v>0</v>
      </c>
      <c r="O1998" t="b">
        <v>0</v>
      </c>
      <c r="P1998" t="s">
        <v>8294</v>
      </c>
      <c r="Q1998" t="s">
        <v>8338</v>
      </c>
      <c r="R1998" s="10" t="s">
        <v>8350</v>
      </c>
      <c r="S1998" s="29">
        <f>ROUND(FundResult[[#This Row],[pledged]]/FundResult[[#This Row],[goal]]*100,0)</f>
        <v>0</v>
      </c>
      <c r="T1998" s="27">
        <f>IFERROR(FundResult[[#This Row],[pledged]]/FundResult[[#This Row],[backers_count]], 0)</f>
        <v>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48">
        <v>6500</v>
      </c>
      <c r="E1999" s="4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6">
        <f>FundResult[[#This Row],[launched_at]]/86400+DATE(1970,1,1)</f>
        <v>41847.930694444447</v>
      </c>
      <c r="L1999" s="8">
        <f>YEAR(FundResult[[#This Row],[Date Created Conversion]])</f>
        <v>2014</v>
      </c>
      <c r="M1999" t="b">
        <v>0</v>
      </c>
      <c r="N1999">
        <v>0</v>
      </c>
      <c r="O1999" t="b">
        <v>0</v>
      </c>
      <c r="P1999" t="s">
        <v>8294</v>
      </c>
      <c r="Q1999" t="s">
        <v>8338</v>
      </c>
      <c r="R1999" s="10" t="s">
        <v>8350</v>
      </c>
      <c r="S1999" s="29">
        <f>ROUND(FundResult[[#This Row],[pledged]]/FundResult[[#This Row],[goal]]*100,0)</f>
        <v>0</v>
      </c>
      <c r="T1999" s="27">
        <f>IFERROR(FundResult[[#This Row],[pledged]]/FundResult[[#This Row],[backers_count]], 0)</f>
        <v>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48">
        <v>2500</v>
      </c>
      <c r="E2000" s="4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6">
        <f>FundResult[[#This Row],[launched_at]]/86400+DATE(1970,1,1)</f>
        <v>41807.118495370371</v>
      </c>
      <c r="L2000" s="8">
        <f>YEAR(FundResult[[#This Row],[Date Created Conversion]])</f>
        <v>2014</v>
      </c>
      <c r="M2000" t="b">
        <v>0</v>
      </c>
      <c r="N2000">
        <v>3</v>
      </c>
      <c r="O2000" t="b">
        <v>0</v>
      </c>
      <c r="P2000" t="s">
        <v>8294</v>
      </c>
      <c r="Q2000" t="s">
        <v>8338</v>
      </c>
      <c r="R2000" s="10" t="s">
        <v>8350</v>
      </c>
      <c r="S2000" s="29">
        <f>ROUND(FundResult[[#This Row],[pledged]]/FundResult[[#This Row],[goal]]*100,0)</f>
        <v>26</v>
      </c>
      <c r="T2000" s="27">
        <f>IFERROR(FundResult[[#This Row],[pledged]]/FundResult[[#This Row],[backers_count]], 0)</f>
        <v>218.33333333333334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48">
        <v>31000</v>
      </c>
      <c r="E2001" s="4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6">
        <f>FundResult[[#This Row],[launched_at]]/86400+DATE(1970,1,1)</f>
        <v>41926.482731481483</v>
      </c>
      <c r="L2001" s="8">
        <f>YEAR(FundResult[[#This Row],[Date Created Conversion]])</f>
        <v>2014</v>
      </c>
      <c r="M2001" t="b">
        <v>0</v>
      </c>
      <c r="N2001">
        <v>7</v>
      </c>
      <c r="O2001" t="b">
        <v>0</v>
      </c>
      <c r="P2001" t="s">
        <v>8294</v>
      </c>
      <c r="Q2001" t="s">
        <v>8338</v>
      </c>
      <c r="R2001" s="10" t="s">
        <v>8350</v>
      </c>
      <c r="S2001" s="29">
        <f>ROUND(FundResult[[#This Row],[pledged]]/FundResult[[#This Row],[goal]]*100,0)</f>
        <v>1</v>
      </c>
      <c r="T2001" s="27">
        <f>IFERROR(FundResult[[#This Row],[pledged]]/FundResult[[#This Row],[backers_count]], 0)</f>
        <v>33.714285714285715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48">
        <v>5000</v>
      </c>
      <c r="E2002" s="4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6">
        <f>FundResult[[#This Row],[launched_at]]/86400+DATE(1970,1,1)</f>
        <v>42345.951539351852</v>
      </c>
      <c r="L2002" s="8">
        <f>YEAR(FundResult[[#This Row],[Date Created Conversion]])</f>
        <v>2015</v>
      </c>
      <c r="M2002" t="b">
        <v>0</v>
      </c>
      <c r="N2002">
        <v>25</v>
      </c>
      <c r="O2002" t="b">
        <v>0</v>
      </c>
      <c r="P2002" t="s">
        <v>8294</v>
      </c>
      <c r="Q2002" t="s">
        <v>8338</v>
      </c>
      <c r="R2002" s="10" t="s">
        <v>8350</v>
      </c>
      <c r="S2002" s="29">
        <f>ROUND(FundResult[[#This Row],[pledged]]/FundResult[[#This Row],[goal]]*100,0)</f>
        <v>13</v>
      </c>
      <c r="T2002" s="27">
        <f>IFERROR(FundResult[[#This Row],[pledged]]/FundResult[[#This Row],[backers_count]], 0)</f>
        <v>25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48">
        <v>55000</v>
      </c>
      <c r="E2003" s="4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6">
        <f>FundResult[[#This Row],[launched_at]]/86400+DATE(1970,1,1)</f>
        <v>42136.209675925929</v>
      </c>
      <c r="L2003" s="8">
        <f>YEAR(FundResult[[#This Row],[Date Created Conversion]])</f>
        <v>2015</v>
      </c>
      <c r="M2003" t="b">
        <v>1</v>
      </c>
      <c r="N2003">
        <v>1637</v>
      </c>
      <c r="O2003" t="b">
        <v>1</v>
      </c>
      <c r="P2003" t="s">
        <v>8293</v>
      </c>
      <c r="Q2003" t="s">
        <v>8319</v>
      </c>
      <c r="R2003" s="10" t="s">
        <v>8349</v>
      </c>
      <c r="S2003" s="29">
        <f>ROUND(FundResult[[#This Row],[pledged]]/FundResult[[#This Row],[goal]]*100,0)</f>
        <v>382</v>
      </c>
      <c r="T2003" s="27">
        <f>IFERROR(FundResult[[#This Row],[pledged]]/FundResult[[#This Row],[backers_count]], 0)</f>
        <v>128.38790470372632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48">
        <v>50000</v>
      </c>
      <c r="E2004" s="4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6">
        <f>FundResult[[#This Row],[launched_at]]/86400+DATE(1970,1,1)</f>
        <v>42728.71230324074</v>
      </c>
      <c r="L2004" s="8">
        <f>YEAR(FundResult[[#This Row],[Date Created Conversion]])</f>
        <v>2016</v>
      </c>
      <c r="M2004" t="b">
        <v>1</v>
      </c>
      <c r="N2004">
        <v>1375</v>
      </c>
      <c r="O2004" t="b">
        <v>1</v>
      </c>
      <c r="P2004" t="s">
        <v>8293</v>
      </c>
      <c r="Q2004" t="s">
        <v>8319</v>
      </c>
      <c r="R2004" s="10" t="s">
        <v>8349</v>
      </c>
      <c r="S2004" s="29">
        <f>ROUND(FundResult[[#This Row],[pledged]]/FundResult[[#This Row],[goal]]*100,0)</f>
        <v>217</v>
      </c>
      <c r="T2004" s="27">
        <f>IFERROR(FundResult[[#This Row],[pledged]]/FundResult[[#This Row],[backers_count]], 0)</f>
        <v>78.834261818181815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48">
        <v>500</v>
      </c>
      <c r="E2005" s="4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6">
        <f>FundResult[[#This Row],[launched_at]]/86400+DATE(1970,1,1)</f>
        <v>40347.125601851854</v>
      </c>
      <c r="L2005" s="8">
        <f>YEAR(FundResult[[#This Row],[Date Created Conversion]])</f>
        <v>2010</v>
      </c>
      <c r="M2005" t="b">
        <v>1</v>
      </c>
      <c r="N2005">
        <v>17</v>
      </c>
      <c r="O2005" t="b">
        <v>1</v>
      </c>
      <c r="P2005" t="s">
        <v>8293</v>
      </c>
      <c r="Q2005" t="s">
        <v>8319</v>
      </c>
      <c r="R2005" s="10" t="s">
        <v>8349</v>
      </c>
      <c r="S2005" s="29">
        <f>ROUND(FundResult[[#This Row],[pledged]]/FundResult[[#This Row],[goal]]*100,0)</f>
        <v>312</v>
      </c>
      <c r="T2005" s="27">
        <f>IFERROR(FundResult[[#This Row],[pledged]]/FundResult[[#This Row],[backers_count]], 0)</f>
        <v>91.764705882352942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48">
        <v>50000</v>
      </c>
      <c r="E2006" s="4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6">
        <f>FundResult[[#This Row],[launched_at]]/86400+DATE(1970,1,1)</f>
        <v>41800.604895833334</v>
      </c>
      <c r="L2006" s="8">
        <f>YEAR(FundResult[[#This Row],[Date Created Conversion]])</f>
        <v>2014</v>
      </c>
      <c r="M2006" t="b">
        <v>1</v>
      </c>
      <c r="N2006">
        <v>354</v>
      </c>
      <c r="O2006" t="b">
        <v>1</v>
      </c>
      <c r="P2006" t="s">
        <v>8293</v>
      </c>
      <c r="Q2006" t="s">
        <v>8319</v>
      </c>
      <c r="R2006" s="10" t="s">
        <v>8349</v>
      </c>
      <c r="S2006" s="29">
        <f>ROUND(FundResult[[#This Row],[pledged]]/FundResult[[#This Row],[goal]]*100,0)</f>
        <v>234</v>
      </c>
      <c r="T2006" s="27">
        <f>IFERROR(FundResult[[#This Row],[pledged]]/FundResult[[#This Row],[backers_count]], 0)</f>
        <v>331.10237288135596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48">
        <v>30000</v>
      </c>
      <c r="E2007" s="4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6">
        <f>FundResult[[#This Row],[launched_at]]/86400+DATE(1970,1,1)</f>
        <v>41535.812708333331</v>
      </c>
      <c r="L2007" s="8">
        <f>YEAR(FundResult[[#This Row],[Date Created Conversion]])</f>
        <v>2013</v>
      </c>
      <c r="M2007" t="b">
        <v>1</v>
      </c>
      <c r="N2007">
        <v>191</v>
      </c>
      <c r="O2007" t="b">
        <v>1</v>
      </c>
      <c r="P2007" t="s">
        <v>8293</v>
      </c>
      <c r="Q2007" t="s">
        <v>8319</v>
      </c>
      <c r="R2007" s="10" t="s">
        <v>8349</v>
      </c>
      <c r="S2007" s="29">
        <f>ROUND(FundResult[[#This Row],[pledged]]/FundResult[[#This Row],[goal]]*100,0)</f>
        <v>124</v>
      </c>
      <c r="T2007" s="27">
        <f>IFERROR(FundResult[[#This Row],[pledged]]/FundResult[[#This Row],[backers_count]], 0)</f>
        <v>194.26193717277485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48">
        <v>50000</v>
      </c>
      <c r="E2008" s="4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6">
        <f>FundResult[[#This Row],[launched_at]]/86400+DATE(1970,1,1)</f>
        <v>41941.500520833331</v>
      </c>
      <c r="L2008" s="8">
        <f>YEAR(FundResult[[#This Row],[Date Created Conversion]])</f>
        <v>2014</v>
      </c>
      <c r="M2008" t="b">
        <v>1</v>
      </c>
      <c r="N2008">
        <v>303</v>
      </c>
      <c r="O2008" t="b">
        <v>1</v>
      </c>
      <c r="P2008" t="s">
        <v>8293</v>
      </c>
      <c r="Q2008" t="s">
        <v>8319</v>
      </c>
      <c r="R2008" s="10" t="s">
        <v>8349</v>
      </c>
      <c r="S2008" s="29">
        <f>ROUND(FundResult[[#This Row],[pledged]]/FundResult[[#This Row],[goal]]*100,0)</f>
        <v>248</v>
      </c>
      <c r="T2008" s="27">
        <f>IFERROR(FundResult[[#This Row],[pledged]]/FundResult[[#This Row],[backers_count]], 0)</f>
        <v>408.97689768976898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48">
        <v>10000</v>
      </c>
      <c r="E2009" s="4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6">
        <f>FundResult[[#This Row],[launched_at]]/86400+DATE(1970,1,1)</f>
        <v>40347.837800925925</v>
      </c>
      <c r="L2009" s="8">
        <f>YEAR(FundResult[[#This Row],[Date Created Conversion]])</f>
        <v>2010</v>
      </c>
      <c r="M2009" t="b">
        <v>1</v>
      </c>
      <c r="N2009">
        <v>137</v>
      </c>
      <c r="O2009" t="b">
        <v>1</v>
      </c>
      <c r="P2009" t="s">
        <v>8293</v>
      </c>
      <c r="Q2009" t="s">
        <v>8319</v>
      </c>
      <c r="R2009" s="10" t="s">
        <v>8349</v>
      </c>
      <c r="S2009" s="29">
        <f>ROUND(FundResult[[#This Row],[pledged]]/FundResult[[#This Row],[goal]]*100,0)</f>
        <v>116</v>
      </c>
      <c r="T2009" s="27">
        <f>IFERROR(FundResult[[#This Row],[pledged]]/FundResult[[#This Row],[backers_count]], 0)</f>
        <v>84.459270072992695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48">
        <v>1570.79</v>
      </c>
      <c r="E2010" s="4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6">
        <f>FundResult[[#This Row],[launched_at]]/86400+DATE(1970,1,1)</f>
        <v>40761.604421296295</v>
      </c>
      <c r="L2010" s="8">
        <f>YEAR(FundResult[[#This Row],[Date Created Conversion]])</f>
        <v>2011</v>
      </c>
      <c r="M2010" t="b">
        <v>1</v>
      </c>
      <c r="N2010">
        <v>41</v>
      </c>
      <c r="O2010" t="b">
        <v>1</v>
      </c>
      <c r="P2010" t="s">
        <v>8293</v>
      </c>
      <c r="Q2010" t="s">
        <v>8319</v>
      </c>
      <c r="R2010" s="10" t="s">
        <v>8349</v>
      </c>
      <c r="S2010" s="29">
        <f>ROUND(FundResult[[#This Row],[pledged]]/FundResult[[#This Row],[goal]]*100,0)</f>
        <v>117</v>
      </c>
      <c r="T2010" s="27">
        <f>IFERROR(FundResult[[#This Row],[pledged]]/FundResult[[#This Row],[backers_count]], 0)</f>
        <v>44.853658536585364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48">
        <v>50000</v>
      </c>
      <c r="E2011" s="4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6">
        <f>FundResult[[#This Row],[launched_at]]/86400+DATE(1970,1,1)</f>
        <v>42661.323414351849</v>
      </c>
      <c r="L2011" s="8">
        <f>YEAR(FundResult[[#This Row],[Date Created Conversion]])</f>
        <v>2016</v>
      </c>
      <c r="M2011" t="b">
        <v>1</v>
      </c>
      <c r="N2011">
        <v>398</v>
      </c>
      <c r="O2011" t="b">
        <v>1</v>
      </c>
      <c r="P2011" t="s">
        <v>8293</v>
      </c>
      <c r="Q2011" t="s">
        <v>8319</v>
      </c>
      <c r="R2011" s="10" t="s">
        <v>8349</v>
      </c>
      <c r="S2011" s="29">
        <f>ROUND(FundResult[[#This Row],[pledged]]/FundResult[[#This Row],[goal]]*100,0)</f>
        <v>305</v>
      </c>
      <c r="T2011" s="27">
        <f>IFERROR(FundResult[[#This Row],[pledged]]/FundResult[[#This Row],[backers_count]], 0)</f>
        <v>383.3643216080402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48">
        <v>30000</v>
      </c>
      <c r="E2012" s="4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6">
        <f>FundResult[[#This Row],[launched_at]]/86400+DATE(1970,1,1)</f>
        <v>42570.996423611112</v>
      </c>
      <c r="L2012" s="8">
        <f>YEAR(FundResult[[#This Row],[Date Created Conversion]])</f>
        <v>2016</v>
      </c>
      <c r="M2012" t="b">
        <v>1</v>
      </c>
      <c r="N2012">
        <v>1737</v>
      </c>
      <c r="O2012" t="b">
        <v>1</v>
      </c>
      <c r="P2012" t="s">
        <v>8293</v>
      </c>
      <c r="Q2012" t="s">
        <v>8319</v>
      </c>
      <c r="R2012" s="10" t="s">
        <v>8349</v>
      </c>
      <c r="S2012" s="29">
        <f>ROUND(FundResult[[#This Row],[pledged]]/FundResult[[#This Row],[goal]]*100,0)</f>
        <v>320</v>
      </c>
      <c r="T2012" s="27">
        <f>IFERROR(FundResult[[#This Row],[pledged]]/FundResult[[#This Row],[backers_count]], 0)</f>
        <v>55.276856649395505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48">
        <v>50000</v>
      </c>
      <c r="E2013" s="4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6">
        <f>FundResult[[#This Row],[launched_at]]/86400+DATE(1970,1,1)</f>
        <v>42347.358483796299</v>
      </c>
      <c r="L2013" s="8">
        <f>YEAR(FundResult[[#This Row],[Date Created Conversion]])</f>
        <v>2015</v>
      </c>
      <c r="M2013" t="b">
        <v>1</v>
      </c>
      <c r="N2013">
        <v>971</v>
      </c>
      <c r="O2013" t="b">
        <v>1</v>
      </c>
      <c r="P2013" t="s">
        <v>8293</v>
      </c>
      <c r="Q2013" t="s">
        <v>8319</v>
      </c>
      <c r="R2013" s="10" t="s">
        <v>8349</v>
      </c>
      <c r="S2013" s="29">
        <f>ROUND(FundResult[[#This Row],[pledged]]/FundResult[[#This Row],[goal]]*100,0)</f>
        <v>820</v>
      </c>
      <c r="T2013" s="27">
        <f>IFERROR(FundResult[[#This Row],[pledged]]/FundResult[[#This Row],[backers_count]], 0)</f>
        <v>422.02059732234807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48">
        <v>5000</v>
      </c>
      <c r="E2014" s="4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6">
        <f>FundResult[[#This Row],[launched_at]]/86400+DATE(1970,1,1)</f>
        <v>42010.822233796294</v>
      </c>
      <c r="L2014" s="8">
        <f>YEAR(FundResult[[#This Row],[Date Created Conversion]])</f>
        <v>2015</v>
      </c>
      <c r="M2014" t="b">
        <v>1</v>
      </c>
      <c r="N2014">
        <v>183</v>
      </c>
      <c r="O2014" t="b">
        <v>1</v>
      </c>
      <c r="P2014" t="s">
        <v>8293</v>
      </c>
      <c r="Q2014" t="s">
        <v>8319</v>
      </c>
      <c r="R2014" s="10" t="s">
        <v>8349</v>
      </c>
      <c r="S2014" s="29">
        <f>ROUND(FundResult[[#This Row],[pledged]]/FundResult[[#This Row],[goal]]*100,0)</f>
        <v>235</v>
      </c>
      <c r="T2014" s="27">
        <f>IFERROR(FundResult[[#This Row],[pledged]]/FundResult[[#This Row],[backers_count]], 0)</f>
        <v>64.180327868852459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48">
        <v>160000</v>
      </c>
      <c r="E2015" s="4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6">
        <f>FundResult[[#This Row],[launched_at]]/86400+DATE(1970,1,1)</f>
        <v>42499.960810185185</v>
      </c>
      <c r="L2015" s="8">
        <f>YEAR(FundResult[[#This Row],[Date Created Conversion]])</f>
        <v>2016</v>
      </c>
      <c r="M2015" t="b">
        <v>1</v>
      </c>
      <c r="N2015">
        <v>4562</v>
      </c>
      <c r="O2015" t="b">
        <v>1</v>
      </c>
      <c r="P2015" t="s">
        <v>8293</v>
      </c>
      <c r="Q2015" t="s">
        <v>8319</v>
      </c>
      <c r="R2015" s="10" t="s">
        <v>8349</v>
      </c>
      <c r="S2015" s="29">
        <f>ROUND(FundResult[[#This Row],[pledged]]/FundResult[[#This Row],[goal]]*100,0)</f>
        <v>495</v>
      </c>
      <c r="T2015" s="27">
        <f>IFERROR(FundResult[[#This Row],[pledged]]/FundResult[[#This Row],[backers_count]], 0)</f>
        <v>173.57781674704077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48">
        <v>30000</v>
      </c>
      <c r="E2016" s="4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6">
        <f>FundResult[[#This Row],[launched_at]]/86400+DATE(1970,1,1)</f>
        <v>41324.214571759258</v>
      </c>
      <c r="L2016" s="8">
        <f>YEAR(FundResult[[#This Row],[Date Created Conversion]])</f>
        <v>2013</v>
      </c>
      <c r="M2016" t="b">
        <v>1</v>
      </c>
      <c r="N2016">
        <v>26457</v>
      </c>
      <c r="O2016" t="b">
        <v>1</v>
      </c>
      <c r="P2016" t="s">
        <v>8293</v>
      </c>
      <c r="Q2016" t="s">
        <v>8319</v>
      </c>
      <c r="R2016" s="10" t="s">
        <v>8349</v>
      </c>
      <c r="S2016" s="29">
        <f>ROUND(FundResult[[#This Row],[pledged]]/FundResult[[#This Row],[goal]]*100,0)</f>
        <v>7814</v>
      </c>
      <c r="T2016" s="27">
        <f>IFERROR(FundResult[[#This Row],[pledged]]/FundResult[[#This Row],[backers_count]], 0)</f>
        <v>88.601680840609291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48">
        <v>7200</v>
      </c>
      <c r="E2017" s="4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6">
        <f>FundResult[[#This Row],[launched_at]]/86400+DATE(1970,1,1)</f>
        <v>40765.876886574071</v>
      </c>
      <c r="L2017" s="8">
        <f>YEAR(FundResult[[#This Row],[Date Created Conversion]])</f>
        <v>2011</v>
      </c>
      <c r="M2017" t="b">
        <v>1</v>
      </c>
      <c r="N2017">
        <v>162</v>
      </c>
      <c r="O2017" t="b">
        <v>1</v>
      </c>
      <c r="P2017" t="s">
        <v>8293</v>
      </c>
      <c r="Q2017" t="s">
        <v>8319</v>
      </c>
      <c r="R2017" s="10" t="s">
        <v>8349</v>
      </c>
      <c r="S2017" s="29">
        <f>ROUND(FundResult[[#This Row],[pledged]]/FundResult[[#This Row],[goal]]*100,0)</f>
        <v>113</v>
      </c>
      <c r="T2017" s="27">
        <f>IFERROR(FundResult[[#This Row],[pledged]]/FundResult[[#This Row],[backers_count]], 0)</f>
        <v>50.222283950617282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48">
        <v>10000</v>
      </c>
      <c r="E2018" s="4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6">
        <f>FundResult[[#This Row],[launched_at]]/86400+DATE(1970,1,1)</f>
        <v>41312.880775462967</v>
      </c>
      <c r="L2018" s="8">
        <f>YEAR(FundResult[[#This Row],[Date Created Conversion]])</f>
        <v>2013</v>
      </c>
      <c r="M2018" t="b">
        <v>1</v>
      </c>
      <c r="N2018">
        <v>479</v>
      </c>
      <c r="O2018" t="b">
        <v>1</v>
      </c>
      <c r="P2018" t="s">
        <v>8293</v>
      </c>
      <c r="Q2018" t="s">
        <v>8319</v>
      </c>
      <c r="R2018" s="10" t="s">
        <v>8349</v>
      </c>
      <c r="S2018" s="29">
        <f>ROUND(FundResult[[#This Row],[pledged]]/FundResult[[#This Row],[goal]]*100,0)</f>
        <v>922</v>
      </c>
      <c r="T2018" s="27">
        <f>IFERROR(FundResult[[#This Row],[pledged]]/FundResult[[#This Row],[backers_count]], 0)</f>
        <v>192.38876826722338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48">
        <v>25000</v>
      </c>
      <c r="E2019" s="4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6">
        <f>FundResult[[#This Row],[launched_at]]/86400+DATE(1970,1,1)</f>
        <v>40961.057349537034</v>
      </c>
      <c r="L2019" s="8">
        <f>YEAR(FundResult[[#This Row],[Date Created Conversion]])</f>
        <v>2012</v>
      </c>
      <c r="M2019" t="b">
        <v>1</v>
      </c>
      <c r="N2019">
        <v>426</v>
      </c>
      <c r="O2019" t="b">
        <v>1</v>
      </c>
      <c r="P2019" t="s">
        <v>8293</v>
      </c>
      <c r="Q2019" t="s">
        <v>8319</v>
      </c>
      <c r="R2019" s="10" t="s">
        <v>8349</v>
      </c>
      <c r="S2019" s="29">
        <f>ROUND(FundResult[[#This Row],[pledged]]/FundResult[[#This Row],[goal]]*100,0)</f>
        <v>125</v>
      </c>
      <c r="T2019" s="27">
        <f>IFERROR(FundResult[[#This Row],[pledged]]/FundResult[[#This Row],[backers_count]], 0)</f>
        <v>73.416901408450698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48">
        <v>65000</v>
      </c>
      <c r="E2020" s="4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6">
        <f>FundResult[[#This Row],[launched_at]]/86400+DATE(1970,1,1)</f>
        <v>42199.365844907406</v>
      </c>
      <c r="L2020" s="8">
        <f>YEAR(FundResult[[#This Row],[Date Created Conversion]])</f>
        <v>2015</v>
      </c>
      <c r="M2020" t="b">
        <v>1</v>
      </c>
      <c r="N2020">
        <v>450</v>
      </c>
      <c r="O2020" t="b">
        <v>1</v>
      </c>
      <c r="P2020" t="s">
        <v>8293</v>
      </c>
      <c r="Q2020" t="s">
        <v>8319</v>
      </c>
      <c r="R2020" s="10" t="s">
        <v>8349</v>
      </c>
      <c r="S2020" s="29">
        <f>ROUND(FundResult[[#This Row],[pledged]]/FundResult[[#This Row],[goal]]*100,0)</f>
        <v>102</v>
      </c>
      <c r="T2020" s="27">
        <f>IFERROR(FundResult[[#This Row],[pledged]]/FundResult[[#This Row],[backers_count]], 0)</f>
        <v>147.68495555555555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48">
        <v>40000</v>
      </c>
      <c r="E2021" s="4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6">
        <f>FundResult[[#This Row],[launched_at]]/86400+DATE(1970,1,1)</f>
        <v>42605.70857638889</v>
      </c>
      <c r="L2021" s="8">
        <f>YEAR(FundResult[[#This Row],[Date Created Conversion]])</f>
        <v>2016</v>
      </c>
      <c r="M2021" t="b">
        <v>1</v>
      </c>
      <c r="N2021">
        <v>1780</v>
      </c>
      <c r="O2021" t="b">
        <v>1</v>
      </c>
      <c r="P2021" t="s">
        <v>8293</v>
      </c>
      <c r="Q2021" t="s">
        <v>8319</v>
      </c>
      <c r="R2021" s="10" t="s">
        <v>8349</v>
      </c>
      <c r="S2021" s="29">
        <f>ROUND(FundResult[[#This Row],[pledged]]/FundResult[[#This Row],[goal]]*100,0)</f>
        <v>485</v>
      </c>
      <c r="T2021" s="27">
        <f>IFERROR(FundResult[[#This Row],[pledged]]/FundResult[[#This Row],[backers_count]], 0)</f>
        <v>108.96848314606741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48">
        <v>1500</v>
      </c>
      <c r="E2022" s="4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6">
        <f>FundResult[[#This Row],[launched_at]]/86400+DATE(1970,1,1)</f>
        <v>41737.097500000003</v>
      </c>
      <c r="L2022" s="8">
        <f>YEAR(FundResult[[#This Row],[Date Created Conversion]])</f>
        <v>2014</v>
      </c>
      <c r="M2022" t="b">
        <v>1</v>
      </c>
      <c r="N2022">
        <v>122</v>
      </c>
      <c r="O2022" t="b">
        <v>1</v>
      </c>
      <c r="P2022" t="s">
        <v>8293</v>
      </c>
      <c r="Q2022" t="s">
        <v>8319</v>
      </c>
      <c r="R2022" s="10" t="s">
        <v>8349</v>
      </c>
      <c r="S2022" s="29">
        <f>ROUND(FundResult[[#This Row],[pledged]]/FundResult[[#This Row],[goal]]*100,0)</f>
        <v>192</v>
      </c>
      <c r="T2022" s="27">
        <f>IFERROR(FundResult[[#This Row],[pledged]]/FundResult[[#This Row],[backers_count]], 0)</f>
        <v>23.647540983606557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48">
        <v>5000</v>
      </c>
      <c r="E2023" s="4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6">
        <f>FundResult[[#This Row],[launched_at]]/86400+DATE(1970,1,1)</f>
        <v>41861.070567129631</v>
      </c>
      <c r="L2023" s="8">
        <f>YEAR(FundResult[[#This Row],[Date Created Conversion]])</f>
        <v>2014</v>
      </c>
      <c r="M2023" t="b">
        <v>1</v>
      </c>
      <c r="N2023">
        <v>95</v>
      </c>
      <c r="O2023" t="b">
        <v>1</v>
      </c>
      <c r="P2023" t="s">
        <v>8293</v>
      </c>
      <c r="Q2023" t="s">
        <v>8319</v>
      </c>
      <c r="R2023" s="10" t="s">
        <v>8349</v>
      </c>
      <c r="S2023" s="29">
        <f>ROUND(FundResult[[#This Row],[pledged]]/FundResult[[#This Row],[goal]]*100,0)</f>
        <v>281</v>
      </c>
      <c r="T2023" s="27">
        <f>IFERROR(FundResult[[#This Row],[pledged]]/FundResult[[#This Row],[backers_count]], 0)</f>
        <v>147.94736842105263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48">
        <v>100000</v>
      </c>
      <c r="E2024" s="4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6">
        <f>FundResult[[#This Row],[launched_at]]/86400+DATE(1970,1,1)</f>
        <v>42502.569120370375</v>
      </c>
      <c r="L2024" s="8">
        <f>YEAR(FundResult[[#This Row],[Date Created Conversion]])</f>
        <v>2016</v>
      </c>
      <c r="M2024" t="b">
        <v>1</v>
      </c>
      <c r="N2024">
        <v>325</v>
      </c>
      <c r="O2024" t="b">
        <v>1</v>
      </c>
      <c r="P2024" t="s">
        <v>8293</v>
      </c>
      <c r="Q2024" t="s">
        <v>8319</v>
      </c>
      <c r="R2024" s="10" t="s">
        <v>8349</v>
      </c>
      <c r="S2024" s="29">
        <f>ROUND(FundResult[[#This Row],[pledged]]/FundResult[[#This Row],[goal]]*100,0)</f>
        <v>125</v>
      </c>
      <c r="T2024" s="27">
        <f>IFERROR(FundResult[[#This Row],[pledged]]/FundResult[[#This Row],[backers_count]], 0)</f>
        <v>385.03692307692307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48">
        <v>100000</v>
      </c>
      <c r="E2025" s="4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6">
        <f>FundResult[[#This Row],[launched_at]]/86400+DATE(1970,1,1)</f>
        <v>42136.420752314814</v>
      </c>
      <c r="L2025" s="8">
        <f>YEAR(FundResult[[#This Row],[Date Created Conversion]])</f>
        <v>2015</v>
      </c>
      <c r="M2025" t="b">
        <v>1</v>
      </c>
      <c r="N2025">
        <v>353</v>
      </c>
      <c r="O2025" t="b">
        <v>1</v>
      </c>
      <c r="P2025" t="s">
        <v>8293</v>
      </c>
      <c r="Q2025" t="s">
        <v>8319</v>
      </c>
      <c r="R2025" s="10" t="s">
        <v>8349</v>
      </c>
      <c r="S2025" s="29">
        <f>ROUND(FundResult[[#This Row],[pledged]]/FundResult[[#This Row],[goal]]*100,0)</f>
        <v>161</v>
      </c>
      <c r="T2025" s="27">
        <f>IFERROR(FundResult[[#This Row],[pledged]]/FundResult[[#This Row],[backers_count]], 0)</f>
        <v>457.39093484419266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48">
        <v>4000</v>
      </c>
      <c r="E2026" s="4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6">
        <f>FundResult[[#This Row],[launched_at]]/86400+DATE(1970,1,1)</f>
        <v>41099.966944444444</v>
      </c>
      <c r="L2026" s="8">
        <f>YEAR(FundResult[[#This Row],[Date Created Conversion]])</f>
        <v>2012</v>
      </c>
      <c r="M2026" t="b">
        <v>1</v>
      </c>
      <c r="N2026">
        <v>105</v>
      </c>
      <c r="O2026" t="b">
        <v>1</v>
      </c>
      <c r="P2026" t="s">
        <v>8293</v>
      </c>
      <c r="Q2026" t="s">
        <v>8319</v>
      </c>
      <c r="R2026" s="10" t="s">
        <v>8349</v>
      </c>
      <c r="S2026" s="29">
        <f>ROUND(FundResult[[#This Row],[pledged]]/FundResult[[#This Row],[goal]]*100,0)</f>
        <v>585</v>
      </c>
      <c r="T2026" s="27">
        <f>IFERROR(FundResult[[#This Row],[pledged]]/FundResult[[#This Row],[backers_count]], 0)</f>
        <v>222.99047619047619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48">
        <v>80000</v>
      </c>
      <c r="E2027" s="4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6">
        <f>FundResult[[#This Row],[launched_at]]/86400+DATE(1970,1,1)</f>
        <v>42136.184560185182</v>
      </c>
      <c r="L2027" s="8">
        <f>YEAR(FundResult[[#This Row],[Date Created Conversion]])</f>
        <v>2015</v>
      </c>
      <c r="M2027" t="b">
        <v>1</v>
      </c>
      <c r="N2027">
        <v>729</v>
      </c>
      <c r="O2027" t="b">
        <v>1</v>
      </c>
      <c r="P2027" t="s">
        <v>8293</v>
      </c>
      <c r="Q2027" t="s">
        <v>8319</v>
      </c>
      <c r="R2027" s="10" t="s">
        <v>8349</v>
      </c>
      <c r="S2027" s="29">
        <f>ROUND(FundResult[[#This Row],[pledged]]/FundResult[[#This Row],[goal]]*100,0)</f>
        <v>201</v>
      </c>
      <c r="T2027" s="27">
        <f>IFERROR(FundResult[[#This Row],[pledged]]/FundResult[[#This Row],[backers_count]], 0)</f>
        <v>220.74074074074073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48">
        <v>25000</v>
      </c>
      <c r="E2028" s="4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6">
        <f>FundResult[[#This Row],[launched_at]]/86400+DATE(1970,1,1)</f>
        <v>41704.735937500001</v>
      </c>
      <c r="L2028" s="8">
        <f>YEAR(FundResult[[#This Row],[Date Created Conversion]])</f>
        <v>2014</v>
      </c>
      <c r="M2028" t="b">
        <v>1</v>
      </c>
      <c r="N2028">
        <v>454</v>
      </c>
      <c r="O2028" t="b">
        <v>1</v>
      </c>
      <c r="P2028" t="s">
        <v>8293</v>
      </c>
      <c r="Q2028" t="s">
        <v>8319</v>
      </c>
      <c r="R2028" s="10" t="s">
        <v>8349</v>
      </c>
      <c r="S2028" s="29">
        <f>ROUND(FundResult[[#This Row],[pledged]]/FundResult[[#This Row],[goal]]*100,0)</f>
        <v>133</v>
      </c>
      <c r="T2028" s="27">
        <f>IFERROR(FundResult[[#This Row],[pledged]]/FundResult[[#This Row],[backers_count]], 0)</f>
        <v>73.503898678414089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48">
        <v>100000</v>
      </c>
      <c r="E2029" s="4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6">
        <f>FundResult[[#This Row],[launched_at]]/86400+DATE(1970,1,1)</f>
        <v>42048.813877314809</v>
      </c>
      <c r="L2029" s="8">
        <f>YEAR(FundResult[[#This Row],[Date Created Conversion]])</f>
        <v>2015</v>
      </c>
      <c r="M2029" t="b">
        <v>1</v>
      </c>
      <c r="N2029">
        <v>539</v>
      </c>
      <c r="O2029" t="b">
        <v>1</v>
      </c>
      <c r="P2029" t="s">
        <v>8293</v>
      </c>
      <c r="Q2029" t="s">
        <v>8319</v>
      </c>
      <c r="R2029" s="10" t="s">
        <v>8349</v>
      </c>
      <c r="S2029" s="29">
        <f>ROUND(FundResult[[#This Row],[pledged]]/FundResult[[#This Row],[goal]]*100,0)</f>
        <v>120</v>
      </c>
      <c r="T2029" s="27">
        <f>IFERROR(FundResult[[#This Row],[pledged]]/FundResult[[#This Row],[backers_count]], 0)</f>
        <v>223.09647495361781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48">
        <v>3000</v>
      </c>
      <c r="E2030" s="4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6">
        <f>FundResult[[#This Row],[launched_at]]/86400+DATE(1970,1,1)</f>
        <v>40215.919050925928</v>
      </c>
      <c r="L2030" s="8">
        <f>YEAR(FundResult[[#This Row],[Date Created Conversion]])</f>
        <v>2010</v>
      </c>
      <c r="M2030" t="b">
        <v>1</v>
      </c>
      <c r="N2030">
        <v>79</v>
      </c>
      <c r="O2030" t="b">
        <v>1</v>
      </c>
      <c r="P2030" t="s">
        <v>8293</v>
      </c>
      <c r="Q2030" t="s">
        <v>8319</v>
      </c>
      <c r="R2030" s="10" t="s">
        <v>8349</v>
      </c>
      <c r="S2030" s="29">
        <f>ROUND(FundResult[[#This Row],[pledged]]/FundResult[[#This Row],[goal]]*100,0)</f>
        <v>126</v>
      </c>
      <c r="T2030" s="27">
        <f>IFERROR(FundResult[[#This Row],[pledged]]/FundResult[[#This Row],[backers_count]], 0)</f>
        <v>47.911392405063289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48">
        <v>2500</v>
      </c>
      <c r="E2031" s="4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6">
        <f>FundResult[[#This Row],[launched_at]]/86400+DATE(1970,1,1)</f>
        <v>41848.021770833337</v>
      </c>
      <c r="L2031" s="8">
        <f>YEAR(FundResult[[#This Row],[Date Created Conversion]])</f>
        <v>2014</v>
      </c>
      <c r="M2031" t="b">
        <v>1</v>
      </c>
      <c r="N2031">
        <v>94</v>
      </c>
      <c r="O2031" t="b">
        <v>1</v>
      </c>
      <c r="P2031" t="s">
        <v>8293</v>
      </c>
      <c r="Q2031" t="s">
        <v>8319</v>
      </c>
      <c r="R2031" s="10" t="s">
        <v>8349</v>
      </c>
      <c r="S2031" s="29">
        <f>ROUND(FundResult[[#This Row],[pledged]]/FundResult[[#This Row],[goal]]*100,0)</f>
        <v>361</v>
      </c>
      <c r="T2031" s="27">
        <f>IFERROR(FundResult[[#This Row],[pledged]]/FundResult[[#This Row],[backers_count]], 0)</f>
        <v>96.063829787234042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48">
        <v>32768</v>
      </c>
      <c r="E2032" s="4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6">
        <f>FundResult[[#This Row],[launched_at]]/86400+DATE(1970,1,1)</f>
        <v>41212.996481481481</v>
      </c>
      <c r="L2032" s="8">
        <f>YEAR(FundResult[[#This Row],[Date Created Conversion]])</f>
        <v>2012</v>
      </c>
      <c r="M2032" t="b">
        <v>1</v>
      </c>
      <c r="N2032">
        <v>625</v>
      </c>
      <c r="O2032" t="b">
        <v>1</v>
      </c>
      <c r="P2032" t="s">
        <v>8293</v>
      </c>
      <c r="Q2032" t="s">
        <v>8319</v>
      </c>
      <c r="R2032" s="10" t="s">
        <v>8349</v>
      </c>
      <c r="S2032" s="29">
        <f>ROUND(FundResult[[#This Row],[pledged]]/FundResult[[#This Row],[goal]]*100,0)</f>
        <v>226</v>
      </c>
      <c r="T2032" s="27">
        <f>IFERROR(FundResult[[#This Row],[pledged]]/FundResult[[#This Row],[backers_count]], 0)</f>
        <v>118.6144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48">
        <v>50000</v>
      </c>
      <c r="E2033" s="4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6">
        <f>FundResult[[#This Row],[launched_at]]/86400+DATE(1970,1,1)</f>
        <v>41975.329317129625</v>
      </c>
      <c r="L2033" s="8">
        <f>YEAR(FundResult[[#This Row],[Date Created Conversion]])</f>
        <v>2014</v>
      </c>
      <c r="M2033" t="b">
        <v>1</v>
      </c>
      <c r="N2033">
        <v>508</v>
      </c>
      <c r="O2033" t="b">
        <v>1</v>
      </c>
      <c r="P2033" t="s">
        <v>8293</v>
      </c>
      <c r="Q2033" t="s">
        <v>8319</v>
      </c>
      <c r="R2033" s="10" t="s">
        <v>8349</v>
      </c>
      <c r="S2033" s="29">
        <f>ROUND(FundResult[[#This Row],[pledged]]/FundResult[[#This Row],[goal]]*100,0)</f>
        <v>120</v>
      </c>
      <c r="T2033" s="27">
        <f>IFERROR(FundResult[[#This Row],[pledged]]/FundResult[[#This Row],[backers_count]], 0)</f>
        <v>118.45472440944881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48">
        <v>25000</v>
      </c>
      <c r="E2034" s="4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6">
        <f>FundResult[[#This Row],[launched_at]]/86400+DATE(1970,1,1)</f>
        <v>42689.565671296295</v>
      </c>
      <c r="L2034" s="8">
        <f>YEAR(FundResult[[#This Row],[Date Created Conversion]])</f>
        <v>2016</v>
      </c>
      <c r="M2034" t="b">
        <v>1</v>
      </c>
      <c r="N2034">
        <v>531</v>
      </c>
      <c r="O2034" t="b">
        <v>1</v>
      </c>
      <c r="P2034" t="s">
        <v>8293</v>
      </c>
      <c r="Q2034" t="s">
        <v>8319</v>
      </c>
      <c r="R2034" s="10" t="s">
        <v>8349</v>
      </c>
      <c r="S2034" s="29">
        <f>ROUND(FundResult[[#This Row],[pledged]]/FundResult[[#This Row],[goal]]*100,0)</f>
        <v>304</v>
      </c>
      <c r="T2034" s="27">
        <f>IFERROR(FundResult[[#This Row],[pledged]]/FundResult[[#This Row],[backers_count]], 0)</f>
        <v>143.21468926553672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48">
        <v>25000</v>
      </c>
      <c r="E2035" s="4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6">
        <f>FundResult[[#This Row],[launched_at]]/86400+DATE(1970,1,1)</f>
        <v>41725.082384259258</v>
      </c>
      <c r="L2035" s="8">
        <f>YEAR(FundResult[[#This Row],[Date Created Conversion]])</f>
        <v>2014</v>
      </c>
      <c r="M2035" t="b">
        <v>1</v>
      </c>
      <c r="N2035">
        <v>158</v>
      </c>
      <c r="O2035" t="b">
        <v>1</v>
      </c>
      <c r="P2035" t="s">
        <v>8293</v>
      </c>
      <c r="Q2035" t="s">
        <v>8319</v>
      </c>
      <c r="R2035" s="10" t="s">
        <v>8349</v>
      </c>
      <c r="S2035" s="29">
        <f>ROUND(FundResult[[#This Row],[pledged]]/FundResult[[#This Row],[goal]]*100,0)</f>
        <v>179</v>
      </c>
      <c r="T2035" s="27">
        <f>IFERROR(FundResult[[#This Row],[pledged]]/FundResult[[#This Row],[backers_count]], 0)</f>
        <v>282.71518987341773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48">
        <v>78000</v>
      </c>
      <c r="E2036" s="4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6">
        <f>FundResult[[#This Row],[launched_at]]/86400+DATE(1970,1,1)</f>
        <v>42076.130011574074</v>
      </c>
      <c r="L2036" s="8">
        <f>YEAR(FundResult[[#This Row],[Date Created Conversion]])</f>
        <v>2015</v>
      </c>
      <c r="M2036" t="b">
        <v>1</v>
      </c>
      <c r="N2036">
        <v>508</v>
      </c>
      <c r="O2036" t="b">
        <v>1</v>
      </c>
      <c r="P2036" t="s">
        <v>8293</v>
      </c>
      <c r="Q2036" t="s">
        <v>8319</v>
      </c>
      <c r="R2036" s="10" t="s">
        <v>8349</v>
      </c>
      <c r="S2036" s="29">
        <f>ROUND(FundResult[[#This Row],[pledged]]/FundResult[[#This Row],[goal]]*100,0)</f>
        <v>387</v>
      </c>
      <c r="T2036" s="27">
        <f>IFERROR(FundResult[[#This Row],[pledged]]/FundResult[[#This Row],[backers_count]], 0)</f>
        <v>593.93620078740162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48">
        <v>80000</v>
      </c>
      <c r="E2037" s="4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6">
        <f>FundResult[[#This Row],[launched_at]]/86400+DATE(1970,1,1)</f>
        <v>42311.625081018516</v>
      </c>
      <c r="L2037" s="8">
        <f>YEAR(FundResult[[#This Row],[Date Created Conversion]])</f>
        <v>2015</v>
      </c>
      <c r="M2037" t="b">
        <v>1</v>
      </c>
      <c r="N2037">
        <v>644</v>
      </c>
      <c r="O2037" t="b">
        <v>1</v>
      </c>
      <c r="P2037" t="s">
        <v>8293</v>
      </c>
      <c r="Q2037" t="s">
        <v>8319</v>
      </c>
      <c r="R2037" s="10" t="s">
        <v>8349</v>
      </c>
      <c r="S2037" s="29">
        <f>ROUND(FundResult[[#This Row],[pledged]]/FundResult[[#This Row],[goal]]*100,0)</f>
        <v>211</v>
      </c>
      <c r="T2037" s="27">
        <f>IFERROR(FundResult[[#This Row],[pledged]]/FundResult[[#This Row],[backers_count]], 0)</f>
        <v>262.15704968944101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48">
        <v>30000</v>
      </c>
      <c r="E2038" s="4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6">
        <f>FundResult[[#This Row],[launched_at]]/86400+DATE(1970,1,1)</f>
        <v>41738.864803240736</v>
      </c>
      <c r="L2038" s="8">
        <f>YEAR(FundResult[[#This Row],[Date Created Conversion]])</f>
        <v>2014</v>
      </c>
      <c r="M2038" t="b">
        <v>1</v>
      </c>
      <c r="N2038">
        <v>848</v>
      </c>
      <c r="O2038" t="b">
        <v>1</v>
      </c>
      <c r="P2038" t="s">
        <v>8293</v>
      </c>
      <c r="Q2038" t="s">
        <v>8319</v>
      </c>
      <c r="R2038" s="10" t="s">
        <v>8349</v>
      </c>
      <c r="S2038" s="29">
        <f>ROUND(FundResult[[#This Row],[pledged]]/FundResult[[#This Row],[goal]]*100,0)</f>
        <v>132</v>
      </c>
      <c r="T2038" s="27">
        <f>IFERROR(FundResult[[#This Row],[pledged]]/FundResult[[#This Row],[backers_count]], 0)</f>
        <v>46.580778301886795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48">
        <v>10000</v>
      </c>
      <c r="E2039" s="4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6">
        <f>FundResult[[#This Row],[launched_at]]/86400+DATE(1970,1,1)</f>
        <v>41578.210104166668</v>
      </c>
      <c r="L2039" s="8">
        <f>YEAR(FundResult[[#This Row],[Date Created Conversion]])</f>
        <v>2013</v>
      </c>
      <c r="M2039" t="b">
        <v>1</v>
      </c>
      <c r="N2039">
        <v>429</v>
      </c>
      <c r="O2039" t="b">
        <v>1</v>
      </c>
      <c r="P2039" t="s">
        <v>8293</v>
      </c>
      <c r="Q2039" t="s">
        <v>8319</v>
      </c>
      <c r="R2039" s="10" t="s">
        <v>8349</v>
      </c>
      <c r="S2039" s="29">
        <f>ROUND(FundResult[[#This Row],[pledged]]/FundResult[[#This Row],[goal]]*100,0)</f>
        <v>300</v>
      </c>
      <c r="T2039" s="27">
        <f>IFERROR(FundResult[[#This Row],[pledged]]/FundResult[[#This Row],[backers_count]], 0)</f>
        <v>70.041118881118877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48">
        <v>8000</v>
      </c>
      <c r="E2040" s="4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6">
        <f>FundResult[[#This Row],[launched_at]]/86400+DATE(1970,1,1)</f>
        <v>41424.27107638889</v>
      </c>
      <c r="L2040" s="8">
        <f>YEAR(FundResult[[#This Row],[Date Created Conversion]])</f>
        <v>2013</v>
      </c>
      <c r="M2040" t="b">
        <v>1</v>
      </c>
      <c r="N2040">
        <v>204</v>
      </c>
      <c r="O2040" t="b">
        <v>1</v>
      </c>
      <c r="P2040" t="s">
        <v>8293</v>
      </c>
      <c r="Q2040" t="s">
        <v>8319</v>
      </c>
      <c r="R2040" s="10" t="s">
        <v>8349</v>
      </c>
      <c r="S2040" s="29">
        <f>ROUND(FundResult[[#This Row],[pledged]]/FundResult[[#This Row],[goal]]*100,0)</f>
        <v>421</v>
      </c>
      <c r="T2040" s="27">
        <f>IFERROR(FundResult[[#This Row],[pledged]]/FundResult[[#This Row],[backers_count]], 0)</f>
        <v>164.90686274509804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48">
        <v>125000</v>
      </c>
      <c r="E2041" s="4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6">
        <f>FundResult[[#This Row],[launched_at]]/86400+DATE(1970,1,1)</f>
        <v>42675.438946759255</v>
      </c>
      <c r="L2041" s="8">
        <f>YEAR(FundResult[[#This Row],[Date Created Conversion]])</f>
        <v>2016</v>
      </c>
      <c r="M2041" t="b">
        <v>1</v>
      </c>
      <c r="N2041">
        <v>379</v>
      </c>
      <c r="O2041" t="b">
        <v>1</v>
      </c>
      <c r="P2041" t="s">
        <v>8293</v>
      </c>
      <c r="Q2041" t="s">
        <v>8319</v>
      </c>
      <c r="R2041" s="10" t="s">
        <v>8349</v>
      </c>
      <c r="S2041" s="29">
        <f>ROUND(FundResult[[#This Row],[pledged]]/FundResult[[#This Row],[goal]]*100,0)</f>
        <v>136</v>
      </c>
      <c r="T2041" s="27">
        <f>IFERROR(FundResult[[#This Row],[pledged]]/FundResult[[#This Row],[backers_count]], 0)</f>
        <v>449.26385224274406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48">
        <v>3000</v>
      </c>
      <c r="E2042" s="4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6">
        <f>FundResult[[#This Row],[launched_at]]/86400+DATE(1970,1,1)</f>
        <v>41578.927118055552</v>
      </c>
      <c r="L2042" s="8">
        <f>YEAR(FundResult[[#This Row],[Date Created Conversion]])</f>
        <v>2013</v>
      </c>
      <c r="M2042" t="b">
        <v>1</v>
      </c>
      <c r="N2042">
        <v>271</v>
      </c>
      <c r="O2042" t="b">
        <v>1</v>
      </c>
      <c r="P2042" t="s">
        <v>8293</v>
      </c>
      <c r="Q2042" t="s">
        <v>8319</v>
      </c>
      <c r="R2042" s="10" t="s">
        <v>8349</v>
      </c>
      <c r="S2042" s="29">
        <f>ROUND(FundResult[[#This Row],[pledged]]/FundResult[[#This Row],[goal]]*100,0)</f>
        <v>248</v>
      </c>
      <c r="T2042" s="27">
        <f>IFERROR(FundResult[[#This Row],[pledged]]/FundResult[[#This Row],[backers_count]], 0)</f>
        <v>27.472841328413285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48">
        <v>9500</v>
      </c>
      <c r="E2043" s="4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6">
        <f>FundResult[[#This Row],[launched_at]]/86400+DATE(1970,1,1)</f>
        <v>42654.525775462964</v>
      </c>
      <c r="L2043" s="8">
        <f>YEAR(FundResult[[#This Row],[Date Created Conversion]])</f>
        <v>2016</v>
      </c>
      <c r="M2043" t="b">
        <v>0</v>
      </c>
      <c r="N2043">
        <v>120</v>
      </c>
      <c r="O2043" t="b">
        <v>1</v>
      </c>
      <c r="P2043" t="s">
        <v>8293</v>
      </c>
      <c r="Q2043" t="s">
        <v>8319</v>
      </c>
      <c r="R2043" s="10" t="s">
        <v>8349</v>
      </c>
      <c r="S2043" s="29">
        <f>ROUND(FundResult[[#This Row],[pledged]]/FundResult[[#This Row],[goal]]*100,0)</f>
        <v>182</v>
      </c>
      <c r="T2043" s="27">
        <f>IFERROR(FundResult[[#This Row],[pledged]]/FundResult[[#This Row],[backers_count]], 0)</f>
        <v>143.97499999999999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48">
        <v>10000</v>
      </c>
      <c r="E2044" s="4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6">
        <f>FundResult[[#This Row],[launched_at]]/86400+DATE(1970,1,1)</f>
        <v>42331.708032407405</v>
      </c>
      <c r="L2044" s="8">
        <f>YEAR(FundResult[[#This Row],[Date Created Conversion]])</f>
        <v>2015</v>
      </c>
      <c r="M2044" t="b">
        <v>0</v>
      </c>
      <c r="N2044">
        <v>140</v>
      </c>
      <c r="O2044" t="b">
        <v>1</v>
      </c>
      <c r="P2044" t="s">
        <v>8293</v>
      </c>
      <c r="Q2044" t="s">
        <v>8319</v>
      </c>
      <c r="R2044" s="10" t="s">
        <v>8349</v>
      </c>
      <c r="S2044" s="29">
        <f>ROUND(FundResult[[#This Row],[pledged]]/FundResult[[#This Row],[goal]]*100,0)</f>
        <v>124</v>
      </c>
      <c r="T2044" s="27">
        <f>IFERROR(FundResult[[#This Row],[pledged]]/FundResult[[#This Row],[backers_count]], 0)</f>
        <v>88.23571428571428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48">
        <v>1385</v>
      </c>
      <c r="E2045" s="4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6">
        <f>FundResult[[#This Row],[launched_at]]/86400+DATE(1970,1,1)</f>
        <v>42661.176817129628</v>
      </c>
      <c r="L2045" s="8">
        <f>YEAR(FundResult[[#This Row],[Date Created Conversion]])</f>
        <v>2016</v>
      </c>
      <c r="M2045" t="b">
        <v>0</v>
      </c>
      <c r="N2045">
        <v>193</v>
      </c>
      <c r="O2045" t="b">
        <v>1</v>
      </c>
      <c r="P2045" t="s">
        <v>8293</v>
      </c>
      <c r="Q2045" t="s">
        <v>8319</v>
      </c>
      <c r="R2045" s="10" t="s">
        <v>8349</v>
      </c>
      <c r="S2045" s="29">
        <f>ROUND(FundResult[[#This Row],[pledged]]/FundResult[[#This Row],[goal]]*100,0)</f>
        <v>506</v>
      </c>
      <c r="T2045" s="27">
        <f>IFERROR(FundResult[[#This Row],[pledged]]/FundResult[[#This Row],[backers_count]], 0)</f>
        <v>36.326424870466319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48">
        <v>15000</v>
      </c>
      <c r="E2046" s="4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6">
        <f>FundResult[[#This Row],[launched_at]]/86400+DATE(1970,1,1)</f>
        <v>42138.684189814812</v>
      </c>
      <c r="L2046" s="8">
        <f>YEAR(FundResult[[#This Row],[Date Created Conversion]])</f>
        <v>2015</v>
      </c>
      <c r="M2046" t="b">
        <v>0</v>
      </c>
      <c r="N2046">
        <v>180</v>
      </c>
      <c r="O2046" t="b">
        <v>1</v>
      </c>
      <c r="P2046" t="s">
        <v>8293</v>
      </c>
      <c r="Q2046" t="s">
        <v>8319</v>
      </c>
      <c r="R2046" s="10" t="s">
        <v>8349</v>
      </c>
      <c r="S2046" s="29">
        <f>ROUND(FundResult[[#This Row],[pledged]]/FundResult[[#This Row],[goal]]*100,0)</f>
        <v>108</v>
      </c>
      <c r="T2046" s="27">
        <f>IFERROR(FundResult[[#This Row],[pledged]]/FundResult[[#This Row],[backers_count]], 0)</f>
        <v>90.177777777777777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48">
        <v>4900</v>
      </c>
      <c r="E2047" s="4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6">
        <f>FundResult[[#This Row],[launched_at]]/86400+DATE(1970,1,1)</f>
        <v>41069.088506944448</v>
      </c>
      <c r="L2047" s="8">
        <f>YEAR(FundResult[[#This Row],[Date Created Conversion]])</f>
        <v>2012</v>
      </c>
      <c r="M2047" t="b">
        <v>0</v>
      </c>
      <c r="N2047">
        <v>263</v>
      </c>
      <c r="O2047" t="b">
        <v>1</v>
      </c>
      <c r="P2047" t="s">
        <v>8293</v>
      </c>
      <c r="Q2047" t="s">
        <v>8319</v>
      </c>
      <c r="R2047" s="10" t="s">
        <v>8349</v>
      </c>
      <c r="S2047" s="29">
        <f>ROUND(FundResult[[#This Row],[pledged]]/FundResult[[#This Row],[goal]]*100,0)</f>
        <v>819</v>
      </c>
      <c r="T2047" s="27">
        <f>IFERROR(FundResult[[#This Row],[pledged]]/FundResult[[#This Row],[backers_count]], 0)</f>
        <v>152.62361216730039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48">
        <v>10000</v>
      </c>
      <c r="E2048" s="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6">
        <f>FundResult[[#This Row],[launched_at]]/86400+DATE(1970,1,1)</f>
        <v>41387.171805555554</v>
      </c>
      <c r="L2048" s="8">
        <f>YEAR(FundResult[[#This Row],[Date Created Conversion]])</f>
        <v>2013</v>
      </c>
      <c r="M2048" t="b">
        <v>0</v>
      </c>
      <c r="N2048">
        <v>217</v>
      </c>
      <c r="O2048" t="b">
        <v>1</v>
      </c>
      <c r="P2048" t="s">
        <v>8293</v>
      </c>
      <c r="Q2048" t="s">
        <v>8319</v>
      </c>
      <c r="R2048" s="10" t="s">
        <v>8349</v>
      </c>
      <c r="S2048" s="29">
        <f>ROUND(FundResult[[#This Row],[pledged]]/FundResult[[#This Row],[goal]]*100,0)</f>
        <v>121</v>
      </c>
      <c r="T2048" s="27">
        <f>IFERROR(FundResult[[#This Row],[pledged]]/FundResult[[#This Row],[backers_count]], 0)</f>
        <v>55.806451612903224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48">
        <v>98000</v>
      </c>
      <c r="E2049" s="4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6">
        <f>FundResult[[#This Row],[launched_at]]/86400+DATE(1970,1,1)</f>
        <v>42081.903587962966</v>
      </c>
      <c r="L2049" s="8">
        <f>YEAR(FundResult[[#This Row],[Date Created Conversion]])</f>
        <v>2015</v>
      </c>
      <c r="M2049" t="b">
        <v>0</v>
      </c>
      <c r="N2049">
        <v>443</v>
      </c>
      <c r="O2049" t="b">
        <v>1</v>
      </c>
      <c r="P2049" t="s">
        <v>8293</v>
      </c>
      <c r="Q2049" t="s">
        <v>8319</v>
      </c>
      <c r="R2049" s="10" t="s">
        <v>8349</v>
      </c>
      <c r="S2049" s="29">
        <f>ROUND(FundResult[[#This Row],[pledged]]/FundResult[[#This Row],[goal]]*100,0)</f>
        <v>103</v>
      </c>
      <c r="T2049" s="27">
        <f>IFERROR(FundResult[[#This Row],[pledged]]/FundResult[[#This Row],[backers_count]], 0)</f>
        <v>227.85327313769753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48">
        <v>85000</v>
      </c>
      <c r="E2050" s="4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6">
        <f>FundResult[[#This Row],[launched_at]]/86400+DATE(1970,1,1)</f>
        <v>41387.651516203703</v>
      </c>
      <c r="L2050" s="8">
        <f>YEAR(FundResult[[#This Row],[Date Created Conversion]])</f>
        <v>2013</v>
      </c>
      <c r="M2050" t="b">
        <v>0</v>
      </c>
      <c r="N2050">
        <v>1373</v>
      </c>
      <c r="O2050" t="b">
        <v>1</v>
      </c>
      <c r="P2050" t="s">
        <v>8293</v>
      </c>
      <c r="Q2050" t="s">
        <v>8319</v>
      </c>
      <c r="R2050" s="10" t="s">
        <v>8349</v>
      </c>
      <c r="S2050" s="29">
        <f>ROUND(FundResult[[#This Row],[pledged]]/FundResult[[#This Row],[goal]]*100,0)</f>
        <v>148</v>
      </c>
      <c r="T2050" s="27">
        <f>IFERROR(FundResult[[#This Row],[pledged]]/FundResult[[#This Row],[backers_count]], 0)</f>
        <v>91.82989803350327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48">
        <v>50000</v>
      </c>
      <c r="E2051" s="4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6">
        <f>FundResult[[#This Row],[launched_at]]/86400+DATE(1970,1,1)</f>
        <v>41575.527349537035</v>
      </c>
      <c r="L2051" s="8">
        <f>YEAR(FundResult[[#This Row],[Date Created Conversion]])</f>
        <v>2013</v>
      </c>
      <c r="M2051" t="b">
        <v>0</v>
      </c>
      <c r="N2051">
        <v>742</v>
      </c>
      <c r="O2051" t="b">
        <v>1</v>
      </c>
      <c r="P2051" t="s">
        <v>8293</v>
      </c>
      <c r="Q2051" t="s">
        <v>8319</v>
      </c>
      <c r="R2051" s="10" t="s">
        <v>8349</v>
      </c>
      <c r="S2051" s="29">
        <f>ROUND(FundResult[[#This Row],[pledged]]/FundResult[[#This Row],[goal]]*100,0)</f>
        <v>120</v>
      </c>
      <c r="T2051" s="27">
        <f>IFERROR(FundResult[[#This Row],[pledged]]/FundResult[[#This Row],[backers_count]], 0)</f>
        <v>80.991037735849048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48">
        <v>10000</v>
      </c>
      <c r="E2052" s="4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6">
        <f>FundResult[[#This Row],[launched_at]]/86400+DATE(1970,1,1)</f>
        <v>42115.071504629625</v>
      </c>
      <c r="L2052" s="8">
        <f>YEAR(FundResult[[#This Row],[Date Created Conversion]])</f>
        <v>2015</v>
      </c>
      <c r="M2052" t="b">
        <v>0</v>
      </c>
      <c r="N2052">
        <v>170</v>
      </c>
      <c r="O2052" t="b">
        <v>1</v>
      </c>
      <c r="P2052" t="s">
        <v>8293</v>
      </c>
      <c r="Q2052" t="s">
        <v>8319</v>
      </c>
      <c r="R2052" s="10" t="s">
        <v>8349</v>
      </c>
      <c r="S2052" s="29">
        <f>ROUND(FundResult[[#This Row],[pledged]]/FundResult[[#This Row],[goal]]*100,0)</f>
        <v>473</v>
      </c>
      <c r="T2052" s="27">
        <f>IFERROR(FundResult[[#This Row],[pledged]]/FundResult[[#This Row],[backers_count]], 0)</f>
        <v>278.39411764705881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48">
        <v>8000</v>
      </c>
      <c r="E2053" s="4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6">
        <f>FundResult[[#This Row],[launched_at]]/86400+DATE(1970,1,1)</f>
        <v>41604.022418981483</v>
      </c>
      <c r="L2053" s="8">
        <f>YEAR(FundResult[[#This Row],[Date Created Conversion]])</f>
        <v>2013</v>
      </c>
      <c r="M2053" t="b">
        <v>0</v>
      </c>
      <c r="N2053">
        <v>242</v>
      </c>
      <c r="O2053" t="b">
        <v>1</v>
      </c>
      <c r="P2053" t="s">
        <v>8293</v>
      </c>
      <c r="Q2053" t="s">
        <v>8319</v>
      </c>
      <c r="R2053" s="10" t="s">
        <v>8349</v>
      </c>
      <c r="S2053" s="29">
        <f>ROUND(FundResult[[#This Row],[pledged]]/FundResult[[#This Row],[goal]]*100,0)</f>
        <v>130</v>
      </c>
      <c r="T2053" s="27">
        <f>IFERROR(FundResult[[#This Row],[pledged]]/FundResult[[#This Row],[backers_count]], 0)</f>
        <v>43.095041322314053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48">
        <v>50000</v>
      </c>
      <c r="E2054" s="4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6">
        <f>FundResult[[#This Row],[launched_at]]/86400+DATE(1970,1,1)</f>
        <v>42375.08394675926</v>
      </c>
      <c r="L2054" s="8">
        <f>YEAR(FundResult[[#This Row],[Date Created Conversion]])</f>
        <v>2016</v>
      </c>
      <c r="M2054" t="b">
        <v>0</v>
      </c>
      <c r="N2054">
        <v>541</v>
      </c>
      <c r="O2054" t="b">
        <v>1</v>
      </c>
      <c r="P2054" t="s">
        <v>8293</v>
      </c>
      <c r="Q2054" t="s">
        <v>8319</v>
      </c>
      <c r="R2054" s="10" t="s">
        <v>8349</v>
      </c>
      <c r="S2054" s="29">
        <f>ROUND(FundResult[[#This Row],[pledged]]/FundResult[[#This Row],[goal]]*100,0)</f>
        <v>353</v>
      </c>
      <c r="T2054" s="27">
        <f>IFERROR(FundResult[[#This Row],[pledged]]/FundResult[[#This Row],[backers_count]], 0)</f>
        <v>326.29205175600737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48">
        <v>5000</v>
      </c>
      <c r="E2055" s="4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6">
        <f>FundResult[[#This Row],[launched_at]]/86400+DATE(1970,1,1)</f>
        <v>42303.617488425924</v>
      </c>
      <c r="L2055" s="8">
        <f>YEAR(FundResult[[#This Row],[Date Created Conversion]])</f>
        <v>2015</v>
      </c>
      <c r="M2055" t="b">
        <v>0</v>
      </c>
      <c r="N2055">
        <v>121</v>
      </c>
      <c r="O2055" t="b">
        <v>1</v>
      </c>
      <c r="P2055" t="s">
        <v>8293</v>
      </c>
      <c r="Q2055" t="s">
        <v>8319</v>
      </c>
      <c r="R2055" s="10" t="s">
        <v>8349</v>
      </c>
      <c r="S2055" s="29">
        <f>ROUND(FundResult[[#This Row],[pledged]]/FundResult[[#This Row],[goal]]*100,0)</f>
        <v>101</v>
      </c>
      <c r="T2055" s="27">
        <f>IFERROR(FundResult[[#This Row],[pledged]]/FundResult[[#This Row],[backers_count]], 0)</f>
        <v>41.743801652892564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48">
        <v>35000</v>
      </c>
      <c r="E2056" s="4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6">
        <f>FundResult[[#This Row],[launched_at]]/86400+DATE(1970,1,1)</f>
        <v>41731.520949074074</v>
      </c>
      <c r="L2056" s="8">
        <f>YEAR(FundResult[[#This Row],[Date Created Conversion]])</f>
        <v>2014</v>
      </c>
      <c r="M2056" t="b">
        <v>0</v>
      </c>
      <c r="N2056">
        <v>621</v>
      </c>
      <c r="O2056" t="b">
        <v>1</v>
      </c>
      <c r="P2056" t="s">
        <v>8293</v>
      </c>
      <c r="Q2056" t="s">
        <v>8319</v>
      </c>
      <c r="R2056" s="10" t="s">
        <v>8349</v>
      </c>
      <c r="S2056" s="29">
        <f>ROUND(FundResult[[#This Row],[pledged]]/FundResult[[#This Row],[goal]]*100,0)</f>
        <v>114</v>
      </c>
      <c r="T2056" s="27">
        <f>IFERROR(FundResult[[#This Row],[pledged]]/FundResult[[#This Row],[backers_count]], 0)</f>
        <v>64.020933977455712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48">
        <v>6000</v>
      </c>
      <c r="E2057" s="4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6">
        <f>FundResult[[#This Row],[launched_at]]/86400+DATE(1970,1,1)</f>
        <v>41946.674108796295</v>
      </c>
      <c r="L2057" s="8">
        <f>YEAR(FundResult[[#This Row],[Date Created Conversion]])</f>
        <v>2014</v>
      </c>
      <c r="M2057" t="b">
        <v>0</v>
      </c>
      <c r="N2057">
        <v>101</v>
      </c>
      <c r="O2057" t="b">
        <v>1</v>
      </c>
      <c r="P2057" t="s">
        <v>8293</v>
      </c>
      <c r="Q2057" t="s">
        <v>8319</v>
      </c>
      <c r="R2057" s="10" t="s">
        <v>8349</v>
      </c>
      <c r="S2057" s="29">
        <f>ROUND(FundResult[[#This Row],[pledged]]/FundResult[[#This Row],[goal]]*100,0)</f>
        <v>167</v>
      </c>
      <c r="T2057" s="27">
        <f>IFERROR(FundResult[[#This Row],[pledged]]/FundResult[[#This Row],[backers_count]], 0)</f>
        <v>99.455445544554451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48">
        <v>50000</v>
      </c>
      <c r="E2058" s="4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6">
        <f>FundResult[[#This Row],[launched_at]]/86400+DATE(1970,1,1)</f>
        <v>41351.76090277778</v>
      </c>
      <c r="L2058" s="8">
        <f>YEAR(FundResult[[#This Row],[Date Created Conversion]])</f>
        <v>2013</v>
      </c>
      <c r="M2058" t="b">
        <v>0</v>
      </c>
      <c r="N2058">
        <v>554</v>
      </c>
      <c r="O2058" t="b">
        <v>1</v>
      </c>
      <c r="P2058" t="s">
        <v>8293</v>
      </c>
      <c r="Q2058" t="s">
        <v>8319</v>
      </c>
      <c r="R2058" s="10" t="s">
        <v>8349</v>
      </c>
      <c r="S2058" s="29">
        <f>ROUND(FundResult[[#This Row],[pledged]]/FundResult[[#This Row],[goal]]*100,0)</f>
        <v>153</v>
      </c>
      <c r="T2058" s="27">
        <f>IFERROR(FundResult[[#This Row],[pledged]]/FundResult[[#This Row],[backers_count]], 0)</f>
        <v>138.49458483754512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48">
        <v>15000</v>
      </c>
      <c r="E2059" s="4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6">
        <f>FundResult[[#This Row],[launched_at]]/86400+DATE(1970,1,1)</f>
        <v>42396.494583333333</v>
      </c>
      <c r="L2059" s="8">
        <f>YEAR(FundResult[[#This Row],[Date Created Conversion]])</f>
        <v>2016</v>
      </c>
      <c r="M2059" t="b">
        <v>0</v>
      </c>
      <c r="N2059">
        <v>666</v>
      </c>
      <c r="O2059" t="b">
        <v>1</v>
      </c>
      <c r="P2059" t="s">
        <v>8293</v>
      </c>
      <c r="Q2059" t="s">
        <v>8319</v>
      </c>
      <c r="R2059" s="10" t="s">
        <v>8349</v>
      </c>
      <c r="S2059" s="29">
        <f>ROUND(FundResult[[#This Row],[pledged]]/FundResult[[#This Row],[goal]]*100,0)</f>
        <v>202</v>
      </c>
      <c r="T2059" s="27">
        <f>IFERROR(FundResult[[#This Row],[pledged]]/FundResult[[#This Row],[backers_count]], 0)</f>
        <v>45.547792792792798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48">
        <v>2560</v>
      </c>
      <c r="E2060" s="4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6">
        <f>FundResult[[#This Row],[launched_at]]/86400+DATE(1970,1,1)</f>
        <v>42026.370717592596</v>
      </c>
      <c r="L2060" s="8">
        <f>YEAR(FundResult[[#This Row],[Date Created Conversion]])</f>
        <v>2015</v>
      </c>
      <c r="M2060" t="b">
        <v>0</v>
      </c>
      <c r="N2060">
        <v>410</v>
      </c>
      <c r="O2060" t="b">
        <v>1</v>
      </c>
      <c r="P2060" t="s">
        <v>8293</v>
      </c>
      <c r="Q2060" t="s">
        <v>8319</v>
      </c>
      <c r="R2060" s="10" t="s">
        <v>8349</v>
      </c>
      <c r="S2060" s="29">
        <f>ROUND(FundResult[[#This Row],[pledged]]/FundResult[[#This Row],[goal]]*100,0)</f>
        <v>168</v>
      </c>
      <c r="T2060" s="27">
        <f>IFERROR(FundResult[[#This Row],[pledged]]/FundResult[[#This Row],[backers_count]], 0)</f>
        <v>10.507317073170732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48">
        <v>30000</v>
      </c>
      <c r="E2061" s="4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6">
        <f>FundResult[[#This Row],[launched_at]]/86400+DATE(1970,1,1)</f>
        <v>42361.602476851855</v>
      </c>
      <c r="L2061" s="8">
        <f>YEAR(FundResult[[#This Row],[Date Created Conversion]])</f>
        <v>2015</v>
      </c>
      <c r="M2061" t="b">
        <v>0</v>
      </c>
      <c r="N2061">
        <v>375</v>
      </c>
      <c r="O2061" t="b">
        <v>1</v>
      </c>
      <c r="P2061" t="s">
        <v>8293</v>
      </c>
      <c r="Q2061" t="s">
        <v>8319</v>
      </c>
      <c r="R2061" s="10" t="s">
        <v>8349</v>
      </c>
      <c r="S2061" s="29">
        <f>ROUND(FundResult[[#This Row],[pledged]]/FundResult[[#This Row],[goal]]*100,0)</f>
        <v>143</v>
      </c>
      <c r="T2061" s="27">
        <f>IFERROR(FundResult[[#This Row],[pledged]]/FundResult[[#This Row],[backers_count]], 0)</f>
        <v>114.76533333333333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48">
        <v>25000</v>
      </c>
      <c r="E2062" s="4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6">
        <f>FundResult[[#This Row],[launched_at]]/86400+DATE(1970,1,1)</f>
        <v>41783.642939814818</v>
      </c>
      <c r="L2062" s="8">
        <f>YEAR(FundResult[[#This Row],[Date Created Conversion]])</f>
        <v>2014</v>
      </c>
      <c r="M2062" t="b">
        <v>0</v>
      </c>
      <c r="N2062">
        <v>1364</v>
      </c>
      <c r="O2062" t="b">
        <v>1</v>
      </c>
      <c r="P2062" t="s">
        <v>8293</v>
      </c>
      <c r="Q2062" t="s">
        <v>8319</v>
      </c>
      <c r="R2062" s="10" t="s">
        <v>8349</v>
      </c>
      <c r="S2062" s="29">
        <f>ROUND(FundResult[[#This Row],[pledged]]/FundResult[[#This Row],[goal]]*100,0)</f>
        <v>196</v>
      </c>
      <c r="T2062" s="27">
        <f>IFERROR(FundResult[[#This Row],[pledged]]/FundResult[[#This Row],[backers_count]], 0)</f>
        <v>35.997067448680355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48">
        <v>5000</v>
      </c>
      <c r="E2063" s="4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6">
        <f>FundResult[[#This Row],[launched_at]]/86400+DATE(1970,1,1)</f>
        <v>42705.764513888891</v>
      </c>
      <c r="L2063" s="8">
        <f>YEAR(FundResult[[#This Row],[Date Created Conversion]])</f>
        <v>2016</v>
      </c>
      <c r="M2063" t="b">
        <v>0</v>
      </c>
      <c r="N2063">
        <v>35</v>
      </c>
      <c r="O2063" t="b">
        <v>1</v>
      </c>
      <c r="P2063" t="s">
        <v>8293</v>
      </c>
      <c r="Q2063" t="s">
        <v>8319</v>
      </c>
      <c r="R2063" s="10" t="s">
        <v>8349</v>
      </c>
      <c r="S2063" s="29">
        <f>ROUND(FundResult[[#This Row],[pledged]]/FundResult[[#This Row],[goal]]*100,0)</f>
        <v>108</v>
      </c>
      <c r="T2063" s="27">
        <f>IFERROR(FundResult[[#This Row],[pledged]]/FundResult[[#This Row],[backers_count]], 0)</f>
        <v>154.17142857142858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48">
        <v>100000</v>
      </c>
      <c r="E2064" s="4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6">
        <f>FundResult[[#This Row],[launched_at]]/86400+DATE(1970,1,1)</f>
        <v>42423.3830787037</v>
      </c>
      <c r="L2064" s="8">
        <f>YEAR(FundResult[[#This Row],[Date Created Conversion]])</f>
        <v>2016</v>
      </c>
      <c r="M2064" t="b">
        <v>0</v>
      </c>
      <c r="N2064">
        <v>203</v>
      </c>
      <c r="O2064" t="b">
        <v>1</v>
      </c>
      <c r="P2064" t="s">
        <v>8293</v>
      </c>
      <c r="Q2064" t="s">
        <v>8319</v>
      </c>
      <c r="R2064" s="10" t="s">
        <v>8349</v>
      </c>
      <c r="S2064" s="29">
        <f>ROUND(FundResult[[#This Row],[pledged]]/FundResult[[#This Row],[goal]]*100,0)</f>
        <v>115</v>
      </c>
      <c r="T2064" s="27">
        <f>IFERROR(FundResult[[#This Row],[pledged]]/FundResult[[#This Row],[backers_count]], 0)</f>
        <v>566.38916256157631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48">
        <v>4000</v>
      </c>
      <c r="E2065" s="4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6">
        <f>FundResult[[#This Row],[launched_at]]/86400+DATE(1970,1,1)</f>
        <v>42472.73265046296</v>
      </c>
      <c r="L2065" s="8">
        <f>YEAR(FundResult[[#This Row],[Date Created Conversion]])</f>
        <v>2016</v>
      </c>
      <c r="M2065" t="b">
        <v>0</v>
      </c>
      <c r="N2065">
        <v>49</v>
      </c>
      <c r="O2065" t="b">
        <v>1</v>
      </c>
      <c r="P2065" t="s">
        <v>8293</v>
      </c>
      <c r="Q2065" t="s">
        <v>8319</v>
      </c>
      <c r="R2065" s="10" t="s">
        <v>8349</v>
      </c>
      <c r="S2065" s="29">
        <f>ROUND(FundResult[[#This Row],[pledged]]/FundResult[[#This Row],[goal]]*100,0)</f>
        <v>148</v>
      </c>
      <c r="T2065" s="27">
        <f>IFERROR(FundResult[[#This Row],[pledged]]/FundResult[[#This Row],[backers_count]], 0)</f>
        <v>120.85714285714286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48">
        <v>261962</v>
      </c>
      <c r="E2066" s="4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6">
        <f>FundResult[[#This Row],[launched_at]]/86400+DATE(1970,1,1)</f>
        <v>41389.364849537036</v>
      </c>
      <c r="L2066" s="8">
        <f>YEAR(FundResult[[#This Row],[Date Created Conversion]])</f>
        <v>2013</v>
      </c>
      <c r="M2066" t="b">
        <v>0</v>
      </c>
      <c r="N2066">
        <v>5812</v>
      </c>
      <c r="O2066" t="b">
        <v>1</v>
      </c>
      <c r="P2066" t="s">
        <v>8293</v>
      </c>
      <c r="Q2066" t="s">
        <v>8319</v>
      </c>
      <c r="R2066" s="10" t="s">
        <v>8349</v>
      </c>
      <c r="S2066" s="29">
        <f>ROUND(FundResult[[#This Row],[pledged]]/FundResult[[#This Row],[goal]]*100,0)</f>
        <v>191</v>
      </c>
      <c r="T2066" s="27">
        <f>IFERROR(FundResult[[#This Row],[pledged]]/FundResult[[#This Row],[backers_count]], 0)</f>
        <v>86.163845492085343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48">
        <v>40000</v>
      </c>
      <c r="E2067" s="4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6">
        <f>FundResult[[#This Row],[launched_at]]/86400+DATE(1970,1,1)</f>
        <v>41603.333668981482</v>
      </c>
      <c r="L2067" s="8">
        <f>YEAR(FundResult[[#This Row],[Date Created Conversion]])</f>
        <v>2013</v>
      </c>
      <c r="M2067" t="b">
        <v>0</v>
      </c>
      <c r="N2067">
        <v>1556</v>
      </c>
      <c r="O2067" t="b">
        <v>1</v>
      </c>
      <c r="P2067" t="s">
        <v>8293</v>
      </c>
      <c r="Q2067" t="s">
        <v>8319</v>
      </c>
      <c r="R2067" s="10" t="s">
        <v>8349</v>
      </c>
      <c r="S2067" s="29">
        <f>ROUND(FundResult[[#This Row],[pledged]]/FundResult[[#This Row],[goal]]*100,0)</f>
        <v>199</v>
      </c>
      <c r="T2067" s="27">
        <f>IFERROR(FundResult[[#This Row],[pledged]]/FundResult[[#This Row],[backers_count]], 0)</f>
        <v>51.212114395886893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48">
        <v>2000</v>
      </c>
      <c r="E2068" s="4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6">
        <f>FundResult[[#This Row],[launched_at]]/86400+DATE(1970,1,1)</f>
        <v>41844.771793981483</v>
      </c>
      <c r="L2068" s="8">
        <f>YEAR(FundResult[[#This Row],[Date Created Conversion]])</f>
        <v>2014</v>
      </c>
      <c r="M2068" t="b">
        <v>0</v>
      </c>
      <c r="N2068">
        <v>65</v>
      </c>
      <c r="O2068" t="b">
        <v>1</v>
      </c>
      <c r="P2068" t="s">
        <v>8293</v>
      </c>
      <c r="Q2068" t="s">
        <v>8319</v>
      </c>
      <c r="R2068" s="10" t="s">
        <v>8349</v>
      </c>
      <c r="S2068" s="29">
        <f>ROUND(FundResult[[#This Row],[pledged]]/FundResult[[#This Row],[goal]]*100,0)</f>
        <v>219</v>
      </c>
      <c r="T2068" s="27">
        <f>IFERROR(FundResult[[#This Row],[pledged]]/FundResult[[#This Row],[backers_count]], 0)</f>
        <v>67.261538461538464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48">
        <v>495</v>
      </c>
      <c r="E2069" s="4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6">
        <f>FundResult[[#This Row],[launched_at]]/86400+DATE(1970,1,1)</f>
        <v>42115.853888888887</v>
      </c>
      <c r="L2069" s="8">
        <f>YEAR(FundResult[[#This Row],[Date Created Conversion]])</f>
        <v>2015</v>
      </c>
      <c r="M2069" t="b">
        <v>0</v>
      </c>
      <c r="N2069">
        <v>10</v>
      </c>
      <c r="O2069" t="b">
        <v>1</v>
      </c>
      <c r="P2069" t="s">
        <v>8293</v>
      </c>
      <c r="Q2069" t="s">
        <v>8319</v>
      </c>
      <c r="R2069" s="10" t="s">
        <v>8349</v>
      </c>
      <c r="S2069" s="29">
        <f>ROUND(FundResult[[#This Row],[pledged]]/FundResult[[#This Row],[goal]]*100,0)</f>
        <v>127</v>
      </c>
      <c r="T2069" s="27">
        <f>IFERROR(FundResult[[#This Row],[pledged]]/FundResult[[#This Row],[backers_count]], 0)</f>
        <v>62.8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48">
        <v>25000</v>
      </c>
      <c r="E2070" s="4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6">
        <f>FundResult[[#This Row],[launched_at]]/86400+DATE(1970,1,1)</f>
        <v>42633.841608796298</v>
      </c>
      <c r="L2070" s="8">
        <f>YEAR(FundResult[[#This Row],[Date Created Conversion]])</f>
        <v>2016</v>
      </c>
      <c r="M2070" t="b">
        <v>0</v>
      </c>
      <c r="N2070">
        <v>76</v>
      </c>
      <c r="O2070" t="b">
        <v>1</v>
      </c>
      <c r="P2070" t="s">
        <v>8293</v>
      </c>
      <c r="Q2070" t="s">
        <v>8319</v>
      </c>
      <c r="R2070" s="10" t="s">
        <v>8349</v>
      </c>
      <c r="S2070" s="29">
        <f>ROUND(FundResult[[#This Row],[pledged]]/FundResult[[#This Row],[goal]]*100,0)</f>
        <v>105</v>
      </c>
      <c r="T2070" s="27">
        <f>IFERROR(FundResult[[#This Row],[pledged]]/FundResult[[#This Row],[backers_count]], 0)</f>
        <v>346.13118421052633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48">
        <v>50000</v>
      </c>
      <c r="E2071" s="4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6">
        <f>FundResult[[#This Row],[launched_at]]/86400+DATE(1970,1,1)</f>
        <v>42340.972118055557</v>
      </c>
      <c r="L2071" s="8">
        <f>YEAR(FundResult[[#This Row],[Date Created Conversion]])</f>
        <v>2015</v>
      </c>
      <c r="M2071" t="b">
        <v>0</v>
      </c>
      <c r="N2071">
        <v>263</v>
      </c>
      <c r="O2071" t="b">
        <v>1</v>
      </c>
      <c r="P2071" t="s">
        <v>8293</v>
      </c>
      <c r="Q2071" t="s">
        <v>8319</v>
      </c>
      <c r="R2071" s="10" t="s">
        <v>8349</v>
      </c>
      <c r="S2071" s="29">
        <f>ROUND(FundResult[[#This Row],[pledged]]/FundResult[[#This Row],[goal]]*100,0)</f>
        <v>128</v>
      </c>
      <c r="T2071" s="27">
        <f>IFERROR(FundResult[[#This Row],[pledged]]/FundResult[[#This Row],[backers_count]], 0)</f>
        <v>244.11912547528519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48">
        <v>125000</v>
      </c>
      <c r="E2072" s="4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6">
        <f>FundResult[[#This Row],[launched_at]]/86400+DATE(1970,1,1)</f>
        <v>42519.6565162037</v>
      </c>
      <c r="L2072" s="8">
        <f>YEAR(FundResult[[#This Row],[Date Created Conversion]])</f>
        <v>2016</v>
      </c>
      <c r="M2072" t="b">
        <v>0</v>
      </c>
      <c r="N2072">
        <v>1530</v>
      </c>
      <c r="O2072" t="b">
        <v>1</v>
      </c>
      <c r="P2072" t="s">
        <v>8293</v>
      </c>
      <c r="Q2072" t="s">
        <v>8319</v>
      </c>
      <c r="R2072" s="10" t="s">
        <v>8349</v>
      </c>
      <c r="S2072" s="29">
        <f>ROUND(FundResult[[#This Row],[pledged]]/FundResult[[#This Row],[goal]]*100,0)</f>
        <v>317</v>
      </c>
      <c r="T2072" s="27">
        <f>IFERROR(FundResult[[#This Row],[pledged]]/FundResult[[#This Row],[backers_count]], 0)</f>
        <v>259.25424836601309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48">
        <v>20000</v>
      </c>
      <c r="E2073" s="4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6">
        <f>FundResult[[#This Row],[launched_at]]/86400+DATE(1970,1,1)</f>
        <v>42600.278749999998</v>
      </c>
      <c r="L2073" s="8">
        <f>YEAR(FundResult[[#This Row],[Date Created Conversion]])</f>
        <v>2016</v>
      </c>
      <c r="M2073" t="b">
        <v>0</v>
      </c>
      <c r="N2073">
        <v>278</v>
      </c>
      <c r="O2073" t="b">
        <v>1</v>
      </c>
      <c r="P2073" t="s">
        <v>8293</v>
      </c>
      <c r="Q2073" t="s">
        <v>8319</v>
      </c>
      <c r="R2073" s="10" t="s">
        <v>8349</v>
      </c>
      <c r="S2073" s="29">
        <f>ROUND(FundResult[[#This Row],[pledged]]/FundResult[[#This Row],[goal]]*100,0)</f>
        <v>281</v>
      </c>
      <c r="T2073" s="27">
        <f>IFERROR(FundResult[[#This Row],[pledged]]/FundResult[[#This Row],[backers_count]], 0)</f>
        <v>201.96402877697841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48">
        <v>71500</v>
      </c>
      <c r="E2074" s="4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6">
        <f>FundResult[[#This Row],[launched_at]]/86400+DATE(1970,1,1)</f>
        <v>42467.581388888888</v>
      </c>
      <c r="L2074" s="8">
        <f>YEAR(FundResult[[#This Row],[Date Created Conversion]])</f>
        <v>2016</v>
      </c>
      <c r="M2074" t="b">
        <v>0</v>
      </c>
      <c r="N2074">
        <v>350</v>
      </c>
      <c r="O2074" t="b">
        <v>1</v>
      </c>
      <c r="P2074" t="s">
        <v>8293</v>
      </c>
      <c r="Q2074" t="s">
        <v>8319</v>
      </c>
      <c r="R2074" s="10" t="s">
        <v>8349</v>
      </c>
      <c r="S2074" s="29">
        <f>ROUND(FundResult[[#This Row],[pledged]]/FundResult[[#This Row],[goal]]*100,0)</f>
        <v>111</v>
      </c>
      <c r="T2074" s="27">
        <f>IFERROR(FundResult[[#This Row],[pledged]]/FundResult[[#This Row],[backers_count]], 0)</f>
        <v>226.20857142857142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48">
        <v>100000</v>
      </c>
      <c r="E2075" s="4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6">
        <f>FundResult[[#This Row],[launched_at]]/86400+DATE(1970,1,1)</f>
        <v>42087.668032407411</v>
      </c>
      <c r="L2075" s="8">
        <f>YEAR(FundResult[[#This Row],[Date Created Conversion]])</f>
        <v>2015</v>
      </c>
      <c r="M2075" t="b">
        <v>0</v>
      </c>
      <c r="N2075">
        <v>470</v>
      </c>
      <c r="O2075" t="b">
        <v>1</v>
      </c>
      <c r="P2075" t="s">
        <v>8293</v>
      </c>
      <c r="Q2075" t="s">
        <v>8319</v>
      </c>
      <c r="R2075" s="10" t="s">
        <v>8349</v>
      </c>
      <c r="S2075" s="29">
        <f>ROUND(FundResult[[#This Row],[pledged]]/FundResult[[#This Row],[goal]]*100,0)</f>
        <v>153</v>
      </c>
      <c r="T2075" s="27">
        <f>IFERROR(FundResult[[#This Row],[pledged]]/FundResult[[#This Row],[backers_count]], 0)</f>
        <v>324.69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48">
        <v>600</v>
      </c>
      <c r="E2076" s="4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6">
        <f>FundResult[[#This Row],[launched_at]]/86400+DATE(1970,1,1)</f>
        <v>42466.826180555552</v>
      </c>
      <c r="L2076" s="8">
        <f>YEAR(FundResult[[#This Row],[Date Created Conversion]])</f>
        <v>2016</v>
      </c>
      <c r="M2076" t="b">
        <v>0</v>
      </c>
      <c r="N2076">
        <v>3</v>
      </c>
      <c r="O2076" t="b">
        <v>1</v>
      </c>
      <c r="P2076" t="s">
        <v>8293</v>
      </c>
      <c r="Q2076" t="s">
        <v>8319</v>
      </c>
      <c r="R2076" s="10" t="s">
        <v>8349</v>
      </c>
      <c r="S2076" s="29">
        <f>ROUND(FundResult[[#This Row],[pledged]]/FundResult[[#This Row],[goal]]*100,0)</f>
        <v>103</v>
      </c>
      <c r="T2076" s="27">
        <f>IFERROR(FundResult[[#This Row],[pledged]]/FundResult[[#This Row],[backers_count]], 0)</f>
        <v>205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48">
        <v>9999</v>
      </c>
      <c r="E2077" s="4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6">
        <f>FundResult[[#This Row],[launched_at]]/86400+DATE(1970,1,1)</f>
        <v>41450.681574074071</v>
      </c>
      <c r="L2077" s="8">
        <f>YEAR(FundResult[[#This Row],[Date Created Conversion]])</f>
        <v>2013</v>
      </c>
      <c r="M2077" t="b">
        <v>0</v>
      </c>
      <c r="N2077">
        <v>8200</v>
      </c>
      <c r="O2077" t="b">
        <v>1</v>
      </c>
      <c r="P2077" t="s">
        <v>8293</v>
      </c>
      <c r="Q2077" t="s">
        <v>8319</v>
      </c>
      <c r="R2077" s="10" t="s">
        <v>8349</v>
      </c>
      <c r="S2077" s="29">
        <f>ROUND(FundResult[[#This Row],[pledged]]/FundResult[[#This Row],[goal]]*100,0)</f>
        <v>1678</v>
      </c>
      <c r="T2077" s="27">
        <f>IFERROR(FundResult[[#This Row],[pledged]]/FundResult[[#This Row],[backers_count]], 0)</f>
        <v>20.465926829268295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48">
        <v>179000</v>
      </c>
      <c r="E2078" s="4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6">
        <f>FundResult[[#This Row],[launched_at]]/86400+DATE(1970,1,1)</f>
        <v>41803.880659722221</v>
      </c>
      <c r="L2078" s="8">
        <f>YEAR(FundResult[[#This Row],[Date Created Conversion]])</f>
        <v>2014</v>
      </c>
      <c r="M2078" t="b">
        <v>0</v>
      </c>
      <c r="N2078">
        <v>8359</v>
      </c>
      <c r="O2078" t="b">
        <v>1</v>
      </c>
      <c r="P2078" t="s">
        <v>8293</v>
      </c>
      <c r="Q2078" t="s">
        <v>8319</v>
      </c>
      <c r="R2078" s="10" t="s">
        <v>8349</v>
      </c>
      <c r="S2078" s="29">
        <f>ROUND(FundResult[[#This Row],[pledged]]/FundResult[[#This Row],[goal]]*100,0)</f>
        <v>543</v>
      </c>
      <c r="T2078" s="27">
        <f>IFERROR(FundResult[[#This Row],[pledged]]/FundResult[[#This Row],[backers_count]], 0)</f>
        <v>116.35303146309367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48">
        <v>50000</v>
      </c>
      <c r="E2079" s="4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6">
        <f>FundResult[[#This Row],[launched_at]]/86400+DATE(1970,1,1)</f>
        <v>42103.042546296296</v>
      </c>
      <c r="L2079" s="8">
        <f>YEAR(FundResult[[#This Row],[Date Created Conversion]])</f>
        <v>2015</v>
      </c>
      <c r="M2079" t="b">
        <v>0</v>
      </c>
      <c r="N2079">
        <v>188</v>
      </c>
      <c r="O2079" t="b">
        <v>1</v>
      </c>
      <c r="P2079" t="s">
        <v>8293</v>
      </c>
      <c r="Q2079" t="s">
        <v>8319</v>
      </c>
      <c r="R2079" s="10" t="s">
        <v>8349</v>
      </c>
      <c r="S2079" s="29">
        <f>ROUND(FundResult[[#This Row],[pledged]]/FundResult[[#This Row],[goal]]*100,0)</f>
        <v>116</v>
      </c>
      <c r="T2079" s="27">
        <f>IFERROR(FundResult[[#This Row],[pledged]]/FundResult[[#This Row],[backers_count]], 0)</f>
        <v>307.20212765957444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48">
        <v>20000</v>
      </c>
      <c r="E2080" s="4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6">
        <f>FundResult[[#This Row],[launched_at]]/86400+DATE(1970,1,1)</f>
        <v>42692.771493055552</v>
      </c>
      <c r="L2080" s="8">
        <f>YEAR(FundResult[[#This Row],[Date Created Conversion]])</f>
        <v>2016</v>
      </c>
      <c r="M2080" t="b">
        <v>0</v>
      </c>
      <c r="N2080">
        <v>48</v>
      </c>
      <c r="O2080" t="b">
        <v>1</v>
      </c>
      <c r="P2080" t="s">
        <v>8293</v>
      </c>
      <c r="Q2080" t="s">
        <v>8319</v>
      </c>
      <c r="R2080" s="10" t="s">
        <v>8349</v>
      </c>
      <c r="S2080" s="29">
        <f>ROUND(FundResult[[#This Row],[pledged]]/FundResult[[#This Row],[goal]]*100,0)</f>
        <v>131</v>
      </c>
      <c r="T2080" s="27">
        <f>IFERROR(FundResult[[#This Row],[pledged]]/FundResult[[#This Row],[backers_count]], 0)</f>
        <v>546.6875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48">
        <v>10000</v>
      </c>
      <c r="E2081" s="4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6">
        <f>FundResult[[#This Row],[launched_at]]/86400+DATE(1970,1,1)</f>
        <v>42150.71056712963</v>
      </c>
      <c r="L2081" s="8">
        <f>YEAR(FundResult[[#This Row],[Date Created Conversion]])</f>
        <v>2015</v>
      </c>
      <c r="M2081" t="b">
        <v>0</v>
      </c>
      <c r="N2081">
        <v>607</v>
      </c>
      <c r="O2081" t="b">
        <v>1</v>
      </c>
      <c r="P2081" t="s">
        <v>8293</v>
      </c>
      <c r="Q2081" t="s">
        <v>8319</v>
      </c>
      <c r="R2081" s="10" t="s">
        <v>8349</v>
      </c>
      <c r="S2081" s="29">
        <f>ROUND(FundResult[[#This Row],[pledged]]/FundResult[[#This Row],[goal]]*100,0)</f>
        <v>288</v>
      </c>
      <c r="T2081" s="27">
        <f>IFERROR(FundResult[[#This Row],[pledged]]/FundResult[[#This Row],[backers_count]], 0)</f>
        <v>47.474464579901152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48">
        <v>1000</v>
      </c>
      <c r="E2082" s="4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6">
        <f>FundResult[[#This Row],[launched_at]]/86400+DATE(1970,1,1)</f>
        <v>42289.957175925927</v>
      </c>
      <c r="L2082" s="8">
        <f>YEAR(FundResult[[#This Row],[Date Created Conversion]])</f>
        <v>2015</v>
      </c>
      <c r="M2082" t="b">
        <v>0</v>
      </c>
      <c r="N2082">
        <v>50</v>
      </c>
      <c r="O2082" t="b">
        <v>1</v>
      </c>
      <c r="P2082" t="s">
        <v>8293</v>
      </c>
      <c r="Q2082" t="s">
        <v>8319</v>
      </c>
      <c r="R2082" s="10" t="s">
        <v>8349</v>
      </c>
      <c r="S2082" s="29">
        <f>ROUND(FundResult[[#This Row],[pledged]]/FundResult[[#This Row],[goal]]*100,0)</f>
        <v>508</v>
      </c>
      <c r="T2082" s="27">
        <f>IFERROR(FundResult[[#This Row],[pledged]]/FundResult[[#This Row],[backers_count]], 0)</f>
        <v>101.56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48">
        <v>3500</v>
      </c>
      <c r="E2083" s="4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6">
        <f>FundResult[[#This Row],[launched_at]]/86400+DATE(1970,1,1)</f>
        <v>41004.15688657407</v>
      </c>
      <c r="L2083" s="8">
        <f>YEAR(FundResult[[#This Row],[Date Created Conversion]])</f>
        <v>2012</v>
      </c>
      <c r="M2083" t="b">
        <v>0</v>
      </c>
      <c r="N2083">
        <v>55</v>
      </c>
      <c r="O2083" t="b">
        <v>1</v>
      </c>
      <c r="P2083" t="s">
        <v>8277</v>
      </c>
      <c r="Q2083" t="s">
        <v>8325</v>
      </c>
      <c r="R2083" s="10" t="s">
        <v>8329</v>
      </c>
      <c r="S2083" s="29">
        <f>ROUND(FundResult[[#This Row],[pledged]]/FundResult[[#This Row],[goal]]*100,0)</f>
        <v>115</v>
      </c>
      <c r="T2083" s="27">
        <f>IFERROR(FundResult[[#This Row],[pledged]]/FundResult[[#This Row],[backers_count]], 0)</f>
        <v>72.909090909090907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48">
        <v>1500</v>
      </c>
      <c r="E2084" s="4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6">
        <f>FundResult[[#This Row],[launched_at]]/86400+DATE(1970,1,1)</f>
        <v>40811.120324074072</v>
      </c>
      <c r="L2084" s="8">
        <f>YEAR(FundResult[[#This Row],[Date Created Conversion]])</f>
        <v>2011</v>
      </c>
      <c r="M2084" t="b">
        <v>0</v>
      </c>
      <c r="N2084">
        <v>38</v>
      </c>
      <c r="O2084" t="b">
        <v>1</v>
      </c>
      <c r="P2084" t="s">
        <v>8277</v>
      </c>
      <c r="Q2084" t="s">
        <v>8325</v>
      </c>
      <c r="R2084" s="10" t="s">
        <v>8329</v>
      </c>
      <c r="S2084" s="29">
        <f>ROUND(FundResult[[#This Row],[pledged]]/FundResult[[#This Row],[goal]]*100,0)</f>
        <v>111</v>
      </c>
      <c r="T2084" s="27">
        <f>IFERROR(FundResult[[#This Row],[pledged]]/FundResult[[#This Row],[backers_count]], 0)</f>
        <v>43.710526315789473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48">
        <v>750</v>
      </c>
      <c r="E2085" s="4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6">
        <f>FundResult[[#This Row],[launched_at]]/86400+DATE(1970,1,1)</f>
        <v>41034.72216435185</v>
      </c>
      <c r="L2085" s="8">
        <f>YEAR(FundResult[[#This Row],[Date Created Conversion]])</f>
        <v>2012</v>
      </c>
      <c r="M2085" t="b">
        <v>0</v>
      </c>
      <c r="N2085">
        <v>25</v>
      </c>
      <c r="O2085" t="b">
        <v>1</v>
      </c>
      <c r="P2085" t="s">
        <v>8277</v>
      </c>
      <c r="Q2085" t="s">
        <v>8325</v>
      </c>
      <c r="R2085" s="10" t="s">
        <v>8329</v>
      </c>
      <c r="S2085" s="29">
        <f>ROUND(FundResult[[#This Row],[pledged]]/FundResult[[#This Row],[goal]]*100,0)</f>
        <v>113</v>
      </c>
      <c r="T2085" s="27">
        <f>IFERROR(FundResult[[#This Row],[pledged]]/FundResult[[#This Row],[backers_count]], 0)</f>
        <v>34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48">
        <v>3000</v>
      </c>
      <c r="E2086" s="4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6">
        <f>FundResult[[#This Row],[launched_at]]/86400+DATE(1970,1,1)</f>
        <v>41731.833124999997</v>
      </c>
      <c r="L2086" s="8">
        <f>YEAR(FundResult[[#This Row],[Date Created Conversion]])</f>
        <v>2014</v>
      </c>
      <c r="M2086" t="b">
        <v>0</v>
      </c>
      <c r="N2086">
        <v>46</v>
      </c>
      <c r="O2086" t="b">
        <v>1</v>
      </c>
      <c r="P2086" t="s">
        <v>8277</v>
      </c>
      <c r="Q2086" t="s">
        <v>8325</v>
      </c>
      <c r="R2086" s="10" t="s">
        <v>8329</v>
      </c>
      <c r="S2086" s="29">
        <f>ROUND(FundResult[[#This Row],[pledged]]/FundResult[[#This Row],[goal]]*100,0)</f>
        <v>108</v>
      </c>
      <c r="T2086" s="27">
        <f>IFERROR(FundResult[[#This Row],[pledged]]/FundResult[[#This Row],[backers_count]], 0)</f>
        <v>70.652173913043484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48">
        <v>6000</v>
      </c>
      <c r="E2087" s="4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6">
        <f>FundResult[[#This Row],[launched_at]]/86400+DATE(1970,1,1)</f>
        <v>41075.835497685184</v>
      </c>
      <c r="L2087" s="8">
        <f>YEAR(FundResult[[#This Row],[Date Created Conversion]])</f>
        <v>2012</v>
      </c>
      <c r="M2087" t="b">
        <v>0</v>
      </c>
      <c r="N2087">
        <v>83</v>
      </c>
      <c r="O2087" t="b">
        <v>1</v>
      </c>
      <c r="P2087" t="s">
        <v>8277</v>
      </c>
      <c r="Q2087" t="s">
        <v>8325</v>
      </c>
      <c r="R2087" s="10" t="s">
        <v>8329</v>
      </c>
      <c r="S2087" s="29">
        <f>ROUND(FundResult[[#This Row],[pledged]]/FundResult[[#This Row],[goal]]*100,0)</f>
        <v>124</v>
      </c>
      <c r="T2087" s="27">
        <f>IFERROR(FundResult[[#This Row],[pledged]]/FundResult[[#This Row],[backers_count]], 0)</f>
        <v>89.301204819277103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48">
        <v>4000</v>
      </c>
      <c r="E2088" s="4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6">
        <f>FundResult[[#This Row],[launched_at]]/86400+DATE(1970,1,1)</f>
        <v>40860.67050925926</v>
      </c>
      <c r="L2088" s="8">
        <f>YEAR(FundResult[[#This Row],[Date Created Conversion]])</f>
        <v>2011</v>
      </c>
      <c r="M2088" t="b">
        <v>0</v>
      </c>
      <c r="N2088">
        <v>35</v>
      </c>
      <c r="O2088" t="b">
        <v>1</v>
      </c>
      <c r="P2088" t="s">
        <v>8277</v>
      </c>
      <c r="Q2088" t="s">
        <v>8325</v>
      </c>
      <c r="R2088" s="10" t="s">
        <v>8329</v>
      </c>
      <c r="S2088" s="29">
        <f>ROUND(FundResult[[#This Row],[pledged]]/FundResult[[#This Row],[goal]]*100,0)</f>
        <v>101</v>
      </c>
      <c r="T2088" s="27">
        <f>IFERROR(FundResult[[#This Row],[pledged]]/FundResult[[#This Row],[backers_count]], 0)</f>
        <v>115.08571428571429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48">
        <v>1500</v>
      </c>
      <c r="E2089" s="4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6">
        <f>FundResult[[#This Row],[launched_at]]/86400+DATE(1970,1,1)</f>
        <v>40764.204375000001</v>
      </c>
      <c r="L2089" s="8">
        <f>YEAR(FundResult[[#This Row],[Date Created Conversion]])</f>
        <v>2011</v>
      </c>
      <c r="M2089" t="b">
        <v>0</v>
      </c>
      <c r="N2089">
        <v>25</v>
      </c>
      <c r="O2089" t="b">
        <v>1</v>
      </c>
      <c r="P2089" t="s">
        <v>8277</v>
      </c>
      <c r="Q2089" t="s">
        <v>8325</v>
      </c>
      <c r="R2089" s="10" t="s">
        <v>8329</v>
      </c>
      <c r="S2089" s="29">
        <f>ROUND(FundResult[[#This Row],[pledged]]/FundResult[[#This Row],[goal]]*100,0)</f>
        <v>104</v>
      </c>
      <c r="T2089" s="27">
        <f>IFERROR(FundResult[[#This Row],[pledged]]/FundResult[[#This Row],[backers_count]], 0)</f>
        <v>62.12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48">
        <v>3000</v>
      </c>
      <c r="E2090" s="4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6">
        <f>FundResult[[#This Row],[launched_at]]/86400+DATE(1970,1,1)</f>
        <v>40395.714722222227</v>
      </c>
      <c r="L2090" s="8">
        <f>YEAR(FundResult[[#This Row],[Date Created Conversion]])</f>
        <v>2010</v>
      </c>
      <c r="M2090" t="b">
        <v>0</v>
      </c>
      <c r="N2090">
        <v>75</v>
      </c>
      <c r="O2090" t="b">
        <v>1</v>
      </c>
      <c r="P2090" t="s">
        <v>8277</v>
      </c>
      <c r="Q2090" t="s">
        <v>8325</v>
      </c>
      <c r="R2090" s="10" t="s">
        <v>8329</v>
      </c>
      <c r="S2090" s="29">
        <f>ROUND(FundResult[[#This Row],[pledged]]/FundResult[[#This Row],[goal]]*100,0)</f>
        <v>116</v>
      </c>
      <c r="T2090" s="27">
        <f>IFERROR(FundResult[[#This Row],[pledged]]/FundResult[[#This Row],[backers_count]], 0)</f>
        <v>46.204266666666669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48">
        <v>2500</v>
      </c>
      <c r="E2091" s="4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6">
        <f>FundResult[[#This Row],[launched_at]]/86400+DATE(1970,1,1)</f>
        <v>41453.076319444444</v>
      </c>
      <c r="L2091" s="8">
        <f>YEAR(FundResult[[#This Row],[Date Created Conversion]])</f>
        <v>2013</v>
      </c>
      <c r="M2091" t="b">
        <v>0</v>
      </c>
      <c r="N2091">
        <v>62</v>
      </c>
      <c r="O2091" t="b">
        <v>1</v>
      </c>
      <c r="P2091" t="s">
        <v>8277</v>
      </c>
      <c r="Q2091" t="s">
        <v>8325</v>
      </c>
      <c r="R2091" s="10" t="s">
        <v>8329</v>
      </c>
      <c r="S2091" s="29">
        <f>ROUND(FundResult[[#This Row],[pledged]]/FundResult[[#This Row],[goal]]*100,0)</f>
        <v>120</v>
      </c>
      <c r="T2091" s="27">
        <f>IFERROR(FundResult[[#This Row],[pledged]]/FundResult[[#This Row],[backers_count]], 0)</f>
        <v>48.54854838709678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48">
        <v>8000</v>
      </c>
      <c r="E2092" s="4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6">
        <f>FundResult[[#This Row],[launched_at]]/86400+DATE(1970,1,1)</f>
        <v>41299.381423611107</v>
      </c>
      <c r="L2092" s="8">
        <f>YEAR(FundResult[[#This Row],[Date Created Conversion]])</f>
        <v>2013</v>
      </c>
      <c r="M2092" t="b">
        <v>0</v>
      </c>
      <c r="N2092">
        <v>160</v>
      </c>
      <c r="O2092" t="b">
        <v>1</v>
      </c>
      <c r="P2092" t="s">
        <v>8277</v>
      </c>
      <c r="Q2092" t="s">
        <v>8325</v>
      </c>
      <c r="R2092" s="10" t="s">
        <v>8329</v>
      </c>
      <c r="S2092" s="29">
        <f>ROUND(FundResult[[#This Row],[pledged]]/FundResult[[#This Row],[goal]]*100,0)</f>
        <v>115</v>
      </c>
      <c r="T2092" s="27">
        <f>IFERROR(FundResult[[#This Row],[pledged]]/FundResult[[#This Row],[backers_count]], 0)</f>
        <v>57.520187499999999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48">
        <v>18000</v>
      </c>
      <c r="E2093" s="4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6">
        <f>FundResult[[#This Row],[launched_at]]/86400+DATE(1970,1,1)</f>
        <v>40555.322662037041</v>
      </c>
      <c r="L2093" s="8">
        <f>YEAR(FundResult[[#This Row],[Date Created Conversion]])</f>
        <v>2011</v>
      </c>
      <c r="M2093" t="b">
        <v>0</v>
      </c>
      <c r="N2093">
        <v>246</v>
      </c>
      <c r="O2093" t="b">
        <v>1</v>
      </c>
      <c r="P2093" t="s">
        <v>8277</v>
      </c>
      <c r="Q2093" t="s">
        <v>8325</v>
      </c>
      <c r="R2093" s="10" t="s">
        <v>8329</v>
      </c>
      <c r="S2093" s="29">
        <f>ROUND(FundResult[[#This Row],[pledged]]/FundResult[[#This Row],[goal]]*100,0)</f>
        <v>120</v>
      </c>
      <c r="T2093" s="27">
        <f>IFERROR(FundResult[[#This Row],[pledged]]/FundResult[[#This Row],[backers_count]], 0)</f>
        <v>88.147154471544724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48">
        <v>6000</v>
      </c>
      <c r="E2094" s="4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6">
        <f>FundResult[[#This Row],[launched_at]]/86400+DATE(1970,1,1)</f>
        <v>40763.707546296297</v>
      </c>
      <c r="L2094" s="8">
        <f>YEAR(FundResult[[#This Row],[Date Created Conversion]])</f>
        <v>2011</v>
      </c>
      <c r="M2094" t="b">
        <v>0</v>
      </c>
      <c r="N2094">
        <v>55</v>
      </c>
      <c r="O2094" t="b">
        <v>1</v>
      </c>
      <c r="P2094" t="s">
        <v>8277</v>
      </c>
      <c r="Q2094" t="s">
        <v>8325</v>
      </c>
      <c r="R2094" s="10" t="s">
        <v>8329</v>
      </c>
      <c r="S2094" s="29">
        <f>ROUND(FundResult[[#This Row],[pledged]]/FundResult[[#This Row],[goal]]*100,0)</f>
        <v>101</v>
      </c>
      <c r="T2094" s="27">
        <f>IFERROR(FundResult[[#This Row],[pledged]]/FundResult[[#This Row],[backers_count]], 0)</f>
        <v>110.49090909090908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48">
        <v>1500</v>
      </c>
      <c r="E2095" s="4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6">
        <f>FundResult[[#This Row],[launched_at]]/86400+DATE(1970,1,1)</f>
        <v>41205.854537037041</v>
      </c>
      <c r="L2095" s="8">
        <f>YEAR(FundResult[[#This Row],[Date Created Conversion]])</f>
        <v>2012</v>
      </c>
      <c r="M2095" t="b">
        <v>0</v>
      </c>
      <c r="N2095">
        <v>23</v>
      </c>
      <c r="O2095" t="b">
        <v>1</v>
      </c>
      <c r="P2095" t="s">
        <v>8277</v>
      </c>
      <c r="Q2095" t="s">
        <v>8325</v>
      </c>
      <c r="R2095" s="10" t="s">
        <v>8329</v>
      </c>
      <c r="S2095" s="29">
        <f>ROUND(FundResult[[#This Row],[pledged]]/FundResult[[#This Row],[goal]]*100,0)</f>
        <v>102</v>
      </c>
      <c r="T2095" s="27">
        <f>IFERROR(FundResult[[#This Row],[pledged]]/FundResult[[#This Row],[backers_count]], 0)</f>
        <v>66.826086956521735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48">
        <v>3500</v>
      </c>
      <c r="E2096" s="4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6">
        <f>FundResult[[#This Row],[launched_at]]/86400+DATE(1970,1,1)</f>
        <v>40939.02002314815</v>
      </c>
      <c r="L2096" s="8">
        <f>YEAR(FundResult[[#This Row],[Date Created Conversion]])</f>
        <v>2012</v>
      </c>
      <c r="M2096" t="b">
        <v>0</v>
      </c>
      <c r="N2096">
        <v>72</v>
      </c>
      <c r="O2096" t="b">
        <v>1</v>
      </c>
      <c r="P2096" t="s">
        <v>8277</v>
      </c>
      <c r="Q2096" t="s">
        <v>8325</v>
      </c>
      <c r="R2096" s="10" t="s">
        <v>8329</v>
      </c>
      <c r="S2096" s="29">
        <f>ROUND(FundResult[[#This Row],[pledged]]/FundResult[[#This Row],[goal]]*100,0)</f>
        <v>121</v>
      </c>
      <c r="T2096" s="27">
        <f>IFERROR(FundResult[[#This Row],[pledged]]/FundResult[[#This Row],[backers_count]], 0)</f>
        <v>58.597222222222221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48">
        <v>2500</v>
      </c>
      <c r="E2097" s="4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6">
        <f>FundResult[[#This Row],[launched_at]]/86400+DATE(1970,1,1)</f>
        <v>40758.733483796299</v>
      </c>
      <c r="L2097" s="8">
        <f>YEAR(FundResult[[#This Row],[Date Created Conversion]])</f>
        <v>2011</v>
      </c>
      <c r="M2097" t="b">
        <v>0</v>
      </c>
      <c r="N2097">
        <v>22</v>
      </c>
      <c r="O2097" t="b">
        <v>1</v>
      </c>
      <c r="P2097" t="s">
        <v>8277</v>
      </c>
      <c r="Q2097" t="s">
        <v>8325</v>
      </c>
      <c r="R2097" s="10" t="s">
        <v>8329</v>
      </c>
      <c r="S2097" s="29">
        <f>ROUND(FundResult[[#This Row],[pledged]]/FundResult[[#This Row],[goal]]*100,0)</f>
        <v>100</v>
      </c>
      <c r="T2097" s="27">
        <f>IFERROR(FundResult[[#This Row],[pledged]]/FundResult[[#This Row],[backers_count]], 0)</f>
        <v>113.63636363636364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48">
        <v>600</v>
      </c>
      <c r="E2098" s="4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6">
        <f>FundResult[[#This Row],[launched_at]]/86400+DATE(1970,1,1)</f>
        <v>41192.758506944447</v>
      </c>
      <c r="L2098" s="8">
        <f>YEAR(FundResult[[#This Row],[Date Created Conversion]])</f>
        <v>2012</v>
      </c>
      <c r="M2098" t="b">
        <v>0</v>
      </c>
      <c r="N2098">
        <v>14</v>
      </c>
      <c r="O2098" t="b">
        <v>1</v>
      </c>
      <c r="P2098" t="s">
        <v>8277</v>
      </c>
      <c r="Q2098" t="s">
        <v>8325</v>
      </c>
      <c r="R2098" s="10" t="s">
        <v>8329</v>
      </c>
      <c r="S2098" s="29">
        <f>ROUND(FundResult[[#This Row],[pledged]]/FundResult[[#This Row],[goal]]*100,0)</f>
        <v>102</v>
      </c>
      <c r="T2098" s="27">
        <f>IFERROR(FundResult[[#This Row],[pledged]]/FundResult[[#This Row],[backers_count]], 0)</f>
        <v>43.571428571428569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48">
        <v>3000</v>
      </c>
      <c r="E2099" s="4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6">
        <f>FundResult[[#This Row],[launched_at]]/86400+DATE(1970,1,1)</f>
        <v>40818.584895833337</v>
      </c>
      <c r="L2099" s="8">
        <f>YEAR(FundResult[[#This Row],[Date Created Conversion]])</f>
        <v>2011</v>
      </c>
      <c r="M2099" t="b">
        <v>0</v>
      </c>
      <c r="N2099">
        <v>38</v>
      </c>
      <c r="O2099" t="b">
        <v>1</v>
      </c>
      <c r="P2099" t="s">
        <v>8277</v>
      </c>
      <c r="Q2099" t="s">
        <v>8325</v>
      </c>
      <c r="R2099" s="10" t="s">
        <v>8329</v>
      </c>
      <c r="S2099" s="29">
        <f>ROUND(FundResult[[#This Row],[pledged]]/FundResult[[#This Row],[goal]]*100,0)</f>
        <v>100</v>
      </c>
      <c r="T2099" s="27">
        <f>IFERROR(FundResult[[#This Row],[pledged]]/FundResult[[#This Row],[backers_count]], 0)</f>
        <v>78.94736842105263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48">
        <v>6000</v>
      </c>
      <c r="E2100" s="4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6">
        <f>FundResult[[#This Row],[launched_at]]/86400+DATE(1970,1,1)</f>
        <v>40946.11383101852</v>
      </c>
      <c r="L2100" s="8">
        <f>YEAR(FundResult[[#This Row],[Date Created Conversion]])</f>
        <v>2012</v>
      </c>
      <c r="M2100" t="b">
        <v>0</v>
      </c>
      <c r="N2100">
        <v>32</v>
      </c>
      <c r="O2100" t="b">
        <v>1</v>
      </c>
      <c r="P2100" t="s">
        <v>8277</v>
      </c>
      <c r="Q2100" t="s">
        <v>8325</v>
      </c>
      <c r="R2100" s="10" t="s">
        <v>8329</v>
      </c>
      <c r="S2100" s="29">
        <f>ROUND(FundResult[[#This Row],[pledged]]/FundResult[[#This Row],[goal]]*100,0)</f>
        <v>100</v>
      </c>
      <c r="T2100" s="27">
        <f>IFERROR(FundResult[[#This Row],[pledged]]/FundResult[[#This Row],[backers_count]], 0)</f>
        <v>188.125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48">
        <v>3000</v>
      </c>
      <c r="E2101" s="4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6">
        <f>FundResult[[#This Row],[launched_at]]/86400+DATE(1970,1,1)</f>
        <v>42173.746342592596</v>
      </c>
      <c r="L2101" s="8">
        <f>YEAR(FundResult[[#This Row],[Date Created Conversion]])</f>
        <v>2015</v>
      </c>
      <c r="M2101" t="b">
        <v>0</v>
      </c>
      <c r="N2101">
        <v>63</v>
      </c>
      <c r="O2101" t="b">
        <v>1</v>
      </c>
      <c r="P2101" t="s">
        <v>8277</v>
      </c>
      <c r="Q2101" t="s">
        <v>8325</v>
      </c>
      <c r="R2101" s="10" t="s">
        <v>8329</v>
      </c>
      <c r="S2101" s="29">
        <f>ROUND(FundResult[[#This Row],[pledged]]/FundResult[[#This Row],[goal]]*100,0)</f>
        <v>132</v>
      </c>
      <c r="T2101" s="27">
        <f>IFERROR(FundResult[[#This Row],[pledged]]/FundResult[[#This Row],[backers_count]], 0)</f>
        <v>63.031746031746032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48">
        <v>600</v>
      </c>
      <c r="E2102" s="4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6">
        <f>FundResult[[#This Row],[launched_at]]/86400+DATE(1970,1,1)</f>
        <v>41074.834965277776</v>
      </c>
      <c r="L2102" s="8">
        <f>YEAR(FundResult[[#This Row],[Date Created Conversion]])</f>
        <v>2012</v>
      </c>
      <c r="M2102" t="b">
        <v>0</v>
      </c>
      <c r="N2102">
        <v>27</v>
      </c>
      <c r="O2102" t="b">
        <v>1</v>
      </c>
      <c r="P2102" t="s">
        <v>8277</v>
      </c>
      <c r="Q2102" t="s">
        <v>8325</v>
      </c>
      <c r="R2102" s="10" t="s">
        <v>8329</v>
      </c>
      <c r="S2102" s="29">
        <f>ROUND(FundResult[[#This Row],[pledged]]/FundResult[[#This Row],[goal]]*100,0)</f>
        <v>137</v>
      </c>
      <c r="T2102" s="27">
        <f>IFERROR(FundResult[[#This Row],[pledged]]/FundResult[[#This Row],[backers_count]], 0)</f>
        <v>30.37037037037037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48">
        <v>2000</v>
      </c>
      <c r="E2103" s="4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6">
        <f>FundResult[[#This Row],[launched_at]]/86400+DATE(1970,1,1)</f>
        <v>40892.149467592593</v>
      </c>
      <c r="L2103" s="8">
        <f>YEAR(FundResult[[#This Row],[Date Created Conversion]])</f>
        <v>2011</v>
      </c>
      <c r="M2103" t="b">
        <v>0</v>
      </c>
      <c r="N2103">
        <v>44</v>
      </c>
      <c r="O2103" t="b">
        <v>1</v>
      </c>
      <c r="P2103" t="s">
        <v>8277</v>
      </c>
      <c r="Q2103" t="s">
        <v>8325</v>
      </c>
      <c r="R2103" s="10" t="s">
        <v>8329</v>
      </c>
      <c r="S2103" s="29">
        <f>ROUND(FundResult[[#This Row],[pledged]]/FundResult[[#This Row],[goal]]*100,0)</f>
        <v>113</v>
      </c>
      <c r="T2103" s="27">
        <f>IFERROR(FundResult[[#This Row],[pledged]]/FundResult[[#This Row],[backers_count]], 0)</f>
        <v>51.477272727272727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48">
        <v>1000</v>
      </c>
      <c r="E2104" s="4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6">
        <f>FundResult[[#This Row],[launched_at]]/86400+DATE(1970,1,1)</f>
        <v>40638.868611111109</v>
      </c>
      <c r="L2104" s="8">
        <f>YEAR(FundResult[[#This Row],[Date Created Conversion]])</f>
        <v>2011</v>
      </c>
      <c r="M2104" t="b">
        <v>0</v>
      </c>
      <c r="N2104">
        <v>38</v>
      </c>
      <c r="O2104" t="b">
        <v>1</v>
      </c>
      <c r="P2104" t="s">
        <v>8277</v>
      </c>
      <c r="Q2104" t="s">
        <v>8325</v>
      </c>
      <c r="R2104" s="10" t="s">
        <v>8329</v>
      </c>
      <c r="S2104" s="29">
        <f>ROUND(FundResult[[#This Row],[pledged]]/FundResult[[#This Row],[goal]]*100,0)</f>
        <v>136</v>
      </c>
      <c r="T2104" s="27">
        <f>IFERROR(FundResult[[#This Row],[pledged]]/FundResult[[#This Row],[backers_count]], 0)</f>
        <v>35.789473684210527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48">
        <v>7777</v>
      </c>
      <c r="E2105" s="4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6">
        <f>FundResult[[#This Row],[launched_at]]/86400+DATE(1970,1,1)</f>
        <v>41192.754942129628</v>
      </c>
      <c r="L2105" s="8">
        <f>YEAR(FundResult[[#This Row],[Date Created Conversion]])</f>
        <v>2012</v>
      </c>
      <c r="M2105" t="b">
        <v>0</v>
      </c>
      <c r="N2105">
        <v>115</v>
      </c>
      <c r="O2105" t="b">
        <v>1</v>
      </c>
      <c r="P2105" t="s">
        <v>8277</v>
      </c>
      <c r="Q2105" t="s">
        <v>8325</v>
      </c>
      <c r="R2105" s="10" t="s">
        <v>8329</v>
      </c>
      <c r="S2105" s="29">
        <f>ROUND(FundResult[[#This Row],[pledged]]/FundResult[[#This Row],[goal]]*100,0)</f>
        <v>146</v>
      </c>
      <c r="T2105" s="27">
        <f>IFERROR(FundResult[[#This Row],[pledged]]/FundResult[[#This Row],[backers_count]], 0)</f>
        <v>98.817391304347822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48">
        <v>800</v>
      </c>
      <c r="E2106" s="4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6">
        <f>FundResult[[#This Row],[launched_at]]/86400+DATE(1970,1,1)</f>
        <v>41394.074467592596</v>
      </c>
      <c r="L2106" s="8">
        <f>YEAR(FundResult[[#This Row],[Date Created Conversion]])</f>
        <v>2013</v>
      </c>
      <c r="M2106" t="b">
        <v>0</v>
      </c>
      <c r="N2106">
        <v>37</v>
      </c>
      <c r="O2106" t="b">
        <v>1</v>
      </c>
      <c r="P2106" t="s">
        <v>8277</v>
      </c>
      <c r="Q2106" t="s">
        <v>8325</v>
      </c>
      <c r="R2106" s="10" t="s">
        <v>8329</v>
      </c>
      <c r="S2106" s="29">
        <f>ROUND(FundResult[[#This Row],[pledged]]/FundResult[[#This Row],[goal]]*100,0)</f>
        <v>130</v>
      </c>
      <c r="T2106" s="27">
        <f>IFERROR(FundResult[[#This Row],[pledged]]/FundResult[[#This Row],[backers_count]], 0)</f>
        <v>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48">
        <v>2000</v>
      </c>
      <c r="E2107" s="4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6">
        <f>FundResult[[#This Row],[launched_at]]/86400+DATE(1970,1,1)</f>
        <v>41951.788807870369</v>
      </c>
      <c r="L2107" s="8">
        <f>YEAR(FundResult[[#This Row],[Date Created Conversion]])</f>
        <v>2014</v>
      </c>
      <c r="M2107" t="b">
        <v>0</v>
      </c>
      <c r="N2107">
        <v>99</v>
      </c>
      <c r="O2107" t="b">
        <v>1</v>
      </c>
      <c r="P2107" t="s">
        <v>8277</v>
      </c>
      <c r="Q2107" t="s">
        <v>8325</v>
      </c>
      <c r="R2107" s="10" t="s">
        <v>8329</v>
      </c>
      <c r="S2107" s="29">
        <f>ROUND(FundResult[[#This Row],[pledged]]/FundResult[[#This Row],[goal]]*100,0)</f>
        <v>254</v>
      </c>
      <c r="T2107" s="27">
        <f>IFERROR(FundResult[[#This Row],[pledged]]/FundResult[[#This Row],[backers_count]], 0)</f>
        <v>51.313131313131315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48">
        <v>2200</v>
      </c>
      <c r="E2108" s="4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6">
        <f>FundResult[[#This Row],[launched_at]]/86400+DATE(1970,1,1)</f>
        <v>41270.21497685185</v>
      </c>
      <c r="L2108" s="8">
        <f>YEAR(FundResult[[#This Row],[Date Created Conversion]])</f>
        <v>2012</v>
      </c>
      <c r="M2108" t="b">
        <v>0</v>
      </c>
      <c r="N2108">
        <v>44</v>
      </c>
      <c r="O2108" t="b">
        <v>1</v>
      </c>
      <c r="P2108" t="s">
        <v>8277</v>
      </c>
      <c r="Q2108" t="s">
        <v>8325</v>
      </c>
      <c r="R2108" s="10" t="s">
        <v>8329</v>
      </c>
      <c r="S2108" s="29">
        <f>ROUND(FundResult[[#This Row],[pledged]]/FundResult[[#This Row],[goal]]*100,0)</f>
        <v>107</v>
      </c>
      <c r="T2108" s="27">
        <f>IFERROR(FundResult[[#This Row],[pledged]]/FundResult[[#This Row],[backers_count]], 0)</f>
        <v>53.522727272727273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48">
        <v>2000</v>
      </c>
      <c r="E2109" s="4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6">
        <f>FundResult[[#This Row],[launched_at]]/86400+DATE(1970,1,1)</f>
        <v>41934.71056712963</v>
      </c>
      <c r="L2109" s="8">
        <f>YEAR(FundResult[[#This Row],[Date Created Conversion]])</f>
        <v>2014</v>
      </c>
      <c r="M2109" t="b">
        <v>0</v>
      </c>
      <c r="N2109">
        <v>58</v>
      </c>
      <c r="O2109" t="b">
        <v>1</v>
      </c>
      <c r="P2109" t="s">
        <v>8277</v>
      </c>
      <c r="Q2109" t="s">
        <v>8325</v>
      </c>
      <c r="R2109" s="10" t="s">
        <v>8329</v>
      </c>
      <c r="S2109" s="29">
        <f>ROUND(FundResult[[#This Row],[pledged]]/FundResult[[#This Row],[goal]]*100,0)</f>
        <v>108</v>
      </c>
      <c r="T2109" s="27">
        <f>IFERROR(FundResult[[#This Row],[pledged]]/FundResult[[#This Row],[backers_count]], 0)</f>
        <v>37.149310344827583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48">
        <v>16000</v>
      </c>
      <c r="E2110" s="4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6">
        <f>FundResult[[#This Row],[launched_at]]/86400+DATE(1970,1,1)</f>
        <v>41135.175694444442</v>
      </c>
      <c r="L2110" s="8">
        <f>YEAR(FundResult[[#This Row],[Date Created Conversion]])</f>
        <v>2012</v>
      </c>
      <c r="M2110" t="b">
        <v>0</v>
      </c>
      <c r="N2110">
        <v>191</v>
      </c>
      <c r="O2110" t="b">
        <v>1</v>
      </c>
      <c r="P2110" t="s">
        <v>8277</v>
      </c>
      <c r="Q2110" t="s">
        <v>8325</v>
      </c>
      <c r="R2110" s="10" t="s">
        <v>8329</v>
      </c>
      <c r="S2110" s="29">
        <f>ROUND(FundResult[[#This Row],[pledged]]/FundResult[[#This Row],[goal]]*100,0)</f>
        <v>107</v>
      </c>
      <c r="T2110" s="27">
        <f>IFERROR(FundResult[[#This Row],[pledged]]/FundResult[[#This Row],[backers_count]], 0)</f>
        <v>89.895287958115176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48">
        <v>4000</v>
      </c>
      <c r="E2111" s="4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6">
        <f>FundResult[[#This Row],[launched_at]]/86400+DATE(1970,1,1)</f>
        <v>42160.708530092597</v>
      </c>
      <c r="L2111" s="8">
        <f>YEAR(FundResult[[#This Row],[Date Created Conversion]])</f>
        <v>2015</v>
      </c>
      <c r="M2111" t="b">
        <v>0</v>
      </c>
      <c r="N2111">
        <v>40</v>
      </c>
      <c r="O2111" t="b">
        <v>1</v>
      </c>
      <c r="P2111" t="s">
        <v>8277</v>
      </c>
      <c r="Q2111" t="s">
        <v>8325</v>
      </c>
      <c r="R2111" s="10" t="s">
        <v>8329</v>
      </c>
      <c r="S2111" s="29">
        <f>ROUND(FundResult[[#This Row],[pledged]]/FundResult[[#This Row],[goal]]*100,0)</f>
        <v>107</v>
      </c>
      <c r="T2111" s="27">
        <f>IFERROR(FundResult[[#This Row],[pledged]]/FundResult[[#This Row],[backers_count]], 0)</f>
        <v>106.52500000000001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48">
        <v>2000</v>
      </c>
      <c r="E2112" s="4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6">
        <f>FundResult[[#This Row],[launched_at]]/86400+DATE(1970,1,1)</f>
        <v>41759.670937499999</v>
      </c>
      <c r="L2112" s="8">
        <f>YEAR(FundResult[[#This Row],[Date Created Conversion]])</f>
        <v>2014</v>
      </c>
      <c r="M2112" t="b">
        <v>0</v>
      </c>
      <c r="N2112">
        <v>38</v>
      </c>
      <c r="O2112" t="b">
        <v>1</v>
      </c>
      <c r="P2112" t="s">
        <v>8277</v>
      </c>
      <c r="Q2112" t="s">
        <v>8325</v>
      </c>
      <c r="R2112" s="10" t="s">
        <v>8329</v>
      </c>
      <c r="S2112" s="29">
        <f>ROUND(FundResult[[#This Row],[pledged]]/FundResult[[#This Row],[goal]]*100,0)</f>
        <v>100</v>
      </c>
      <c r="T2112" s="27">
        <f>IFERROR(FundResult[[#This Row],[pledged]]/FundResult[[#This Row],[backers_count]], 0)</f>
        <v>52.815789473684212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48">
        <v>2000</v>
      </c>
      <c r="E2113" s="4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6">
        <f>FundResult[[#This Row],[launched_at]]/86400+DATE(1970,1,1)</f>
        <v>40703.197048611109</v>
      </c>
      <c r="L2113" s="8">
        <f>YEAR(FundResult[[#This Row],[Date Created Conversion]])</f>
        <v>2011</v>
      </c>
      <c r="M2113" t="b">
        <v>0</v>
      </c>
      <c r="N2113">
        <v>39</v>
      </c>
      <c r="O2113" t="b">
        <v>1</v>
      </c>
      <c r="P2113" t="s">
        <v>8277</v>
      </c>
      <c r="Q2113" t="s">
        <v>8325</v>
      </c>
      <c r="R2113" s="10" t="s">
        <v>8329</v>
      </c>
      <c r="S2113" s="29">
        <f>ROUND(FundResult[[#This Row],[pledged]]/FundResult[[#This Row],[goal]]*100,0)</f>
        <v>107</v>
      </c>
      <c r="T2113" s="27">
        <f>IFERROR(FundResult[[#This Row],[pledged]]/FundResult[[#This Row],[backers_count]], 0)</f>
        <v>54.615384615384613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48">
        <v>300</v>
      </c>
      <c r="E2114" s="4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6">
        <f>FundResult[[#This Row],[launched_at]]/86400+DATE(1970,1,1)</f>
        <v>41365.928159722222</v>
      </c>
      <c r="L2114" s="8">
        <f>YEAR(FundResult[[#This Row],[Date Created Conversion]])</f>
        <v>2013</v>
      </c>
      <c r="M2114" t="b">
        <v>0</v>
      </c>
      <c r="N2114">
        <v>11</v>
      </c>
      <c r="O2114" t="b">
        <v>1</v>
      </c>
      <c r="P2114" t="s">
        <v>8277</v>
      </c>
      <c r="Q2114" t="s">
        <v>8325</v>
      </c>
      <c r="R2114" s="10" t="s">
        <v>8329</v>
      </c>
      <c r="S2114" s="29">
        <f>ROUND(FundResult[[#This Row],[pledged]]/FundResult[[#This Row],[goal]]*100,0)</f>
        <v>100</v>
      </c>
      <c r="T2114" s="27">
        <f>IFERROR(FundResult[[#This Row],[pledged]]/FundResult[[#This Row],[backers_count]], 0)</f>
        <v>27.272727272727273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48">
        <v>7000</v>
      </c>
      <c r="E2115" s="4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6">
        <f>FundResult[[#This Row],[launched_at]]/86400+DATE(1970,1,1)</f>
        <v>41870.86546296296</v>
      </c>
      <c r="L2115" s="8">
        <f>YEAR(FundResult[[#This Row],[Date Created Conversion]])</f>
        <v>2014</v>
      </c>
      <c r="M2115" t="b">
        <v>0</v>
      </c>
      <c r="N2115">
        <v>107</v>
      </c>
      <c r="O2115" t="b">
        <v>1</v>
      </c>
      <c r="P2115" t="s">
        <v>8277</v>
      </c>
      <c r="Q2115" t="s">
        <v>8325</v>
      </c>
      <c r="R2115" s="10" t="s">
        <v>8329</v>
      </c>
      <c r="S2115" s="29">
        <f>ROUND(FundResult[[#This Row],[pledged]]/FundResult[[#This Row],[goal]]*100,0)</f>
        <v>105</v>
      </c>
      <c r="T2115" s="27">
        <f>IFERROR(FundResult[[#This Row],[pledged]]/FundResult[[#This Row],[backers_count]], 0)</f>
        <v>68.598130841121488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48">
        <v>5000</v>
      </c>
      <c r="E2116" s="4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6">
        <f>FundResult[[#This Row],[launched_at]]/86400+DATE(1970,1,1)</f>
        <v>40458.815625000003</v>
      </c>
      <c r="L2116" s="8">
        <f>YEAR(FundResult[[#This Row],[Date Created Conversion]])</f>
        <v>2010</v>
      </c>
      <c r="M2116" t="b">
        <v>0</v>
      </c>
      <c r="N2116">
        <v>147</v>
      </c>
      <c r="O2116" t="b">
        <v>1</v>
      </c>
      <c r="P2116" t="s">
        <v>8277</v>
      </c>
      <c r="Q2116" t="s">
        <v>8325</v>
      </c>
      <c r="R2116" s="10" t="s">
        <v>8329</v>
      </c>
      <c r="S2116" s="29">
        <f>ROUND(FundResult[[#This Row],[pledged]]/FundResult[[#This Row],[goal]]*100,0)</f>
        <v>105</v>
      </c>
      <c r="T2116" s="27">
        <f>IFERROR(FundResult[[#This Row],[pledged]]/FundResult[[#This Row],[backers_count]], 0)</f>
        <v>35.612244897959187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48">
        <v>1500</v>
      </c>
      <c r="E2117" s="4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6">
        <f>FundResult[[#This Row],[launched_at]]/86400+DATE(1970,1,1)</f>
        <v>40564.081030092595</v>
      </c>
      <c r="L2117" s="8">
        <f>YEAR(FundResult[[#This Row],[Date Created Conversion]])</f>
        <v>2011</v>
      </c>
      <c r="M2117" t="b">
        <v>0</v>
      </c>
      <c r="N2117">
        <v>36</v>
      </c>
      <c r="O2117" t="b">
        <v>1</v>
      </c>
      <c r="P2117" t="s">
        <v>8277</v>
      </c>
      <c r="Q2117" t="s">
        <v>8325</v>
      </c>
      <c r="R2117" s="10" t="s">
        <v>8329</v>
      </c>
      <c r="S2117" s="29">
        <f>ROUND(FundResult[[#This Row],[pledged]]/FundResult[[#This Row],[goal]]*100,0)</f>
        <v>226</v>
      </c>
      <c r="T2117" s="27">
        <f>IFERROR(FundResult[[#This Row],[pledged]]/FundResult[[#This Row],[backers_count]], 0)</f>
        <v>94.027777777777771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48">
        <v>48000</v>
      </c>
      <c r="E2118" s="4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6">
        <f>FundResult[[#This Row],[launched_at]]/86400+DATE(1970,1,1)</f>
        <v>41136.777812500004</v>
      </c>
      <c r="L2118" s="8">
        <f>YEAR(FundResult[[#This Row],[Date Created Conversion]])</f>
        <v>2012</v>
      </c>
      <c r="M2118" t="b">
        <v>0</v>
      </c>
      <c r="N2118">
        <v>92</v>
      </c>
      <c r="O2118" t="b">
        <v>1</v>
      </c>
      <c r="P2118" t="s">
        <v>8277</v>
      </c>
      <c r="Q2118" t="s">
        <v>8325</v>
      </c>
      <c r="R2118" s="10" t="s">
        <v>8329</v>
      </c>
      <c r="S2118" s="29">
        <f>ROUND(FundResult[[#This Row],[pledged]]/FundResult[[#This Row],[goal]]*100,0)</f>
        <v>101</v>
      </c>
      <c r="T2118" s="27">
        <f>IFERROR(FundResult[[#This Row],[pledged]]/FundResult[[#This Row],[backers_count]], 0)</f>
        <v>526.45652173913038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48">
        <v>1200</v>
      </c>
      <c r="E2119" s="4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6">
        <f>FundResult[[#This Row],[launched_at]]/86400+DATE(1970,1,1)</f>
        <v>42290.059594907405</v>
      </c>
      <c r="L2119" s="8">
        <f>YEAR(FundResult[[#This Row],[Date Created Conversion]])</f>
        <v>2015</v>
      </c>
      <c r="M2119" t="b">
        <v>0</v>
      </c>
      <c r="N2119">
        <v>35</v>
      </c>
      <c r="O2119" t="b">
        <v>1</v>
      </c>
      <c r="P2119" t="s">
        <v>8277</v>
      </c>
      <c r="Q2119" t="s">
        <v>8325</v>
      </c>
      <c r="R2119" s="10" t="s">
        <v>8329</v>
      </c>
      <c r="S2119" s="29">
        <f>ROUND(FundResult[[#This Row],[pledged]]/FundResult[[#This Row],[goal]]*100,0)</f>
        <v>148</v>
      </c>
      <c r="T2119" s="27">
        <f>IFERROR(FundResult[[#This Row],[pledged]]/FundResult[[#This Row],[backers_count]], 0)</f>
        <v>50.657142857142858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48">
        <v>1000</v>
      </c>
      <c r="E2120" s="4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6">
        <f>FundResult[[#This Row],[launched_at]]/86400+DATE(1970,1,1)</f>
        <v>40718.839537037034</v>
      </c>
      <c r="L2120" s="8">
        <f>YEAR(FundResult[[#This Row],[Date Created Conversion]])</f>
        <v>2011</v>
      </c>
      <c r="M2120" t="b">
        <v>0</v>
      </c>
      <c r="N2120">
        <v>17</v>
      </c>
      <c r="O2120" t="b">
        <v>1</v>
      </c>
      <c r="P2120" t="s">
        <v>8277</v>
      </c>
      <c r="Q2120" t="s">
        <v>8325</v>
      </c>
      <c r="R2120" s="10" t="s">
        <v>8329</v>
      </c>
      <c r="S2120" s="29">
        <f>ROUND(FundResult[[#This Row],[pledged]]/FundResult[[#This Row],[goal]]*100,0)</f>
        <v>135</v>
      </c>
      <c r="T2120" s="27">
        <f>IFERROR(FundResult[[#This Row],[pledged]]/FundResult[[#This Row],[backers_count]], 0)</f>
        <v>79.182941176470578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48">
        <v>2000</v>
      </c>
      <c r="E2121" s="4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6">
        <f>FundResult[[#This Row],[launched_at]]/86400+DATE(1970,1,1)</f>
        <v>41107.130150462966</v>
      </c>
      <c r="L2121" s="8">
        <f>YEAR(FundResult[[#This Row],[Date Created Conversion]])</f>
        <v>2012</v>
      </c>
      <c r="M2121" t="b">
        <v>0</v>
      </c>
      <c r="N2121">
        <v>22</v>
      </c>
      <c r="O2121" t="b">
        <v>1</v>
      </c>
      <c r="P2121" t="s">
        <v>8277</v>
      </c>
      <c r="Q2121" t="s">
        <v>8325</v>
      </c>
      <c r="R2121" s="10" t="s">
        <v>8329</v>
      </c>
      <c r="S2121" s="29">
        <f>ROUND(FundResult[[#This Row],[pledged]]/FundResult[[#This Row],[goal]]*100,0)</f>
        <v>101</v>
      </c>
      <c r="T2121" s="27">
        <f>IFERROR(FundResult[[#This Row],[pledged]]/FundResult[[#This Row],[backers_count]], 0)</f>
        <v>91.590909090909093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48">
        <v>8000</v>
      </c>
      <c r="E2122" s="4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6">
        <f>FundResult[[#This Row],[launched_at]]/86400+DATE(1970,1,1)</f>
        <v>41591.964537037034</v>
      </c>
      <c r="L2122" s="8">
        <f>YEAR(FundResult[[#This Row],[Date Created Conversion]])</f>
        <v>2013</v>
      </c>
      <c r="M2122" t="b">
        <v>0</v>
      </c>
      <c r="N2122">
        <v>69</v>
      </c>
      <c r="O2122" t="b">
        <v>1</v>
      </c>
      <c r="P2122" t="s">
        <v>8277</v>
      </c>
      <c r="Q2122" t="s">
        <v>8325</v>
      </c>
      <c r="R2122" s="10" t="s">
        <v>8329</v>
      </c>
      <c r="S2122" s="29">
        <f>ROUND(FundResult[[#This Row],[pledged]]/FundResult[[#This Row],[goal]]*100,0)</f>
        <v>101</v>
      </c>
      <c r="T2122" s="27">
        <f>IFERROR(FundResult[[#This Row],[pledged]]/FundResult[[#This Row],[backers_count]], 0)</f>
        <v>116.96275362318841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48">
        <v>50000</v>
      </c>
      <c r="E2123" s="4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6">
        <f>FundResult[[#This Row],[launched_at]]/86400+DATE(1970,1,1)</f>
        <v>42716.7424537037</v>
      </c>
      <c r="L2123" s="8">
        <f>YEAR(FundResult[[#This Row],[Date Created Conversion]])</f>
        <v>2016</v>
      </c>
      <c r="M2123" t="b">
        <v>0</v>
      </c>
      <c r="N2123">
        <v>10</v>
      </c>
      <c r="O2123" t="b">
        <v>0</v>
      </c>
      <c r="P2123" t="s">
        <v>8280</v>
      </c>
      <c r="Q2123" t="s">
        <v>8333</v>
      </c>
      <c r="R2123" s="10" t="s">
        <v>8334</v>
      </c>
      <c r="S2123" s="29">
        <f>ROUND(FundResult[[#This Row],[pledged]]/FundResult[[#This Row],[goal]]*100,0)</f>
        <v>1</v>
      </c>
      <c r="T2123" s="27">
        <f>IFERROR(FundResult[[#This Row],[pledged]]/FundResult[[#This Row],[backers_count]], 0)</f>
        <v>28.4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48">
        <v>80000</v>
      </c>
      <c r="E2124" s="4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6">
        <f>FundResult[[#This Row],[launched_at]]/86400+DATE(1970,1,1)</f>
        <v>42712.300567129627</v>
      </c>
      <c r="L2124" s="8">
        <f>YEAR(FundResult[[#This Row],[Date Created Conversion]])</f>
        <v>2016</v>
      </c>
      <c r="M2124" t="b">
        <v>0</v>
      </c>
      <c r="N2124">
        <v>3</v>
      </c>
      <c r="O2124" t="b">
        <v>0</v>
      </c>
      <c r="P2124" t="s">
        <v>8280</v>
      </c>
      <c r="Q2124" t="s">
        <v>8333</v>
      </c>
      <c r="R2124" s="10" t="s">
        <v>8334</v>
      </c>
      <c r="S2124" s="29">
        <f>ROUND(FundResult[[#This Row],[pledged]]/FundResult[[#This Row],[goal]]*100,0)</f>
        <v>0</v>
      </c>
      <c r="T2124" s="27">
        <f>IFERROR(FundResult[[#This Row],[pledged]]/FundResult[[#This Row],[backers_count]], 0)</f>
        <v>103.33333333333333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48">
        <v>500</v>
      </c>
      <c r="E2125" s="4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6">
        <f>FundResult[[#This Row],[launched_at]]/86400+DATE(1970,1,1)</f>
        <v>40198.424849537041</v>
      </c>
      <c r="L2125" s="8">
        <f>YEAR(FundResult[[#This Row],[Date Created Conversion]])</f>
        <v>2010</v>
      </c>
      <c r="M2125" t="b">
        <v>0</v>
      </c>
      <c r="N2125">
        <v>5</v>
      </c>
      <c r="O2125" t="b">
        <v>0</v>
      </c>
      <c r="P2125" t="s">
        <v>8280</v>
      </c>
      <c r="Q2125" t="s">
        <v>8333</v>
      </c>
      <c r="R2125" s="10" t="s">
        <v>8334</v>
      </c>
      <c r="S2125" s="29">
        <f>ROUND(FundResult[[#This Row],[pledged]]/FundResult[[#This Row],[goal]]*100,0)</f>
        <v>10</v>
      </c>
      <c r="T2125" s="27">
        <f>IFERROR(FundResult[[#This Row],[pledged]]/FundResult[[#This Row],[backers_count]], 0)</f>
        <v>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48">
        <v>1100</v>
      </c>
      <c r="E2126" s="4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6">
        <f>FundResult[[#This Row],[launched_at]]/86400+DATE(1970,1,1)</f>
        <v>40464.028182870374</v>
      </c>
      <c r="L2126" s="8">
        <f>YEAR(FundResult[[#This Row],[Date Created Conversion]])</f>
        <v>2010</v>
      </c>
      <c r="M2126" t="b">
        <v>0</v>
      </c>
      <c r="N2126">
        <v>5</v>
      </c>
      <c r="O2126" t="b">
        <v>0</v>
      </c>
      <c r="P2126" t="s">
        <v>8280</v>
      </c>
      <c r="Q2126" t="s">
        <v>8333</v>
      </c>
      <c r="R2126" s="10" t="s">
        <v>8334</v>
      </c>
      <c r="S2126" s="29">
        <f>ROUND(FundResult[[#This Row],[pledged]]/FundResult[[#This Row],[goal]]*100,0)</f>
        <v>10</v>
      </c>
      <c r="T2126" s="27">
        <f>IFERROR(FundResult[[#This Row],[pledged]]/FundResult[[#This Row],[backers_count]], 0)</f>
        <v>23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48">
        <v>60000</v>
      </c>
      <c r="E2127" s="4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6">
        <f>FundResult[[#This Row],[launched_at]]/86400+DATE(1970,1,1)</f>
        <v>42191.023530092592</v>
      </c>
      <c r="L2127" s="8">
        <f>YEAR(FundResult[[#This Row],[Date Created Conversion]])</f>
        <v>2015</v>
      </c>
      <c r="M2127" t="b">
        <v>0</v>
      </c>
      <c r="N2127">
        <v>27</v>
      </c>
      <c r="O2127" t="b">
        <v>0</v>
      </c>
      <c r="P2127" t="s">
        <v>8280</v>
      </c>
      <c r="Q2127" t="s">
        <v>8333</v>
      </c>
      <c r="R2127" s="10" t="s">
        <v>8334</v>
      </c>
      <c r="S2127" s="29">
        <f>ROUND(FundResult[[#This Row],[pledged]]/FundResult[[#This Row],[goal]]*100,0)</f>
        <v>1</v>
      </c>
      <c r="T2127" s="27">
        <f>IFERROR(FundResult[[#This Row],[pledged]]/FundResult[[#This Row],[backers_count]], 0)</f>
        <v>31.555555555555557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48">
        <v>20000</v>
      </c>
      <c r="E2128" s="4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6">
        <f>FundResult[[#This Row],[launched_at]]/86400+DATE(1970,1,1)</f>
        <v>41951.973229166666</v>
      </c>
      <c r="L2128" s="8">
        <f>YEAR(FundResult[[#This Row],[Date Created Conversion]])</f>
        <v>2014</v>
      </c>
      <c r="M2128" t="b">
        <v>0</v>
      </c>
      <c r="N2128">
        <v>2</v>
      </c>
      <c r="O2128" t="b">
        <v>0</v>
      </c>
      <c r="P2128" t="s">
        <v>8280</v>
      </c>
      <c r="Q2128" t="s">
        <v>8333</v>
      </c>
      <c r="R2128" s="10" t="s">
        <v>8334</v>
      </c>
      <c r="S2128" s="29">
        <f>ROUND(FundResult[[#This Row],[pledged]]/FundResult[[#This Row],[goal]]*100,0)</f>
        <v>0</v>
      </c>
      <c r="T2128" s="27">
        <f>IFERROR(FundResult[[#This Row],[pledged]]/FundResult[[#This Row],[backers_count]], 0)</f>
        <v>5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48">
        <v>28000</v>
      </c>
      <c r="E2129" s="4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6">
        <f>FundResult[[#This Row],[launched_at]]/86400+DATE(1970,1,1)</f>
        <v>42045.505358796298</v>
      </c>
      <c r="L2129" s="8">
        <f>YEAR(FundResult[[#This Row],[Date Created Conversion]])</f>
        <v>2015</v>
      </c>
      <c r="M2129" t="b">
        <v>0</v>
      </c>
      <c r="N2129">
        <v>236</v>
      </c>
      <c r="O2129" t="b">
        <v>0</v>
      </c>
      <c r="P2129" t="s">
        <v>8280</v>
      </c>
      <c r="Q2129" t="s">
        <v>8333</v>
      </c>
      <c r="R2129" s="10" t="s">
        <v>8334</v>
      </c>
      <c r="S2129" s="29">
        <f>ROUND(FundResult[[#This Row],[pledged]]/FundResult[[#This Row],[goal]]*100,0)</f>
        <v>29</v>
      </c>
      <c r="T2129" s="27">
        <f>IFERROR(FundResult[[#This Row],[pledged]]/FundResult[[#This Row],[backers_count]], 0)</f>
        <v>34.220338983050844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48">
        <v>15000</v>
      </c>
      <c r="E2130" s="4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6">
        <f>FundResult[[#This Row],[launched_at]]/86400+DATE(1970,1,1)</f>
        <v>41843.772789351853</v>
      </c>
      <c r="L2130" s="8">
        <f>YEAR(FundResult[[#This Row],[Date Created Conversion]])</f>
        <v>2014</v>
      </c>
      <c r="M2130" t="b">
        <v>0</v>
      </c>
      <c r="N2130">
        <v>1</v>
      </c>
      <c r="O2130" t="b">
        <v>0</v>
      </c>
      <c r="P2130" t="s">
        <v>8280</v>
      </c>
      <c r="Q2130" t="s">
        <v>8333</v>
      </c>
      <c r="R2130" s="10" t="s">
        <v>8334</v>
      </c>
      <c r="S2130" s="29">
        <f>ROUND(FundResult[[#This Row],[pledged]]/FundResult[[#This Row],[goal]]*100,0)</f>
        <v>0</v>
      </c>
      <c r="T2130" s="27">
        <f>IFERROR(FundResult[[#This Row],[pledged]]/FundResult[[#This Row],[backers_count]], 0)</f>
        <v>25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48">
        <v>2000</v>
      </c>
      <c r="E2131" s="4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6">
        <f>FundResult[[#This Row],[launched_at]]/86400+DATE(1970,1,1)</f>
        <v>42409.024305555555</v>
      </c>
      <c r="L2131" s="8">
        <f>YEAR(FundResult[[#This Row],[Date Created Conversion]])</f>
        <v>2016</v>
      </c>
      <c r="M2131" t="b">
        <v>0</v>
      </c>
      <c r="N2131">
        <v>12</v>
      </c>
      <c r="O2131" t="b">
        <v>0</v>
      </c>
      <c r="P2131" t="s">
        <v>8280</v>
      </c>
      <c r="Q2131" t="s">
        <v>8333</v>
      </c>
      <c r="R2131" s="10" t="s">
        <v>8334</v>
      </c>
      <c r="S2131" s="29">
        <f>ROUND(FundResult[[#This Row],[pledged]]/FundResult[[#This Row],[goal]]*100,0)</f>
        <v>12</v>
      </c>
      <c r="T2131" s="27">
        <f>IFERROR(FundResult[[#This Row],[pledged]]/FundResult[[#This Row],[backers_count]], 0)</f>
        <v>19.666666666666668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48">
        <v>42000</v>
      </c>
      <c r="E2132" s="4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6">
        <f>FundResult[[#This Row],[launched_at]]/86400+DATE(1970,1,1)</f>
        <v>41832.086377314816</v>
      </c>
      <c r="L2132" s="8">
        <f>YEAR(FundResult[[#This Row],[Date Created Conversion]])</f>
        <v>2014</v>
      </c>
      <c r="M2132" t="b">
        <v>0</v>
      </c>
      <c r="N2132">
        <v>4</v>
      </c>
      <c r="O2132" t="b">
        <v>0</v>
      </c>
      <c r="P2132" t="s">
        <v>8280</v>
      </c>
      <c r="Q2132" t="s">
        <v>8333</v>
      </c>
      <c r="R2132" s="10" t="s">
        <v>8334</v>
      </c>
      <c r="S2132" s="29">
        <f>ROUND(FundResult[[#This Row],[pledged]]/FundResult[[#This Row],[goal]]*100,0)</f>
        <v>0</v>
      </c>
      <c r="T2132" s="27">
        <f>IFERROR(FundResult[[#This Row],[pledged]]/FundResult[[#This Row],[backers_count]], 0)</f>
        <v>21.25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48">
        <v>500</v>
      </c>
      <c r="E2133" s="4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6">
        <f>FundResult[[#This Row],[launched_at]]/86400+DATE(1970,1,1)</f>
        <v>42167.207071759258</v>
      </c>
      <c r="L2133" s="8">
        <f>YEAR(FundResult[[#This Row],[Date Created Conversion]])</f>
        <v>2015</v>
      </c>
      <c r="M2133" t="b">
        <v>0</v>
      </c>
      <c r="N2133">
        <v>3</v>
      </c>
      <c r="O2133" t="b">
        <v>0</v>
      </c>
      <c r="P2133" t="s">
        <v>8280</v>
      </c>
      <c r="Q2133" t="s">
        <v>8333</v>
      </c>
      <c r="R2133" s="10" t="s">
        <v>8334</v>
      </c>
      <c r="S2133" s="29">
        <f>ROUND(FundResult[[#This Row],[pledged]]/FundResult[[#This Row],[goal]]*100,0)</f>
        <v>5</v>
      </c>
      <c r="T2133" s="27">
        <f>IFERROR(FundResult[[#This Row],[pledged]]/FundResult[[#This Row],[backers_count]], 0)</f>
        <v>8.3333333333333339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48">
        <v>100000</v>
      </c>
      <c r="E2134" s="4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6">
        <f>FundResult[[#This Row],[launched_at]]/86400+DATE(1970,1,1)</f>
        <v>41643.487175925926</v>
      </c>
      <c r="L2134" s="8">
        <f>YEAR(FundResult[[#This Row],[Date Created Conversion]])</f>
        <v>2014</v>
      </c>
      <c r="M2134" t="b">
        <v>0</v>
      </c>
      <c r="N2134">
        <v>99</v>
      </c>
      <c r="O2134" t="b">
        <v>0</v>
      </c>
      <c r="P2134" t="s">
        <v>8280</v>
      </c>
      <c r="Q2134" t="s">
        <v>8333</v>
      </c>
      <c r="R2134" s="10" t="s">
        <v>8334</v>
      </c>
      <c r="S2134" s="29">
        <f>ROUND(FundResult[[#This Row],[pledged]]/FundResult[[#This Row],[goal]]*100,0)</f>
        <v>2</v>
      </c>
      <c r="T2134" s="27">
        <f>IFERROR(FundResult[[#This Row],[pledged]]/FundResult[[#This Row],[backers_count]], 0)</f>
        <v>21.34333333333333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48">
        <v>1000</v>
      </c>
      <c r="E2135" s="4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6">
        <f>FundResult[[#This Row],[launched_at]]/86400+DATE(1970,1,1)</f>
        <v>40619.097210648149</v>
      </c>
      <c r="L2135" s="8">
        <f>YEAR(FundResult[[#This Row],[Date Created Conversion]])</f>
        <v>2011</v>
      </c>
      <c r="M2135" t="b">
        <v>0</v>
      </c>
      <c r="N2135">
        <v>3</v>
      </c>
      <c r="O2135" t="b">
        <v>0</v>
      </c>
      <c r="P2135" t="s">
        <v>8280</v>
      </c>
      <c r="Q2135" t="s">
        <v>8333</v>
      </c>
      <c r="R2135" s="10" t="s">
        <v>8334</v>
      </c>
      <c r="S2135" s="29">
        <f>ROUND(FundResult[[#This Row],[pledged]]/FundResult[[#This Row],[goal]]*100,0)</f>
        <v>2</v>
      </c>
      <c r="T2135" s="27">
        <f>IFERROR(FundResult[[#This Row],[pledged]]/FundResult[[#This Row],[backers_count]], 0)</f>
        <v>5.333333333333333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48">
        <v>6000</v>
      </c>
      <c r="E2136" s="4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6">
        <f>FundResult[[#This Row],[launched_at]]/86400+DATE(1970,1,1)</f>
        <v>41361.886469907404</v>
      </c>
      <c r="L2136" s="8">
        <f>YEAR(FundResult[[#This Row],[Date Created Conversion]])</f>
        <v>2013</v>
      </c>
      <c r="M2136" t="b">
        <v>0</v>
      </c>
      <c r="N2136">
        <v>3</v>
      </c>
      <c r="O2136" t="b">
        <v>0</v>
      </c>
      <c r="P2136" t="s">
        <v>8280</v>
      </c>
      <c r="Q2136" t="s">
        <v>8333</v>
      </c>
      <c r="R2136" s="10" t="s">
        <v>8334</v>
      </c>
      <c r="S2136" s="29">
        <f>ROUND(FundResult[[#This Row],[pledged]]/FundResult[[#This Row],[goal]]*100,0)</f>
        <v>2</v>
      </c>
      <c r="T2136" s="27">
        <f>IFERROR(FundResult[[#This Row],[pledged]]/FundResult[[#This Row],[backers_count]], 0)</f>
        <v>34.666666666666664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48">
        <v>5000</v>
      </c>
      <c r="E2137" s="4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6">
        <f>FundResult[[#This Row],[launched_at]]/86400+DATE(1970,1,1)</f>
        <v>41156.96334490741</v>
      </c>
      <c r="L2137" s="8">
        <f>YEAR(FundResult[[#This Row],[Date Created Conversion]])</f>
        <v>2012</v>
      </c>
      <c r="M2137" t="b">
        <v>0</v>
      </c>
      <c r="N2137">
        <v>22</v>
      </c>
      <c r="O2137" t="b">
        <v>0</v>
      </c>
      <c r="P2137" t="s">
        <v>8280</v>
      </c>
      <c r="Q2137" t="s">
        <v>8333</v>
      </c>
      <c r="R2137" s="10" t="s">
        <v>8334</v>
      </c>
      <c r="S2137" s="29">
        <f>ROUND(FundResult[[#This Row],[pledged]]/FundResult[[#This Row],[goal]]*100,0)</f>
        <v>10</v>
      </c>
      <c r="T2137" s="27">
        <f>IFERROR(FundResult[[#This Row],[pledged]]/FundResult[[#This Row],[backers_count]], 0)</f>
        <v>21.727272727272727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48">
        <v>80000</v>
      </c>
      <c r="E2138" s="4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6">
        <f>FundResult[[#This Row],[launched_at]]/86400+DATE(1970,1,1)</f>
        <v>41536.509097222224</v>
      </c>
      <c r="L2138" s="8">
        <f>YEAR(FundResult[[#This Row],[Date Created Conversion]])</f>
        <v>2013</v>
      </c>
      <c r="M2138" t="b">
        <v>0</v>
      </c>
      <c r="N2138">
        <v>4</v>
      </c>
      <c r="O2138" t="b">
        <v>0</v>
      </c>
      <c r="P2138" t="s">
        <v>8280</v>
      </c>
      <c r="Q2138" t="s">
        <v>8333</v>
      </c>
      <c r="R2138" s="10" t="s">
        <v>8334</v>
      </c>
      <c r="S2138" s="29">
        <f>ROUND(FundResult[[#This Row],[pledged]]/FundResult[[#This Row],[goal]]*100,0)</f>
        <v>0</v>
      </c>
      <c r="T2138" s="27">
        <f>IFERROR(FundResult[[#This Row],[pledged]]/FundResult[[#This Row],[backers_count]], 0)</f>
        <v>11.922499999999999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48">
        <v>50000</v>
      </c>
      <c r="E2139" s="4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6">
        <f>FundResult[[#This Row],[launched_at]]/86400+DATE(1970,1,1)</f>
        <v>41948.771168981482</v>
      </c>
      <c r="L2139" s="8">
        <f>YEAR(FundResult[[#This Row],[Date Created Conversion]])</f>
        <v>2014</v>
      </c>
      <c r="M2139" t="b">
        <v>0</v>
      </c>
      <c r="N2139">
        <v>534</v>
      </c>
      <c r="O2139" t="b">
        <v>0</v>
      </c>
      <c r="P2139" t="s">
        <v>8280</v>
      </c>
      <c r="Q2139" t="s">
        <v>8333</v>
      </c>
      <c r="R2139" s="10" t="s">
        <v>8334</v>
      </c>
      <c r="S2139" s="29">
        <f>ROUND(FundResult[[#This Row],[pledged]]/FundResult[[#This Row],[goal]]*100,0)</f>
        <v>28</v>
      </c>
      <c r="T2139" s="27">
        <f>IFERROR(FundResult[[#This Row],[pledged]]/FundResult[[#This Row],[backers_count]], 0)</f>
        <v>26.59737827715356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48">
        <v>1000</v>
      </c>
      <c r="E2140" s="4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6">
        <f>FundResult[[#This Row],[launched_at]]/86400+DATE(1970,1,1)</f>
        <v>41557.013182870374</v>
      </c>
      <c r="L2140" s="8">
        <f>YEAR(FundResult[[#This Row],[Date Created Conversion]])</f>
        <v>2013</v>
      </c>
      <c r="M2140" t="b">
        <v>0</v>
      </c>
      <c r="N2140">
        <v>12</v>
      </c>
      <c r="O2140" t="b">
        <v>0</v>
      </c>
      <c r="P2140" t="s">
        <v>8280</v>
      </c>
      <c r="Q2140" t="s">
        <v>8333</v>
      </c>
      <c r="R2140" s="10" t="s">
        <v>8334</v>
      </c>
      <c r="S2140" s="29">
        <f>ROUND(FundResult[[#This Row],[pledged]]/FundResult[[#This Row],[goal]]*100,0)</f>
        <v>13</v>
      </c>
      <c r="T2140" s="27">
        <f>IFERROR(FundResult[[#This Row],[pledged]]/FundResult[[#This Row],[backers_count]], 0)</f>
        <v>10.666666666666666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48">
        <v>30000</v>
      </c>
      <c r="E2141" s="4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6">
        <f>FundResult[[#This Row],[launched_at]]/86400+DATE(1970,1,1)</f>
        <v>42647.750092592592</v>
      </c>
      <c r="L2141" s="8">
        <f>YEAR(FundResult[[#This Row],[Date Created Conversion]])</f>
        <v>2016</v>
      </c>
      <c r="M2141" t="b">
        <v>0</v>
      </c>
      <c r="N2141">
        <v>56</v>
      </c>
      <c r="O2141" t="b">
        <v>0</v>
      </c>
      <c r="P2141" t="s">
        <v>8280</v>
      </c>
      <c r="Q2141" t="s">
        <v>8333</v>
      </c>
      <c r="R2141" s="10" t="s">
        <v>8334</v>
      </c>
      <c r="S2141" s="29">
        <f>ROUND(FundResult[[#This Row],[pledged]]/FundResult[[#This Row],[goal]]*100,0)</f>
        <v>5</v>
      </c>
      <c r="T2141" s="27">
        <f>IFERROR(FundResult[[#This Row],[pledged]]/FundResult[[#This Row],[backers_count]], 0)</f>
        <v>29.035714285714285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48">
        <v>500000</v>
      </c>
      <c r="E2142" s="4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6">
        <f>FundResult[[#This Row],[launched_at]]/86400+DATE(1970,1,1)</f>
        <v>41255.833611111113</v>
      </c>
      <c r="L2142" s="8">
        <f>YEAR(FundResult[[#This Row],[Date Created Conversion]])</f>
        <v>2012</v>
      </c>
      <c r="M2142" t="b">
        <v>0</v>
      </c>
      <c r="N2142">
        <v>11</v>
      </c>
      <c r="O2142" t="b">
        <v>0</v>
      </c>
      <c r="P2142" t="s">
        <v>8280</v>
      </c>
      <c r="Q2142" t="s">
        <v>8333</v>
      </c>
      <c r="R2142" s="10" t="s">
        <v>8334</v>
      </c>
      <c r="S2142" s="29">
        <f>ROUND(FundResult[[#This Row],[pledged]]/FundResult[[#This Row],[goal]]*100,0)</f>
        <v>0</v>
      </c>
      <c r="T2142" s="27">
        <f>IFERROR(FundResult[[#This Row],[pledged]]/FundResult[[#This Row],[backers_count]], 0)</f>
        <v>50.909090909090907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48">
        <v>15000</v>
      </c>
      <c r="E2143" s="4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6">
        <f>FundResult[[#This Row],[launched_at]]/86400+DATE(1970,1,1)</f>
        <v>41927.235636574071</v>
      </c>
      <c r="L2143" s="8">
        <f>YEAR(FundResult[[#This Row],[Date Created Conversion]])</f>
        <v>2014</v>
      </c>
      <c r="M2143" t="b">
        <v>0</v>
      </c>
      <c r="N2143">
        <v>0</v>
      </c>
      <c r="O2143" t="b">
        <v>0</v>
      </c>
      <c r="P2143" t="s">
        <v>8280</v>
      </c>
      <c r="Q2143" t="s">
        <v>8333</v>
      </c>
      <c r="R2143" s="10" t="s">
        <v>8334</v>
      </c>
      <c r="S2143" s="29">
        <f>ROUND(FundResult[[#This Row],[pledged]]/FundResult[[#This Row],[goal]]*100,0)</f>
        <v>0</v>
      </c>
      <c r="T2143" s="27">
        <f>IFERROR(FundResult[[#This Row],[pledged]]/FundResult[[#This Row],[backers_count]], 0)</f>
        <v>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48">
        <v>10500</v>
      </c>
      <c r="E2144" s="4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6">
        <f>FundResult[[#This Row],[launched_at]]/86400+DATE(1970,1,1)</f>
        <v>42340.701504629629</v>
      </c>
      <c r="L2144" s="8">
        <f>YEAR(FundResult[[#This Row],[Date Created Conversion]])</f>
        <v>2015</v>
      </c>
      <c r="M2144" t="b">
        <v>0</v>
      </c>
      <c r="N2144">
        <v>12</v>
      </c>
      <c r="O2144" t="b">
        <v>0</v>
      </c>
      <c r="P2144" t="s">
        <v>8280</v>
      </c>
      <c r="Q2144" t="s">
        <v>8333</v>
      </c>
      <c r="R2144" s="10" t="s">
        <v>8334</v>
      </c>
      <c r="S2144" s="29">
        <f>ROUND(FundResult[[#This Row],[pledged]]/FundResult[[#This Row],[goal]]*100,0)</f>
        <v>6</v>
      </c>
      <c r="T2144" s="27">
        <f>IFERROR(FundResult[[#This Row],[pledged]]/FundResult[[#This Row],[backers_count]], 0)</f>
        <v>50.083333333333336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48">
        <v>2000</v>
      </c>
      <c r="E2145" s="4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6">
        <f>FundResult[[#This Row],[launched_at]]/86400+DATE(1970,1,1)</f>
        <v>40332.886712962965</v>
      </c>
      <c r="L2145" s="8">
        <f>YEAR(FundResult[[#This Row],[Date Created Conversion]])</f>
        <v>2010</v>
      </c>
      <c r="M2145" t="b">
        <v>0</v>
      </c>
      <c r="N2145">
        <v>5</v>
      </c>
      <c r="O2145" t="b">
        <v>0</v>
      </c>
      <c r="P2145" t="s">
        <v>8280</v>
      </c>
      <c r="Q2145" t="s">
        <v>8333</v>
      </c>
      <c r="R2145" s="10" t="s">
        <v>8334</v>
      </c>
      <c r="S2145" s="29">
        <f>ROUND(FundResult[[#This Row],[pledged]]/FundResult[[#This Row],[goal]]*100,0)</f>
        <v>11</v>
      </c>
      <c r="T2145" s="27">
        <f>IFERROR(FundResult[[#This Row],[pledged]]/FundResult[[#This Row],[backers_count]], 0)</f>
        <v>45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48">
        <v>35500</v>
      </c>
      <c r="E2146" s="4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6">
        <f>FundResult[[#This Row],[launched_at]]/86400+DATE(1970,1,1)</f>
        <v>41499.546759259261</v>
      </c>
      <c r="L2146" s="8">
        <f>YEAR(FundResult[[#This Row],[Date Created Conversion]])</f>
        <v>2013</v>
      </c>
      <c r="M2146" t="b">
        <v>0</v>
      </c>
      <c r="N2146">
        <v>24</v>
      </c>
      <c r="O2146" t="b">
        <v>0</v>
      </c>
      <c r="P2146" t="s">
        <v>8280</v>
      </c>
      <c r="Q2146" t="s">
        <v>8333</v>
      </c>
      <c r="R2146" s="10" t="s">
        <v>8334</v>
      </c>
      <c r="S2146" s="29">
        <f>ROUND(FundResult[[#This Row],[pledged]]/FundResult[[#This Row],[goal]]*100,0)</f>
        <v>2</v>
      </c>
      <c r="T2146" s="27">
        <f>IFERROR(FundResult[[#This Row],[pledged]]/FundResult[[#This Row],[backers_count]], 0)</f>
        <v>25.291666666666668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48">
        <v>15000</v>
      </c>
      <c r="E2147" s="4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6">
        <f>FundResult[[#This Row],[launched_at]]/86400+DATE(1970,1,1)</f>
        <v>41575.237430555557</v>
      </c>
      <c r="L2147" s="8">
        <f>YEAR(FundResult[[#This Row],[Date Created Conversion]])</f>
        <v>2013</v>
      </c>
      <c r="M2147" t="b">
        <v>0</v>
      </c>
      <c r="N2147">
        <v>89</v>
      </c>
      <c r="O2147" t="b">
        <v>0</v>
      </c>
      <c r="P2147" t="s">
        <v>8280</v>
      </c>
      <c r="Q2147" t="s">
        <v>8333</v>
      </c>
      <c r="R2147" s="10" t="s">
        <v>8334</v>
      </c>
      <c r="S2147" s="29">
        <f>ROUND(FundResult[[#This Row],[pledged]]/FundResult[[#This Row],[goal]]*100,0)</f>
        <v>30</v>
      </c>
      <c r="T2147" s="27">
        <f>IFERROR(FundResult[[#This Row],[pledged]]/FundResult[[#This Row],[backers_count]], 0)</f>
        <v>51.292134831460672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48">
        <v>5000</v>
      </c>
      <c r="E2148" s="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6">
        <f>FundResult[[#This Row],[launched_at]]/86400+DATE(1970,1,1)</f>
        <v>42397.679513888885</v>
      </c>
      <c r="L2148" s="8">
        <f>YEAR(FundResult[[#This Row],[Date Created Conversion]])</f>
        <v>2016</v>
      </c>
      <c r="M2148" t="b">
        <v>0</v>
      </c>
      <c r="N2148">
        <v>1</v>
      </c>
      <c r="O2148" t="b">
        <v>0</v>
      </c>
      <c r="P2148" t="s">
        <v>8280</v>
      </c>
      <c r="Q2148" t="s">
        <v>8333</v>
      </c>
      <c r="R2148" s="10" t="s">
        <v>8334</v>
      </c>
      <c r="S2148" s="29">
        <f>ROUND(FundResult[[#This Row],[pledged]]/FundResult[[#This Row],[goal]]*100,0)</f>
        <v>0</v>
      </c>
      <c r="T2148" s="27">
        <f>IFERROR(FundResult[[#This Row],[pledged]]/FundResult[[#This Row],[backers_count]], 0)</f>
        <v>1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48">
        <v>390000</v>
      </c>
      <c r="E2149" s="4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6">
        <f>FundResult[[#This Row],[launched_at]]/86400+DATE(1970,1,1)</f>
        <v>41927.295694444445</v>
      </c>
      <c r="L2149" s="8">
        <f>YEAR(FundResult[[#This Row],[Date Created Conversion]])</f>
        <v>2014</v>
      </c>
      <c r="M2149" t="b">
        <v>0</v>
      </c>
      <c r="N2149">
        <v>55</v>
      </c>
      <c r="O2149" t="b">
        <v>0</v>
      </c>
      <c r="P2149" t="s">
        <v>8280</v>
      </c>
      <c r="Q2149" t="s">
        <v>8333</v>
      </c>
      <c r="R2149" s="10" t="s">
        <v>8334</v>
      </c>
      <c r="S2149" s="29">
        <f>ROUND(FundResult[[#This Row],[pledged]]/FundResult[[#This Row],[goal]]*100,0)</f>
        <v>1</v>
      </c>
      <c r="T2149" s="27">
        <f>IFERROR(FundResult[[#This Row],[pledged]]/FundResult[[#This Row],[backers_count]], 0)</f>
        <v>49.381818181818183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48">
        <v>100</v>
      </c>
      <c r="E2150" s="4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6">
        <f>FundResult[[#This Row],[launched_at]]/86400+DATE(1970,1,1)</f>
        <v>42066.733587962968</v>
      </c>
      <c r="L2150" s="8">
        <f>YEAR(FundResult[[#This Row],[Date Created Conversion]])</f>
        <v>2015</v>
      </c>
      <c r="M2150" t="b">
        <v>0</v>
      </c>
      <c r="N2150">
        <v>2</v>
      </c>
      <c r="O2150" t="b">
        <v>0</v>
      </c>
      <c r="P2150" t="s">
        <v>8280</v>
      </c>
      <c r="Q2150" t="s">
        <v>8333</v>
      </c>
      <c r="R2150" s="10" t="s">
        <v>8334</v>
      </c>
      <c r="S2150" s="29">
        <f>ROUND(FundResult[[#This Row],[pledged]]/FundResult[[#This Row],[goal]]*100,0)</f>
        <v>2</v>
      </c>
      <c r="T2150" s="27">
        <f>IFERROR(FundResult[[#This Row],[pledged]]/FundResult[[#This Row],[backers_count]], 0)</f>
        <v>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48">
        <v>2000</v>
      </c>
      <c r="E2151" s="4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6">
        <f>FundResult[[#This Row],[launched_at]]/86400+DATE(1970,1,1)</f>
        <v>40355.024953703702</v>
      </c>
      <c r="L2151" s="8">
        <f>YEAR(FundResult[[#This Row],[Date Created Conversion]])</f>
        <v>2010</v>
      </c>
      <c r="M2151" t="b">
        <v>0</v>
      </c>
      <c r="N2151">
        <v>0</v>
      </c>
      <c r="O2151" t="b">
        <v>0</v>
      </c>
      <c r="P2151" t="s">
        <v>8280</v>
      </c>
      <c r="Q2151" t="s">
        <v>8333</v>
      </c>
      <c r="R2151" s="10" t="s">
        <v>8334</v>
      </c>
      <c r="S2151" s="29">
        <f>ROUND(FundResult[[#This Row],[pledged]]/FundResult[[#This Row],[goal]]*100,0)</f>
        <v>0</v>
      </c>
      <c r="T2151" s="27">
        <f>IFERROR(FundResult[[#This Row],[pledged]]/FundResult[[#This Row],[backers_count]], 0)</f>
        <v>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48">
        <v>50000</v>
      </c>
      <c r="E2152" s="4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6">
        <f>FundResult[[#This Row],[launched_at]]/86400+DATE(1970,1,1)</f>
        <v>42534.284710648149</v>
      </c>
      <c r="L2152" s="8">
        <f>YEAR(FundResult[[#This Row],[Date Created Conversion]])</f>
        <v>2016</v>
      </c>
      <c r="M2152" t="b">
        <v>0</v>
      </c>
      <c r="N2152">
        <v>4</v>
      </c>
      <c r="O2152" t="b">
        <v>0</v>
      </c>
      <c r="P2152" t="s">
        <v>8280</v>
      </c>
      <c r="Q2152" t="s">
        <v>8333</v>
      </c>
      <c r="R2152" s="10" t="s">
        <v>8334</v>
      </c>
      <c r="S2152" s="29">
        <f>ROUND(FundResult[[#This Row],[pledged]]/FundResult[[#This Row],[goal]]*100,0)</f>
        <v>1</v>
      </c>
      <c r="T2152" s="27">
        <f>IFERROR(FundResult[[#This Row],[pledged]]/FundResult[[#This Row],[backers_count]], 0)</f>
        <v>101.25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48">
        <v>45000</v>
      </c>
      <c r="E2153" s="4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6">
        <f>FundResult[[#This Row],[launched_at]]/86400+DATE(1970,1,1)</f>
        <v>42520.847384259258</v>
      </c>
      <c r="L2153" s="8">
        <f>YEAR(FundResult[[#This Row],[Date Created Conversion]])</f>
        <v>2016</v>
      </c>
      <c r="M2153" t="b">
        <v>0</v>
      </c>
      <c r="N2153">
        <v>6</v>
      </c>
      <c r="O2153" t="b">
        <v>0</v>
      </c>
      <c r="P2153" t="s">
        <v>8280</v>
      </c>
      <c r="Q2153" t="s">
        <v>8333</v>
      </c>
      <c r="R2153" s="10" t="s">
        <v>8334</v>
      </c>
      <c r="S2153" s="29">
        <f>ROUND(FundResult[[#This Row],[pledged]]/FundResult[[#This Row],[goal]]*100,0)</f>
        <v>0</v>
      </c>
      <c r="T2153" s="27">
        <f>IFERROR(FundResult[[#This Row],[pledged]]/FundResult[[#This Row],[backers_count]], 0)</f>
        <v>19.666666666666668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48">
        <v>30000</v>
      </c>
      <c r="E2154" s="4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6">
        <f>FundResult[[#This Row],[launched_at]]/86400+DATE(1970,1,1)</f>
        <v>41683.832280092596</v>
      </c>
      <c r="L2154" s="8">
        <f>YEAR(FundResult[[#This Row],[Date Created Conversion]])</f>
        <v>2014</v>
      </c>
      <c r="M2154" t="b">
        <v>0</v>
      </c>
      <c r="N2154">
        <v>4</v>
      </c>
      <c r="O2154" t="b">
        <v>0</v>
      </c>
      <c r="P2154" t="s">
        <v>8280</v>
      </c>
      <c r="Q2154" t="s">
        <v>8333</v>
      </c>
      <c r="R2154" s="10" t="s">
        <v>8334</v>
      </c>
      <c r="S2154" s="29">
        <f>ROUND(FundResult[[#This Row],[pledged]]/FundResult[[#This Row],[goal]]*100,0)</f>
        <v>0</v>
      </c>
      <c r="T2154" s="27">
        <f>IFERROR(FundResult[[#This Row],[pledged]]/FundResult[[#This Row],[backers_count]], 0)</f>
        <v>12.5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48">
        <v>372625</v>
      </c>
      <c r="E2155" s="4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6">
        <f>FundResult[[#This Row],[launched_at]]/86400+DATE(1970,1,1)</f>
        <v>41974.911087962959</v>
      </c>
      <c r="L2155" s="8">
        <f>YEAR(FundResult[[#This Row],[Date Created Conversion]])</f>
        <v>2014</v>
      </c>
      <c r="M2155" t="b">
        <v>0</v>
      </c>
      <c r="N2155">
        <v>4</v>
      </c>
      <c r="O2155" t="b">
        <v>0</v>
      </c>
      <c r="P2155" t="s">
        <v>8280</v>
      </c>
      <c r="Q2155" t="s">
        <v>8333</v>
      </c>
      <c r="R2155" s="10" t="s">
        <v>8334</v>
      </c>
      <c r="S2155" s="29">
        <f>ROUND(FundResult[[#This Row],[pledged]]/FundResult[[#This Row],[goal]]*100,0)</f>
        <v>0</v>
      </c>
      <c r="T2155" s="27">
        <f>IFERROR(FundResult[[#This Row],[pledged]]/FundResult[[#This Row],[backers_count]], 0)</f>
        <v>8.5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48">
        <v>250</v>
      </c>
      <c r="E2156" s="4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6">
        <f>FundResult[[#This Row],[launched_at]]/86400+DATE(1970,1,1)</f>
        <v>41647.632256944446</v>
      </c>
      <c r="L2156" s="8">
        <f>YEAR(FundResult[[#This Row],[Date Created Conversion]])</f>
        <v>2014</v>
      </c>
      <c r="M2156" t="b">
        <v>0</v>
      </c>
      <c r="N2156">
        <v>2</v>
      </c>
      <c r="O2156" t="b">
        <v>0</v>
      </c>
      <c r="P2156" t="s">
        <v>8280</v>
      </c>
      <c r="Q2156" t="s">
        <v>8333</v>
      </c>
      <c r="R2156" s="10" t="s">
        <v>8334</v>
      </c>
      <c r="S2156" s="29">
        <f>ROUND(FundResult[[#This Row],[pledged]]/FundResult[[#This Row],[goal]]*100,0)</f>
        <v>1</v>
      </c>
      <c r="T2156" s="27">
        <f>IFERROR(FundResult[[#This Row],[pledged]]/FundResult[[#This Row],[backers_count]], 0)</f>
        <v>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48">
        <v>5000</v>
      </c>
      <c r="E2157" s="4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6">
        <f>FundResult[[#This Row],[launched_at]]/86400+DATE(1970,1,1)</f>
        <v>42430.747511574074</v>
      </c>
      <c r="L2157" s="8">
        <f>YEAR(FundResult[[#This Row],[Date Created Conversion]])</f>
        <v>2016</v>
      </c>
      <c r="M2157" t="b">
        <v>0</v>
      </c>
      <c r="N2157">
        <v>5</v>
      </c>
      <c r="O2157" t="b">
        <v>0</v>
      </c>
      <c r="P2157" t="s">
        <v>8280</v>
      </c>
      <c r="Q2157" t="s">
        <v>8333</v>
      </c>
      <c r="R2157" s="10" t="s">
        <v>8334</v>
      </c>
      <c r="S2157" s="29">
        <f>ROUND(FundResult[[#This Row],[pledged]]/FundResult[[#This Row],[goal]]*100,0)</f>
        <v>2</v>
      </c>
      <c r="T2157" s="27">
        <f>IFERROR(FundResult[[#This Row],[pledged]]/FundResult[[#This Row],[backers_count]], 0)</f>
        <v>23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48">
        <v>56000</v>
      </c>
      <c r="E2158" s="4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6">
        <f>FundResult[[#This Row],[launched_at]]/86400+DATE(1970,1,1)</f>
        <v>41488.85423611111</v>
      </c>
      <c r="L2158" s="8">
        <f>YEAR(FundResult[[#This Row],[Date Created Conversion]])</f>
        <v>2013</v>
      </c>
      <c r="M2158" t="b">
        <v>0</v>
      </c>
      <c r="N2158">
        <v>83</v>
      </c>
      <c r="O2158" t="b">
        <v>0</v>
      </c>
      <c r="P2158" t="s">
        <v>8280</v>
      </c>
      <c r="Q2158" t="s">
        <v>8333</v>
      </c>
      <c r="R2158" s="10" t="s">
        <v>8334</v>
      </c>
      <c r="S2158" s="29">
        <f>ROUND(FundResult[[#This Row],[pledged]]/FundResult[[#This Row],[goal]]*100,0)</f>
        <v>3</v>
      </c>
      <c r="T2158" s="27">
        <f>IFERROR(FundResult[[#This Row],[pledged]]/FundResult[[#This Row],[backers_count]], 0)</f>
        <v>17.987951807228917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48">
        <v>75000</v>
      </c>
      <c r="E2159" s="4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6">
        <f>FundResult[[#This Row],[launched_at]]/86400+DATE(1970,1,1)</f>
        <v>42694.98128472222</v>
      </c>
      <c r="L2159" s="8">
        <f>YEAR(FundResult[[#This Row],[Date Created Conversion]])</f>
        <v>2016</v>
      </c>
      <c r="M2159" t="b">
        <v>0</v>
      </c>
      <c r="N2159">
        <v>57</v>
      </c>
      <c r="O2159" t="b">
        <v>0</v>
      </c>
      <c r="P2159" t="s">
        <v>8280</v>
      </c>
      <c r="Q2159" t="s">
        <v>8333</v>
      </c>
      <c r="R2159" s="10" t="s">
        <v>8334</v>
      </c>
      <c r="S2159" s="29">
        <f>ROUND(FundResult[[#This Row],[pledged]]/FundResult[[#This Row],[goal]]*100,0)</f>
        <v>28</v>
      </c>
      <c r="T2159" s="27">
        <f>IFERROR(FundResult[[#This Row],[pledged]]/FundResult[[#This Row],[backers_count]], 0)</f>
        <v>370.94736842105266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48">
        <v>300000</v>
      </c>
      <c r="E2160" s="4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6">
        <f>FundResult[[#This Row],[launched_at]]/86400+DATE(1970,1,1)</f>
        <v>41264.853865740741</v>
      </c>
      <c r="L2160" s="8">
        <f>YEAR(FundResult[[#This Row],[Date Created Conversion]])</f>
        <v>2012</v>
      </c>
      <c r="M2160" t="b">
        <v>0</v>
      </c>
      <c r="N2160">
        <v>311</v>
      </c>
      <c r="O2160" t="b">
        <v>0</v>
      </c>
      <c r="P2160" t="s">
        <v>8280</v>
      </c>
      <c r="Q2160" t="s">
        <v>8333</v>
      </c>
      <c r="R2160" s="10" t="s">
        <v>8334</v>
      </c>
      <c r="S2160" s="29">
        <f>ROUND(FundResult[[#This Row],[pledged]]/FundResult[[#This Row],[goal]]*100,0)</f>
        <v>7</v>
      </c>
      <c r="T2160" s="27">
        <f>IFERROR(FundResult[[#This Row],[pledged]]/FundResult[[#This Row],[backers_count]], 0)</f>
        <v>63.569485530546629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48">
        <v>3600</v>
      </c>
      <c r="E2161" s="4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6">
        <f>FundResult[[#This Row],[launched_at]]/86400+DATE(1970,1,1)</f>
        <v>40710.731180555558</v>
      </c>
      <c r="L2161" s="8">
        <f>YEAR(FundResult[[#This Row],[Date Created Conversion]])</f>
        <v>2011</v>
      </c>
      <c r="M2161" t="b">
        <v>0</v>
      </c>
      <c r="N2161">
        <v>2</v>
      </c>
      <c r="O2161" t="b">
        <v>0</v>
      </c>
      <c r="P2161" t="s">
        <v>8280</v>
      </c>
      <c r="Q2161" t="s">
        <v>8333</v>
      </c>
      <c r="R2161" s="10" t="s">
        <v>8334</v>
      </c>
      <c r="S2161" s="29">
        <f>ROUND(FundResult[[#This Row],[pledged]]/FundResult[[#This Row],[goal]]*100,0)</f>
        <v>1</v>
      </c>
      <c r="T2161" s="27">
        <f>IFERROR(FundResult[[#This Row],[pledged]]/FundResult[[#This Row],[backers_count]], 0)</f>
        <v>13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48">
        <v>10000</v>
      </c>
      <c r="E2162" s="4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6">
        <f>FundResult[[#This Row],[launched_at]]/86400+DATE(1970,1,1)</f>
        <v>41018.711863425924</v>
      </c>
      <c r="L2162" s="8">
        <f>YEAR(FundResult[[#This Row],[Date Created Conversion]])</f>
        <v>2012</v>
      </c>
      <c r="M2162" t="b">
        <v>0</v>
      </c>
      <c r="N2162">
        <v>16</v>
      </c>
      <c r="O2162" t="b">
        <v>0</v>
      </c>
      <c r="P2162" t="s">
        <v>8280</v>
      </c>
      <c r="Q2162" t="s">
        <v>8333</v>
      </c>
      <c r="R2162" s="10" t="s">
        <v>8334</v>
      </c>
      <c r="S2162" s="29">
        <f>ROUND(FundResult[[#This Row],[pledged]]/FundResult[[#This Row],[goal]]*100,0)</f>
        <v>1</v>
      </c>
      <c r="T2162" s="27">
        <f>IFERROR(FundResult[[#This Row],[pledged]]/FundResult[[#This Row],[backers_count]], 0)</f>
        <v>5.3125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48">
        <v>400</v>
      </c>
      <c r="E2163" s="4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6">
        <f>FundResult[[#This Row],[launched_at]]/86400+DATE(1970,1,1)</f>
        <v>42240.852534722224</v>
      </c>
      <c r="L2163" s="8">
        <f>YEAR(FundResult[[#This Row],[Date Created Conversion]])</f>
        <v>2015</v>
      </c>
      <c r="M2163" t="b">
        <v>0</v>
      </c>
      <c r="N2163">
        <v>13</v>
      </c>
      <c r="O2163" t="b">
        <v>1</v>
      </c>
      <c r="P2163" t="s">
        <v>8274</v>
      </c>
      <c r="Q2163" t="s">
        <v>8325</v>
      </c>
      <c r="R2163" s="10" t="s">
        <v>8326</v>
      </c>
      <c r="S2163" s="29">
        <f>ROUND(FundResult[[#This Row],[pledged]]/FundResult[[#This Row],[goal]]*100,0)</f>
        <v>116</v>
      </c>
      <c r="T2163" s="27">
        <f>IFERROR(FundResult[[#This Row],[pledged]]/FundResult[[#This Row],[backers_count]], 0)</f>
        <v>35.615384615384613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48">
        <v>4500</v>
      </c>
      <c r="E2164" s="4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6">
        <f>FundResult[[#This Row],[launched_at]]/86400+DATE(1970,1,1)</f>
        <v>41813.766099537039</v>
      </c>
      <c r="L2164" s="8">
        <f>YEAR(FundResult[[#This Row],[Date Created Conversion]])</f>
        <v>2014</v>
      </c>
      <c r="M2164" t="b">
        <v>0</v>
      </c>
      <c r="N2164">
        <v>58</v>
      </c>
      <c r="O2164" t="b">
        <v>1</v>
      </c>
      <c r="P2164" t="s">
        <v>8274</v>
      </c>
      <c r="Q2164" t="s">
        <v>8325</v>
      </c>
      <c r="R2164" s="10" t="s">
        <v>8326</v>
      </c>
      <c r="S2164" s="29">
        <f>ROUND(FundResult[[#This Row],[pledged]]/FundResult[[#This Row],[goal]]*100,0)</f>
        <v>112</v>
      </c>
      <c r="T2164" s="27">
        <f>IFERROR(FundResult[[#This Row],[pledged]]/FundResult[[#This Row],[backers_count]], 0)</f>
        <v>87.103448275862064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48">
        <v>2500</v>
      </c>
      <c r="E2165" s="4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6">
        <f>FundResult[[#This Row],[launched_at]]/86400+DATE(1970,1,1)</f>
        <v>42111.899537037039</v>
      </c>
      <c r="L2165" s="8">
        <f>YEAR(FundResult[[#This Row],[Date Created Conversion]])</f>
        <v>2015</v>
      </c>
      <c r="M2165" t="b">
        <v>0</v>
      </c>
      <c r="N2165">
        <v>44</v>
      </c>
      <c r="O2165" t="b">
        <v>1</v>
      </c>
      <c r="P2165" t="s">
        <v>8274</v>
      </c>
      <c r="Q2165" t="s">
        <v>8325</v>
      </c>
      <c r="R2165" s="10" t="s">
        <v>8326</v>
      </c>
      <c r="S2165" s="29">
        <f>ROUND(FundResult[[#This Row],[pledged]]/FundResult[[#This Row],[goal]]*100,0)</f>
        <v>132</v>
      </c>
      <c r="T2165" s="27">
        <f>IFERROR(FundResult[[#This Row],[pledged]]/FundResult[[#This Row],[backers_count]], 0)</f>
        <v>75.11363636363636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48">
        <v>5500</v>
      </c>
      <c r="E2166" s="4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6">
        <f>FundResult[[#This Row],[launched_at]]/86400+DATE(1970,1,1)</f>
        <v>42515.71775462963</v>
      </c>
      <c r="L2166" s="8">
        <f>YEAR(FundResult[[#This Row],[Date Created Conversion]])</f>
        <v>2016</v>
      </c>
      <c r="M2166" t="b">
        <v>0</v>
      </c>
      <c r="N2166">
        <v>83</v>
      </c>
      <c r="O2166" t="b">
        <v>1</v>
      </c>
      <c r="P2166" t="s">
        <v>8274</v>
      </c>
      <c r="Q2166" t="s">
        <v>8325</v>
      </c>
      <c r="R2166" s="10" t="s">
        <v>8326</v>
      </c>
      <c r="S2166" s="29">
        <f>ROUND(FundResult[[#This Row],[pledged]]/FundResult[[#This Row],[goal]]*100,0)</f>
        <v>103</v>
      </c>
      <c r="T2166" s="27">
        <f>IFERROR(FundResult[[#This Row],[pledged]]/FundResult[[#This Row],[backers_count]], 0)</f>
        <v>68.01204819277109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48">
        <v>2500</v>
      </c>
      <c r="E2167" s="4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6">
        <f>FundResult[[#This Row],[launched_at]]/86400+DATE(1970,1,1)</f>
        <v>42438.667071759264</v>
      </c>
      <c r="L2167" s="8">
        <f>YEAR(FundResult[[#This Row],[Date Created Conversion]])</f>
        <v>2016</v>
      </c>
      <c r="M2167" t="b">
        <v>0</v>
      </c>
      <c r="N2167">
        <v>117</v>
      </c>
      <c r="O2167" t="b">
        <v>1</v>
      </c>
      <c r="P2167" t="s">
        <v>8274</v>
      </c>
      <c r="Q2167" t="s">
        <v>8325</v>
      </c>
      <c r="R2167" s="10" t="s">
        <v>8326</v>
      </c>
      <c r="S2167" s="29">
        <f>ROUND(FundResult[[#This Row],[pledged]]/FundResult[[#This Row],[goal]]*100,0)</f>
        <v>139</v>
      </c>
      <c r="T2167" s="27">
        <f>IFERROR(FundResult[[#This Row],[pledged]]/FundResult[[#This Row],[backers_count]], 0)</f>
        <v>29.623931623931625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48">
        <v>2000</v>
      </c>
      <c r="E2168" s="4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6">
        <f>FundResult[[#This Row],[launched_at]]/86400+DATE(1970,1,1)</f>
        <v>41933.838171296295</v>
      </c>
      <c r="L2168" s="8">
        <f>YEAR(FundResult[[#This Row],[Date Created Conversion]])</f>
        <v>2014</v>
      </c>
      <c r="M2168" t="b">
        <v>0</v>
      </c>
      <c r="N2168">
        <v>32</v>
      </c>
      <c r="O2168" t="b">
        <v>1</v>
      </c>
      <c r="P2168" t="s">
        <v>8274</v>
      </c>
      <c r="Q2168" t="s">
        <v>8325</v>
      </c>
      <c r="R2168" s="10" t="s">
        <v>8326</v>
      </c>
      <c r="S2168" s="29">
        <f>ROUND(FundResult[[#This Row],[pledged]]/FundResult[[#This Row],[goal]]*100,0)</f>
        <v>147</v>
      </c>
      <c r="T2168" s="27">
        <f>IFERROR(FundResult[[#This Row],[pledged]]/FundResult[[#This Row],[backers_count]], 0)</f>
        <v>91.625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48">
        <v>150</v>
      </c>
      <c r="E2169" s="4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6">
        <f>FundResult[[#This Row],[launched_at]]/86400+DATE(1970,1,1)</f>
        <v>41153.066400462965</v>
      </c>
      <c r="L2169" s="8">
        <f>YEAR(FundResult[[#This Row],[Date Created Conversion]])</f>
        <v>2012</v>
      </c>
      <c r="M2169" t="b">
        <v>0</v>
      </c>
      <c r="N2169">
        <v>8</v>
      </c>
      <c r="O2169" t="b">
        <v>1</v>
      </c>
      <c r="P2169" t="s">
        <v>8274</v>
      </c>
      <c r="Q2169" t="s">
        <v>8325</v>
      </c>
      <c r="R2169" s="10" t="s">
        <v>8326</v>
      </c>
      <c r="S2169" s="29">
        <f>ROUND(FundResult[[#This Row],[pledged]]/FundResult[[#This Row],[goal]]*100,0)</f>
        <v>120</v>
      </c>
      <c r="T2169" s="27">
        <f>IFERROR(FundResult[[#This Row],[pledged]]/FundResult[[#This Row],[backers_count]], 0)</f>
        <v>22.5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48">
        <v>18000</v>
      </c>
      <c r="E2170" s="4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6">
        <f>FundResult[[#This Row],[launched_at]]/86400+DATE(1970,1,1)</f>
        <v>42745.600243055553</v>
      </c>
      <c r="L2170" s="8">
        <f>YEAR(FundResult[[#This Row],[Date Created Conversion]])</f>
        <v>2017</v>
      </c>
      <c r="M2170" t="b">
        <v>0</v>
      </c>
      <c r="N2170">
        <v>340</v>
      </c>
      <c r="O2170" t="b">
        <v>1</v>
      </c>
      <c r="P2170" t="s">
        <v>8274</v>
      </c>
      <c r="Q2170" t="s">
        <v>8325</v>
      </c>
      <c r="R2170" s="10" t="s">
        <v>8326</v>
      </c>
      <c r="S2170" s="29">
        <f>ROUND(FundResult[[#This Row],[pledged]]/FundResult[[#This Row],[goal]]*100,0)</f>
        <v>122</v>
      </c>
      <c r="T2170" s="27">
        <f>IFERROR(FundResult[[#This Row],[pledged]]/FundResult[[#This Row],[backers_count]], 0)</f>
        <v>64.366735294117646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48">
        <v>153</v>
      </c>
      <c r="E2171" s="4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6">
        <f>FundResult[[#This Row],[launched_at]]/86400+DATE(1970,1,1)</f>
        <v>42793.700821759259</v>
      </c>
      <c r="L2171" s="8">
        <f>YEAR(FundResult[[#This Row],[Date Created Conversion]])</f>
        <v>2017</v>
      </c>
      <c r="M2171" t="b">
        <v>0</v>
      </c>
      <c r="N2171">
        <v>7</v>
      </c>
      <c r="O2171" t="b">
        <v>1</v>
      </c>
      <c r="P2171" t="s">
        <v>8274</v>
      </c>
      <c r="Q2171" t="s">
        <v>8325</v>
      </c>
      <c r="R2171" s="10" t="s">
        <v>8326</v>
      </c>
      <c r="S2171" s="29">
        <f>ROUND(FundResult[[#This Row],[pledged]]/FundResult[[#This Row],[goal]]*100,0)</f>
        <v>100</v>
      </c>
      <c r="T2171" s="27">
        <f>IFERROR(FundResult[[#This Row],[pledged]]/FundResult[[#This Row],[backers_count]], 0)</f>
        <v>21.857142857142858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48">
        <v>350</v>
      </c>
      <c r="E2172" s="4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6">
        <f>FundResult[[#This Row],[launched_at]]/86400+DATE(1970,1,1)</f>
        <v>42198.750254629631</v>
      </c>
      <c r="L2172" s="8">
        <f>YEAR(FundResult[[#This Row],[Date Created Conversion]])</f>
        <v>2015</v>
      </c>
      <c r="M2172" t="b">
        <v>0</v>
      </c>
      <c r="N2172">
        <v>19</v>
      </c>
      <c r="O2172" t="b">
        <v>1</v>
      </c>
      <c r="P2172" t="s">
        <v>8274</v>
      </c>
      <c r="Q2172" t="s">
        <v>8325</v>
      </c>
      <c r="R2172" s="10" t="s">
        <v>8326</v>
      </c>
      <c r="S2172" s="29">
        <f>ROUND(FundResult[[#This Row],[pledged]]/FundResult[[#This Row],[goal]]*100,0)</f>
        <v>181</v>
      </c>
      <c r="T2172" s="27">
        <f>IFERROR(FundResult[[#This Row],[pledged]]/FundResult[[#This Row],[backers_count]], 0)</f>
        <v>33.315789473684212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48">
        <v>4000</v>
      </c>
      <c r="E2173" s="4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6">
        <f>FundResult[[#This Row],[launched_at]]/86400+DATE(1970,1,1)</f>
        <v>42141.95711805555</v>
      </c>
      <c r="L2173" s="8">
        <f>YEAR(FundResult[[#This Row],[Date Created Conversion]])</f>
        <v>2015</v>
      </c>
      <c r="M2173" t="b">
        <v>0</v>
      </c>
      <c r="N2173">
        <v>47</v>
      </c>
      <c r="O2173" t="b">
        <v>1</v>
      </c>
      <c r="P2173" t="s">
        <v>8274</v>
      </c>
      <c r="Q2173" t="s">
        <v>8325</v>
      </c>
      <c r="R2173" s="10" t="s">
        <v>8326</v>
      </c>
      <c r="S2173" s="29">
        <f>ROUND(FundResult[[#This Row],[pledged]]/FundResult[[#This Row],[goal]]*100,0)</f>
        <v>106</v>
      </c>
      <c r="T2173" s="27">
        <f>IFERROR(FundResult[[#This Row],[pledged]]/FundResult[[#This Row],[backers_count]], 0)</f>
        <v>90.276595744680847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48">
        <v>1000</v>
      </c>
      <c r="E2174" s="4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6">
        <f>FundResult[[#This Row],[launched_at]]/86400+DATE(1970,1,1)</f>
        <v>42082.580092592594</v>
      </c>
      <c r="L2174" s="8">
        <f>YEAR(FundResult[[#This Row],[Date Created Conversion]])</f>
        <v>2015</v>
      </c>
      <c r="M2174" t="b">
        <v>0</v>
      </c>
      <c r="N2174">
        <v>13</v>
      </c>
      <c r="O2174" t="b">
        <v>1</v>
      </c>
      <c r="P2174" t="s">
        <v>8274</v>
      </c>
      <c r="Q2174" t="s">
        <v>8325</v>
      </c>
      <c r="R2174" s="10" t="s">
        <v>8326</v>
      </c>
      <c r="S2174" s="29">
        <f>ROUND(FundResult[[#This Row],[pledged]]/FundResult[[#This Row],[goal]]*100,0)</f>
        <v>100</v>
      </c>
      <c r="T2174" s="27">
        <f>IFERROR(FundResult[[#This Row],[pledged]]/FundResult[[#This Row],[backers_count]], 0)</f>
        <v>76.92307692307692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48">
        <v>4200</v>
      </c>
      <c r="E2175" s="4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6">
        <f>FundResult[[#This Row],[launched_at]]/86400+DATE(1970,1,1)</f>
        <v>41495.692627314813</v>
      </c>
      <c r="L2175" s="8">
        <f>YEAR(FundResult[[#This Row],[Date Created Conversion]])</f>
        <v>2013</v>
      </c>
      <c r="M2175" t="b">
        <v>0</v>
      </c>
      <c r="N2175">
        <v>90</v>
      </c>
      <c r="O2175" t="b">
        <v>1</v>
      </c>
      <c r="P2175" t="s">
        <v>8274</v>
      </c>
      <c r="Q2175" t="s">
        <v>8325</v>
      </c>
      <c r="R2175" s="10" t="s">
        <v>8326</v>
      </c>
      <c r="S2175" s="29">
        <f>ROUND(FundResult[[#This Row],[pledged]]/FundResult[[#This Row],[goal]]*100,0)</f>
        <v>127</v>
      </c>
      <c r="T2175" s="27">
        <f>IFERROR(FundResult[[#This Row],[pledged]]/FundResult[[#This Row],[backers_count]], 0)</f>
        <v>59.233333333333334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48">
        <v>4000</v>
      </c>
      <c r="E2176" s="4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6">
        <f>FundResult[[#This Row],[launched_at]]/86400+DATE(1970,1,1)</f>
        <v>42465.542905092589</v>
      </c>
      <c r="L2176" s="8">
        <f>YEAR(FundResult[[#This Row],[Date Created Conversion]])</f>
        <v>2016</v>
      </c>
      <c r="M2176" t="b">
        <v>0</v>
      </c>
      <c r="N2176">
        <v>63</v>
      </c>
      <c r="O2176" t="b">
        <v>1</v>
      </c>
      <c r="P2176" t="s">
        <v>8274</v>
      </c>
      <c r="Q2176" t="s">
        <v>8325</v>
      </c>
      <c r="R2176" s="10" t="s">
        <v>8326</v>
      </c>
      <c r="S2176" s="29">
        <f>ROUND(FundResult[[#This Row],[pledged]]/FundResult[[#This Row],[goal]]*100,0)</f>
        <v>103</v>
      </c>
      <c r="T2176" s="27">
        <f>IFERROR(FundResult[[#This Row],[pledged]]/FundResult[[#This Row],[backers_count]], 0)</f>
        <v>65.38095238095238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48">
        <v>700</v>
      </c>
      <c r="E2177" s="4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6">
        <f>FundResult[[#This Row],[launched_at]]/86400+DATE(1970,1,1)</f>
        <v>42565.009097222224</v>
      </c>
      <c r="L2177" s="8">
        <f>YEAR(FundResult[[#This Row],[Date Created Conversion]])</f>
        <v>2016</v>
      </c>
      <c r="M2177" t="b">
        <v>0</v>
      </c>
      <c r="N2177">
        <v>26</v>
      </c>
      <c r="O2177" t="b">
        <v>1</v>
      </c>
      <c r="P2177" t="s">
        <v>8274</v>
      </c>
      <c r="Q2177" t="s">
        <v>8325</v>
      </c>
      <c r="R2177" s="10" t="s">
        <v>8326</v>
      </c>
      <c r="S2177" s="29">
        <f>ROUND(FundResult[[#This Row],[pledged]]/FundResult[[#This Row],[goal]]*100,0)</f>
        <v>250</v>
      </c>
      <c r="T2177" s="27">
        <f>IFERROR(FundResult[[#This Row],[pledged]]/FundResult[[#This Row],[backers_count]], 0)</f>
        <v>67.307692307692307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48">
        <v>5000</v>
      </c>
      <c r="E2178" s="4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6">
        <f>FundResult[[#This Row],[launched_at]]/86400+DATE(1970,1,1)</f>
        <v>42096.633206018523</v>
      </c>
      <c r="L2178" s="8">
        <f>YEAR(FundResult[[#This Row],[Date Created Conversion]])</f>
        <v>2015</v>
      </c>
      <c r="M2178" t="b">
        <v>0</v>
      </c>
      <c r="N2178">
        <v>71</v>
      </c>
      <c r="O2178" t="b">
        <v>1</v>
      </c>
      <c r="P2178" t="s">
        <v>8274</v>
      </c>
      <c r="Q2178" t="s">
        <v>8325</v>
      </c>
      <c r="R2178" s="10" t="s">
        <v>8326</v>
      </c>
      <c r="S2178" s="29">
        <f>ROUND(FundResult[[#This Row],[pledged]]/FundResult[[#This Row],[goal]]*100,0)</f>
        <v>126</v>
      </c>
      <c r="T2178" s="27">
        <f>IFERROR(FundResult[[#This Row],[pledged]]/FundResult[[#This Row],[backers_count]], 0)</f>
        <v>88.74647887323944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48">
        <v>2500</v>
      </c>
      <c r="E2179" s="4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6">
        <f>FundResult[[#This Row],[launched_at]]/86400+DATE(1970,1,1)</f>
        <v>42502.250775462962</v>
      </c>
      <c r="L2179" s="8">
        <f>YEAR(FundResult[[#This Row],[Date Created Conversion]])</f>
        <v>2016</v>
      </c>
      <c r="M2179" t="b">
        <v>0</v>
      </c>
      <c r="N2179">
        <v>38</v>
      </c>
      <c r="O2179" t="b">
        <v>1</v>
      </c>
      <c r="P2179" t="s">
        <v>8274</v>
      </c>
      <c r="Q2179" t="s">
        <v>8325</v>
      </c>
      <c r="R2179" s="10" t="s">
        <v>8326</v>
      </c>
      <c r="S2179" s="29">
        <f>ROUND(FundResult[[#This Row],[pledged]]/FundResult[[#This Row],[goal]]*100,0)</f>
        <v>100</v>
      </c>
      <c r="T2179" s="27">
        <f>IFERROR(FundResult[[#This Row],[pledged]]/FundResult[[#This Row],[backers_count]], 0)</f>
        <v>65.868421052631575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48">
        <v>25000</v>
      </c>
      <c r="E2180" s="4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6">
        <f>FundResult[[#This Row],[launched_at]]/86400+DATE(1970,1,1)</f>
        <v>42723.63653935185</v>
      </c>
      <c r="L2180" s="8">
        <f>YEAR(FundResult[[#This Row],[Date Created Conversion]])</f>
        <v>2016</v>
      </c>
      <c r="M2180" t="b">
        <v>0</v>
      </c>
      <c r="N2180">
        <v>859</v>
      </c>
      <c r="O2180" t="b">
        <v>1</v>
      </c>
      <c r="P2180" t="s">
        <v>8274</v>
      </c>
      <c r="Q2180" t="s">
        <v>8325</v>
      </c>
      <c r="R2180" s="10" t="s">
        <v>8326</v>
      </c>
      <c r="S2180" s="29">
        <f>ROUND(FundResult[[#This Row],[pledged]]/FundResult[[#This Row],[goal]]*100,0)</f>
        <v>139</v>
      </c>
      <c r="T2180" s="27">
        <f>IFERROR(FundResult[[#This Row],[pledged]]/FundResult[[#This Row],[backers_count]], 0)</f>
        <v>40.349243306169967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48">
        <v>1000</v>
      </c>
      <c r="E2181" s="4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6">
        <f>FundResult[[#This Row],[launched_at]]/86400+DATE(1970,1,1)</f>
        <v>42075.171203703707</v>
      </c>
      <c r="L2181" s="8">
        <f>YEAR(FundResult[[#This Row],[Date Created Conversion]])</f>
        <v>2015</v>
      </c>
      <c r="M2181" t="b">
        <v>0</v>
      </c>
      <c r="N2181">
        <v>21</v>
      </c>
      <c r="O2181" t="b">
        <v>1</v>
      </c>
      <c r="P2181" t="s">
        <v>8274</v>
      </c>
      <c r="Q2181" t="s">
        <v>8325</v>
      </c>
      <c r="R2181" s="10" t="s">
        <v>8326</v>
      </c>
      <c r="S2181" s="29">
        <f>ROUND(FundResult[[#This Row],[pledged]]/FundResult[[#This Row],[goal]]*100,0)</f>
        <v>161</v>
      </c>
      <c r="T2181" s="27">
        <f>IFERROR(FundResult[[#This Row],[pledged]]/FundResult[[#This Row],[backers_count]], 0)</f>
        <v>76.857142857142861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48">
        <v>5000</v>
      </c>
      <c r="E2182" s="4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6">
        <f>FundResult[[#This Row],[launched_at]]/86400+DATE(1970,1,1)</f>
        <v>42279.669768518521</v>
      </c>
      <c r="L2182" s="8">
        <f>YEAR(FundResult[[#This Row],[Date Created Conversion]])</f>
        <v>2015</v>
      </c>
      <c r="M2182" t="b">
        <v>0</v>
      </c>
      <c r="N2182">
        <v>78</v>
      </c>
      <c r="O2182" t="b">
        <v>1</v>
      </c>
      <c r="P2182" t="s">
        <v>8274</v>
      </c>
      <c r="Q2182" t="s">
        <v>8325</v>
      </c>
      <c r="R2182" s="10" t="s">
        <v>8326</v>
      </c>
      <c r="S2182" s="29">
        <f>ROUND(FundResult[[#This Row],[pledged]]/FundResult[[#This Row],[goal]]*100,0)</f>
        <v>107</v>
      </c>
      <c r="T2182" s="27">
        <f>IFERROR(FundResult[[#This Row],[pledged]]/FundResult[[#This Row],[backers_count]], 0)</f>
        <v>68.707820512820518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48">
        <v>2000</v>
      </c>
      <c r="E2183" s="4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6">
        <f>FundResult[[#This Row],[launched_at]]/86400+DATE(1970,1,1)</f>
        <v>42773.005243055552</v>
      </c>
      <c r="L2183" s="8">
        <f>YEAR(FundResult[[#This Row],[Date Created Conversion]])</f>
        <v>2017</v>
      </c>
      <c r="M2183" t="b">
        <v>0</v>
      </c>
      <c r="N2183">
        <v>53</v>
      </c>
      <c r="O2183" t="b">
        <v>1</v>
      </c>
      <c r="P2183" t="s">
        <v>8295</v>
      </c>
      <c r="Q2183" t="s">
        <v>8333</v>
      </c>
      <c r="R2183" s="10" t="s">
        <v>8351</v>
      </c>
      <c r="S2183" s="29">
        <f>ROUND(FundResult[[#This Row],[pledged]]/FundResult[[#This Row],[goal]]*100,0)</f>
        <v>153</v>
      </c>
      <c r="T2183" s="27">
        <f>IFERROR(FundResult[[#This Row],[pledged]]/FundResult[[#This Row],[backers_count]], 0)</f>
        <v>57.773584905660378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48">
        <v>3000</v>
      </c>
      <c r="E2184" s="4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6">
        <f>FundResult[[#This Row],[launched_at]]/86400+DATE(1970,1,1)</f>
        <v>41879.900752314818</v>
      </c>
      <c r="L2184" s="8">
        <f>YEAR(FundResult[[#This Row],[Date Created Conversion]])</f>
        <v>2014</v>
      </c>
      <c r="M2184" t="b">
        <v>0</v>
      </c>
      <c r="N2184">
        <v>356</v>
      </c>
      <c r="O2184" t="b">
        <v>1</v>
      </c>
      <c r="P2184" t="s">
        <v>8295</v>
      </c>
      <c r="Q2184" t="s">
        <v>8333</v>
      </c>
      <c r="R2184" s="10" t="s">
        <v>8351</v>
      </c>
      <c r="S2184" s="29">
        <f>ROUND(FundResult[[#This Row],[pledged]]/FundResult[[#This Row],[goal]]*100,0)</f>
        <v>524</v>
      </c>
      <c r="T2184" s="27">
        <f>IFERROR(FundResult[[#This Row],[pledged]]/FundResult[[#This Row],[backers_count]], 0)</f>
        <v>44.171348314606739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48">
        <v>1800</v>
      </c>
      <c r="E2185" s="4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6">
        <f>FundResult[[#This Row],[launched_at]]/86400+DATE(1970,1,1)</f>
        <v>42745.365474537037</v>
      </c>
      <c r="L2185" s="8">
        <f>YEAR(FundResult[[#This Row],[Date Created Conversion]])</f>
        <v>2017</v>
      </c>
      <c r="M2185" t="b">
        <v>0</v>
      </c>
      <c r="N2185">
        <v>279</v>
      </c>
      <c r="O2185" t="b">
        <v>1</v>
      </c>
      <c r="P2185" t="s">
        <v>8295</v>
      </c>
      <c r="Q2185" t="s">
        <v>8333</v>
      </c>
      <c r="R2185" s="10" t="s">
        <v>8351</v>
      </c>
      <c r="S2185" s="29">
        <f>ROUND(FundResult[[#This Row],[pledged]]/FundResult[[#This Row],[goal]]*100,0)</f>
        <v>489</v>
      </c>
      <c r="T2185" s="27">
        <f>IFERROR(FundResult[[#This Row],[pledged]]/FundResult[[#This Row],[backers_count]], 0)</f>
        <v>31.566308243727597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48">
        <v>10000</v>
      </c>
      <c r="E2186" s="4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6">
        <f>FundResult[[#This Row],[launched_at]]/86400+DATE(1970,1,1)</f>
        <v>42380.690289351856</v>
      </c>
      <c r="L2186" s="8">
        <f>YEAR(FundResult[[#This Row],[Date Created Conversion]])</f>
        <v>2016</v>
      </c>
      <c r="M2186" t="b">
        <v>1</v>
      </c>
      <c r="N2186">
        <v>266</v>
      </c>
      <c r="O2186" t="b">
        <v>1</v>
      </c>
      <c r="P2186" t="s">
        <v>8295</v>
      </c>
      <c r="Q2186" t="s">
        <v>8333</v>
      </c>
      <c r="R2186" s="10" t="s">
        <v>8351</v>
      </c>
      <c r="S2186" s="29">
        <f>ROUND(FundResult[[#This Row],[pledged]]/FundResult[[#This Row],[goal]]*100,0)</f>
        <v>285</v>
      </c>
      <c r="T2186" s="27">
        <f>IFERROR(FundResult[[#This Row],[pledged]]/FundResult[[#This Row],[backers_count]], 0)</f>
        <v>107.04511278195488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48">
        <v>5000</v>
      </c>
      <c r="E2187" s="4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6">
        <f>FundResult[[#This Row],[launched_at]]/86400+DATE(1970,1,1)</f>
        <v>41319.349988425922</v>
      </c>
      <c r="L2187" s="8">
        <f>YEAR(FundResult[[#This Row],[Date Created Conversion]])</f>
        <v>2013</v>
      </c>
      <c r="M2187" t="b">
        <v>0</v>
      </c>
      <c r="N2187">
        <v>623</v>
      </c>
      <c r="O2187" t="b">
        <v>1</v>
      </c>
      <c r="P2187" t="s">
        <v>8295</v>
      </c>
      <c r="Q2187" t="s">
        <v>8333</v>
      </c>
      <c r="R2187" s="10" t="s">
        <v>8351</v>
      </c>
      <c r="S2187" s="29">
        <f>ROUND(FundResult[[#This Row],[pledged]]/FundResult[[#This Row],[goal]]*100,0)</f>
        <v>1857</v>
      </c>
      <c r="T2187" s="27">
        <f>IFERROR(FundResult[[#This Row],[pledged]]/FundResult[[#This Row],[backers_count]], 0)</f>
        <v>149.03451043338683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48">
        <v>20000</v>
      </c>
      <c r="E2188" s="4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6">
        <f>FundResult[[#This Row],[launched_at]]/86400+DATE(1970,1,1)</f>
        <v>42583.615081018521</v>
      </c>
      <c r="L2188" s="8">
        <f>YEAR(FundResult[[#This Row],[Date Created Conversion]])</f>
        <v>2016</v>
      </c>
      <c r="M2188" t="b">
        <v>0</v>
      </c>
      <c r="N2188">
        <v>392</v>
      </c>
      <c r="O2188" t="b">
        <v>1</v>
      </c>
      <c r="P2188" t="s">
        <v>8295</v>
      </c>
      <c r="Q2188" t="s">
        <v>8333</v>
      </c>
      <c r="R2188" s="10" t="s">
        <v>8351</v>
      </c>
      <c r="S2188" s="29">
        <f>ROUND(FundResult[[#This Row],[pledged]]/FundResult[[#This Row],[goal]]*100,0)</f>
        <v>110</v>
      </c>
      <c r="T2188" s="27">
        <f>IFERROR(FundResult[[#This Row],[pledged]]/FundResult[[#This Row],[backers_count]], 0)</f>
        <v>55.956632653061227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48">
        <v>20000</v>
      </c>
      <c r="E2189" s="4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6">
        <f>FundResult[[#This Row],[launched_at]]/86400+DATE(1970,1,1)</f>
        <v>42068.209097222221</v>
      </c>
      <c r="L2189" s="8">
        <f>YEAR(FundResult[[#This Row],[Date Created Conversion]])</f>
        <v>2015</v>
      </c>
      <c r="M2189" t="b">
        <v>1</v>
      </c>
      <c r="N2189">
        <v>3562</v>
      </c>
      <c r="O2189" t="b">
        <v>1</v>
      </c>
      <c r="P2189" t="s">
        <v>8295</v>
      </c>
      <c r="Q2189" t="s">
        <v>8333</v>
      </c>
      <c r="R2189" s="10" t="s">
        <v>8351</v>
      </c>
      <c r="S2189" s="29">
        <f>ROUND(FundResult[[#This Row],[pledged]]/FundResult[[#This Row],[goal]]*100,0)</f>
        <v>1015</v>
      </c>
      <c r="T2189" s="27">
        <f>IFERROR(FundResult[[#This Row],[pledged]]/FundResult[[#This Row],[backers_count]], 0)</f>
        <v>56.970381807973048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48">
        <v>5494</v>
      </c>
      <c r="E2190" s="4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6">
        <f>FundResult[[#This Row],[launched_at]]/86400+DATE(1970,1,1)</f>
        <v>42633.586122685185</v>
      </c>
      <c r="L2190" s="8">
        <f>YEAR(FundResult[[#This Row],[Date Created Conversion]])</f>
        <v>2016</v>
      </c>
      <c r="M2190" t="b">
        <v>0</v>
      </c>
      <c r="N2190">
        <v>514</v>
      </c>
      <c r="O2190" t="b">
        <v>1</v>
      </c>
      <c r="P2190" t="s">
        <v>8295</v>
      </c>
      <c r="Q2190" t="s">
        <v>8333</v>
      </c>
      <c r="R2190" s="10" t="s">
        <v>8351</v>
      </c>
      <c r="S2190" s="29">
        <f>ROUND(FundResult[[#This Row],[pledged]]/FundResult[[#This Row],[goal]]*100,0)</f>
        <v>412</v>
      </c>
      <c r="T2190" s="27">
        <f>IFERROR(FundResult[[#This Row],[pledged]]/FundResult[[#This Row],[backers_count]], 0)</f>
        <v>44.056420233463037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48">
        <v>1200</v>
      </c>
      <c r="E2191" s="4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6">
        <f>FundResult[[#This Row],[launched_at]]/86400+DATE(1970,1,1)</f>
        <v>42467.788194444445</v>
      </c>
      <c r="L2191" s="8">
        <f>YEAR(FundResult[[#This Row],[Date Created Conversion]])</f>
        <v>2016</v>
      </c>
      <c r="M2191" t="b">
        <v>0</v>
      </c>
      <c r="N2191">
        <v>88</v>
      </c>
      <c r="O2191" t="b">
        <v>1</v>
      </c>
      <c r="P2191" t="s">
        <v>8295</v>
      </c>
      <c r="Q2191" t="s">
        <v>8333</v>
      </c>
      <c r="R2191" s="10" t="s">
        <v>8351</v>
      </c>
      <c r="S2191" s="29">
        <f>ROUND(FundResult[[#This Row],[pledged]]/FundResult[[#This Row],[goal]]*100,0)</f>
        <v>503</v>
      </c>
      <c r="T2191" s="27">
        <f>IFERROR(FundResult[[#This Row],[pledged]]/FundResult[[#This Row],[backers_count]], 0)</f>
        <v>68.625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48">
        <v>19000</v>
      </c>
      <c r="E2192" s="4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6">
        <f>FundResult[[#This Row],[launched_at]]/86400+DATE(1970,1,1)</f>
        <v>42417.625046296293</v>
      </c>
      <c r="L2192" s="8">
        <f>YEAR(FundResult[[#This Row],[Date Created Conversion]])</f>
        <v>2016</v>
      </c>
      <c r="M2192" t="b">
        <v>0</v>
      </c>
      <c r="N2192">
        <v>537</v>
      </c>
      <c r="O2192" t="b">
        <v>1</v>
      </c>
      <c r="P2192" t="s">
        <v>8295</v>
      </c>
      <c r="Q2192" t="s">
        <v>8333</v>
      </c>
      <c r="R2192" s="10" t="s">
        <v>8351</v>
      </c>
      <c r="S2192" s="29">
        <f>ROUND(FundResult[[#This Row],[pledged]]/FundResult[[#This Row],[goal]]*100,0)</f>
        <v>185</v>
      </c>
      <c r="T2192" s="27">
        <f>IFERROR(FundResult[[#This Row],[pledged]]/FundResult[[#This Row],[backers_count]], 0)</f>
        <v>65.318435754189949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48">
        <v>750</v>
      </c>
      <c r="E2193" s="4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6">
        <f>FundResult[[#This Row],[launched_at]]/86400+DATE(1970,1,1)</f>
        <v>42768.833645833336</v>
      </c>
      <c r="L2193" s="8">
        <f>YEAR(FundResult[[#This Row],[Date Created Conversion]])</f>
        <v>2017</v>
      </c>
      <c r="M2193" t="b">
        <v>0</v>
      </c>
      <c r="N2193">
        <v>25</v>
      </c>
      <c r="O2193" t="b">
        <v>1</v>
      </c>
      <c r="P2193" t="s">
        <v>8295</v>
      </c>
      <c r="Q2193" t="s">
        <v>8333</v>
      </c>
      <c r="R2193" s="10" t="s">
        <v>8351</v>
      </c>
      <c r="S2193" s="29">
        <f>ROUND(FundResult[[#This Row],[pledged]]/FundResult[[#This Row],[goal]]*100,0)</f>
        <v>120</v>
      </c>
      <c r="T2193" s="27">
        <f>IFERROR(FundResult[[#This Row],[pledged]]/FundResult[[#This Row],[backers_count]], 0)</f>
        <v>35.92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48">
        <v>12000</v>
      </c>
      <c r="E2194" s="4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6">
        <f>FundResult[[#This Row],[launched_at]]/86400+DATE(1970,1,1)</f>
        <v>42691.8512037037</v>
      </c>
      <c r="L2194" s="8">
        <f>YEAR(FundResult[[#This Row],[Date Created Conversion]])</f>
        <v>2016</v>
      </c>
      <c r="M2194" t="b">
        <v>0</v>
      </c>
      <c r="N2194">
        <v>3238</v>
      </c>
      <c r="O2194" t="b">
        <v>1</v>
      </c>
      <c r="P2194" t="s">
        <v>8295</v>
      </c>
      <c r="Q2194" t="s">
        <v>8333</v>
      </c>
      <c r="R2194" s="10" t="s">
        <v>8351</v>
      </c>
      <c r="S2194" s="29">
        <f>ROUND(FundResult[[#This Row],[pledged]]/FundResult[[#This Row],[goal]]*100,0)</f>
        <v>1081</v>
      </c>
      <c r="T2194" s="27">
        <f>IFERROR(FundResult[[#This Row],[pledged]]/FundResult[[#This Row],[backers_count]], 0)</f>
        <v>40.070667078443485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48">
        <v>15000</v>
      </c>
      <c r="E2195" s="4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6">
        <f>FundResult[[#This Row],[launched_at]]/86400+DATE(1970,1,1)</f>
        <v>42664.405925925923</v>
      </c>
      <c r="L2195" s="8">
        <f>YEAR(FundResult[[#This Row],[Date Created Conversion]])</f>
        <v>2016</v>
      </c>
      <c r="M2195" t="b">
        <v>0</v>
      </c>
      <c r="N2195">
        <v>897</v>
      </c>
      <c r="O2195" t="b">
        <v>1</v>
      </c>
      <c r="P2195" t="s">
        <v>8295</v>
      </c>
      <c r="Q2195" t="s">
        <v>8333</v>
      </c>
      <c r="R2195" s="10" t="s">
        <v>8351</v>
      </c>
      <c r="S2195" s="29">
        <f>ROUND(FundResult[[#This Row],[pledged]]/FundResult[[#This Row],[goal]]*100,0)</f>
        <v>452</v>
      </c>
      <c r="T2195" s="27">
        <f>IFERROR(FundResult[[#This Row],[pledged]]/FundResult[[#This Row],[backers_count]], 0)</f>
        <v>75.647714604236342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48">
        <v>10000</v>
      </c>
      <c r="E2196" s="4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6">
        <f>FundResult[[#This Row],[launched_at]]/86400+DATE(1970,1,1)</f>
        <v>42425.757986111115</v>
      </c>
      <c r="L2196" s="8">
        <f>YEAR(FundResult[[#This Row],[Date Created Conversion]])</f>
        <v>2016</v>
      </c>
      <c r="M2196" t="b">
        <v>0</v>
      </c>
      <c r="N2196">
        <v>878</v>
      </c>
      <c r="O2196" t="b">
        <v>1</v>
      </c>
      <c r="P2196" t="s">
        <v>8295</v>
      </c>
      <c r="Q2196" t="s">
        <v>8333</v>
      </c>
      <c r="R2196" s="10" t="s">
        <v>8351</v>
      </c>
      <c r="S2196" s="29">
        <f>ROUND(FundResult[[#This Row],[pledged]]/FundResult[[#This Row],[goal]]*100,0)</f>
        <v>537</v>
      </c>
      <c r="T2196" s="27">
        <f>IFERROR(FundResult[[#This Row],[pledged]]/FundResult[[#This Row],[backers_count]], 0)</f>
        <v>61.203872437357631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48">
        <v>4600</v>
      </c>
      <c r="E2197" s="4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6">
        <f>FundResult[[#This Row],[launched_at]]/86400+DATE(1970,1,1)</f>
        <v>42197.771990740745</v>
      </c>
      <c r="L2197" s="8">
        <f>YEAR(FundResult[[#This Row],[Date Created Conversion]])</f>
        <v>2015</v>
      </c>
      <c r="M2197" t="b">
        <v>0</v>
      </c>
      <c r="N2197">
        <v>115</v>
      </c>
      <c r="O2197" t="b">
        <v>1</v>
      </c>
      <c r="P2197" t="s">
        <v>8295</v>
      </c>
      <c r="Q2197" t="s">
        <v>8333</v>
      </c>
      <c r="R2197" s="10" t="s">
        <v>8351</v>
      </c>
      <c r="S2197" s="29">
        <f>ROUND(FundResult[[#This Row],[pledged]]/FundResult[[#This Row],[goal]]*100,0)</f>
        <v>120</v>
      </c>
      <c r="T2197" s="27">
        <f>IFERROR(FundResult[[#This Row],[pledged]]/FundResult[[#This Row],[backers_count]], 0)</f>
        <v>48.130434782608695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48">
        <v>14000</v>
      </c>
      <c r="E2198" s="4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6">
        <f>FundResult[[#This Row],[launched_at]]/86400+DATE(1970,1,1)</f>
        <v>42675.487291666665</v>
      </c>
      <c r="L2198" s="8">
        <f>YEAR(FundResult[[#This Row],[Date Created Conversion]])</f>
        <v>2016</v>
      </c>
      <c r="M2198" t="b">
        <v>0</v>
      </c>
      <c r="N2198">
        <v>234</v>
      </c>
      <c r="O2198" t="b">
        <v>1</v>
      </c>
      <c r="P2198" t="s">
        <v>8295</v>
      </c>
      <c r="Q2198" t="s">
        <v>8333</v>
      </c>
      <c r="R2198" s="10" t="s">
        <v>8351</v>
      </c>
      <c r="S2198" s="29">
        <f>ROUND(FundResult[[#This Row],[pledged]]/FundResult[[#This Row],[goal]]*100,0)</f>
        <v>114</v>
      </c>
      <c r="T2198" s="27">
        <f>IFERROR(FundResult[[#This Row],[pledged]]/FundResult[[#This Row],[backers_count]], 0)</f>
        <v>68.106837606837601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48">
        <v>30000</v>
      </c>
      <c r="E2199" s="4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6">
        <f>FundResult[[#This Row],[launched_at]]/86400+DATE(1970,1,1)</f>
        <v>42033.584016203706</v>
      </c>
      <c r="L2199" s="8">
        <f>YEAR(FundResult[[#This Row],[Date Created Conversion]])</f>
        <v>2015</v>
      </c>
      <c r="M2199" t="b">
        <v>0</v>
      </c>
      <c r="N2199">
        <v>4330</v>
      </c>
      <c r="O2199" t="b">
        <v>1</v>
      </c>
      <c r="P2199" t="s">
        <v>8295</v>
      </c>
      <c r="Q2199" t="s">
        <v>8333</v>
      </c>
      <c r="R2199" s="10" t="s">
        <v>8351</v>
      </c>
      <c r="S2199" s="29">
        <f>ROUND(FundResult[[#This Row],[pledged]]/FundResult[[#This Row],[goal]]*100,0)</f>
        <v>951</v>
      </c>
      <c r="T2199" s="27">
        <f>IFERROR(FundResult[[#This Row],[pledged]]/FundResult[[#This Row],[backers_count]], 0)</f>
        <v>65.891300230946882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48">
        <v>40000</v>
      </c>
      <c r="E2200" s="4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6">
        <f>FundResult[[#This Row],[launched_at]]/86400+DATE(1970,1,1)</f>
        <v>42292.513888888891</v>
      </c>
      <c r="L2200" s="8">
        <f>YEAR(FundResult[[#This Row],[Date Created Conversion]])</f>
        <v>2015</v>
      </c>
      <c r="M2200" t="b">
        <v>0</v>
      </c>
      <c r="N2200">
        <v>651</v>
      </c>
      <c r="O2200" t="b">
        <v>1</v>
      </c>
      <c r="P2200" t="s">
        <v>8295</v>
      </c>
      <c r="Q2200" t="s">
        <v>8333</v>
      </c>
      <c r="R2200" s="10" t="s">
        <v>8351</v>
      </c>
      <c r="S2200" s="29">
        <f>ROUND(FundResult[[#This Row],[pledged]]/FundResult[[#This Row],[goal]]*100,0)</f>
        <v>133</v>
      </c>
      <c r="T2200" s="27">
        <f>IFERROR(FundResult[[#This Row],[pledged]]/FundResult[[#This Row],[backers_count]], 0)</f>
        <v>81.654377880184327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48">
        <v>9000</v>
      </c>
      <c r="E2201" s="4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6">
        <f>FundResult[[#This Row],[launched_at]]/86400+DATE(1970,1,1)</f>
        <v>42262.416643518518</v>
      </c>
      <c r="L2201" s="8">
        <f>YEAR(FundResult[[#This Row],[Date Created Conversion]])</f>
        <v>2015</v>
      </c>
      <c r="M2201" t="b">
        <v>1</v>
      </c>
      <c r="N2201">
        <v>251</v>
      </c>
      <c r="O2201" t="b">
        <v>1</v>
      </c>
      <c r="P2201" t="s">
        <v>8295</v>
      </c>
      <c r="Q2201" t="s">
        <v>8333</v>
      </c>
      <c r="R2201" s="10" t="s">
        <v>8351</v>
      </c>
      <c r="S2201" s="29">
        <f>ROUND(FundResult[[#This Row],[pledged]]/FundResult[[#This Row],[goal]]*100,0)</f>
        <v>147</v>
      </c>
      <c r="T2201" s="27">
        <f>IFERROR(FundResult[[#This Row],[pledged]]/FundResult[[#This Row],[backers_count]], 0)</f>
        <v>52.701195219123505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48">
        <v>2000</v>
      </c>
      <c r="E2202" s="4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6">
        <f>FundResult[[#This Row],[launched_at]]/86400+DATE(1970,1,1)</f>
        <v>42163.625787037032</v>
      </c>
      <c r="L2202" s="8">
        <f>YEAR(FundResult[[#This Row],[Date Created Conversion]])</f>
        <v>2015</v>
      </c>
      <c r="M2202" t="b">
        <v>0</v>
      </c>
      <c r="N2202">
        <v>263</v>
      </c>
      <c r="O2202" t="b">
        <v>1</v>
      </c>
      <c r="P2202" t="s">
        <v>8295</v>
      </c>
      <c r="Q2202" t="s">
        <v>8333</v>
      </c>
      <c r="R2202" s="10" t="s">
        <v>8351</v>
      </c>
      <c r="S2202" s="29">
        <f>ROUND(FundResult[[#This Row],[pledged]]/FundResult[[#This Row],[goal]]*100,0)</f>
        <v>542</v>
      </c>
      <c r="T2202" s="27">
        <f>IFERROR(FundResult[[#This Row],[pledged]]/FundResult[[#This Row],[backers_count]], 0)</f>
        <v>41.228136882129277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48">
        <v>110</v>
      </c>
      <c r="E2203" s="4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6">
        <f>FundResult[[#This Row],[launched_at]]/86400+DATE(1970,1,1)</f>
        <v>41276.846817129626</v>
      </c>
      <c r="L2203" s="8">
        <f>YEAR(FundResult[[#This Row],[Date Created Conversion]])</f>
        <v>2013</v>
      </c>
      <c r="M2203" t="b">
        <v>0</v>
      </c>
      <c r="N2203">
        <v>28</v>
      </c>
      <c r="O2203" t="b">
        <v>1</v>
      </c>
      <c r="P2203" t="s">
        <v>8278</v>
      </c>
      <c r="Q2203" t="s">
        <v>8325</v>
      </c>
      <c r="R2203" s="10" t="s">
        <v>8330</v>
      </c>
      <c r="S2203" s="29">
        <f>ROUND(FundResult[[#This Row],[pledged]]/FundResult[[#This Row],[goal]]*100,0)</f>
        <v>383</v>
      </c>
      <c r="T2203" s="27">
        <f>IFERROR(FundResult[[#This Row],[pledged]]/FundResult[[#This Row],[backers_count]], 0)</f>
        <v>15.035357142857142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48">
        <v>4000</v>
      </c>
      <c r="E2204" s="4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6">
        <f>FundResult[[#This Row],[launched_at]]/86400+DATE(1970,1,1)</f>
        <v>41184.849166666667</v>
      </c>
      <c r="L2204" s="8">
        <f>YEAR(FundResult[[#This Row],[Date Created Conversion]])</f>
        <v>2012</v>
      </c>
      <c r="M2204" t="b">
        <v>0</v>
      </c>
      <c r="N2204">
        <v>721</v>
      </c>
      <c r="O2204" t="b">
        <v>1</v>
      </c>
      <c r="P2204" t="s">
        <v>8278</v>
      </c>
      <c r="Q2204" t="s">
        <v>8325</v>
      </c>
      <c r="R2204" s="10" t="s">
        <v>8330</v>
      </c>
      <c r="S2204" s="29">
        <f>ROUND(FundResult[[#This Row],[pledged]]/FundResult[[#This Row],[goal]]*100,0)</f>
        <v>704</v>
      </c>
      <c r="T2204" s="27">
        <f>IFERROR(FundResult[[#This Row],[pledged]]/FundResult[[#This Row],[backers_count]], 0)</f>
        <v>39.066920943134534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48">
        <v>2000</v>
      </c>
      <c r="E2205" s="4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6">
        <f>FundResult[[#This Row],[launched_at]]/86400+DATE(1970,1,1)</f>
        <v>42241.85974537037</v>
      </c>
      <c r="L2205" s="8">
        <f>YEAR(FundResult[[#This Row],[Date Created Conversion]])</f>
        <v>2015</v>
      </c>
      <c r="M2205" t="b">
        <v>0</v>
      </c>
      <c r="N2205">
        <v>50</v>
      </c>
      <c r="O2205" t="b">
        <v>1</v>
      </c>
      <c r="P2205" t="s">
        <v>8278</v>
      </c>
      <c r="Q2205" t="s">
        <v>8325</v>
      </c>
      <c r="R2205" s="10" t="s">
        <v>8330</v>
      </c>
      <c r="S2205" s="29">
        <f>ROUND(FundResult[[#This Row],[pledged]]/FundResult[[#This Row],[goal]]*100,0)</f>
        <v>110</v>
      </c>
      <c r="T2205" s="27">
        <f>IFERROR(FundResult[[#This Row],[pledged]]/FundResult[[#This Row],[backers_count]], 0)</f>
        <v>43.82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48">
        <v>1500</v>
      </c>
      <c r="E2206" s="4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6">
        <f>FundResult[[#This Row],[launched_at]]/86400+DATE(1970,1,1)</f>
        <v>41312.311562499999</v>
      </c>
      <c r="L2206" s="8">
        <f>YEAR(FundResult[[#This Row],[Date Created Conversion]])</f>
        <v>2013</v>
      </c>
      <c r="M2206" t="b">
        <v>0</v>
      </c>
      <c r="N2206">
        <v>73</v>
      </c>
      <c r="O2206" t="b">
        <v>1</v>
      </c>
      <c r="P2206" t="s">
        <v>8278</v>
      </c>
      <c r="Q2206" t="s">
        <v>8325</v>
      </c>
      <c r="R2206" s="10" t="s">
        <v>8330</v>
      </c>
      <c r="S2206" s="29">
        <f>ROUND(FundResult[[#This Row],[pledged]]/FundResult[[#This Row],[goal]]*100,0)</f>
        <v>133</v>
      </c>
      <c r="T2206" s="27">
        <f>IFERROR(FundResult[[#This Row],[pledged]]/FundResult[[#This Row],[backers_count]], 0)</f>
        <v>27.301369863013697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48">
        <v>750</v>
      </c>
      <c r="E2207" s="4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6">
        <f>FundResult[[#This Row],[launched_at]]/86400+DATE(1970,1,1)</f>
        <v>41031.821631944447</v>
      </c>
      <c r="L2207" s="8">
        <f>YEAR(FundResult[[#This Row],[Date Created Conversion]])</f>
        <v>2012</v>
      </c>
      <c r="M2207" t="b">
        <v>0</v>
      </c>
      <c r="N2207">
        <v>27</v>
      </c>
      <c r="O2207" t="b">
        <v>1</v>
      </c>
      <c r="P2207" t="s">
        <v>8278</v>
      </c>
      <c r="Q2207" t="s">
        <v>8325</v>
      </c>
      <c r="R2207" s="10" t="s">
        <v>8330</v>
      </c>
      <c r="S2207" s="29">
        <f>ROUND(FundResult[[#This Row],[pledged]]/FundResult[[#This Row],[goal]]*100,0)</f>
        <v>152</v>
      </c>
      <c r="T2207" s="27">
        <f>IFERROR(FundResult[[#This Row],[pledged]]/FundResult[[#This Row],[backers_count]], 0)</f>
        <v>42.222222222222221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48">
        <v>1100</v>
      </c>
      <c r="E2208" s="4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6">
        <f>FundResult[[#This Row],[launched_at]]/86400+DATE(1970,1,1)</f>
        <v>40997.257222222222</v>
      </c>
      <c r="L2208" s="8">
        <f>YEAR(FundResult[[#This Row],[Date Created Conversion]])</f>
        <v>2012</v>
      </c>
      <c r="M2208" t="b">
        <v>0</v>
      </c>
      <c r="N2208">
        <v>34</v>
      </c>
      <c r="O2208" t="b">
        <v>1</v>
      </c>
      <c r="P2208" t="s">
        <v>8278</v>
      </c>
      <c r="Q2208" t="s">
        <v>8325</v>
      </c>
      <c r="R2208" s="10" t="s">
        <v>8330</v>
      </c>
      <c r="S2208" s="29">
        <f>ROUND(FundResult[[#This Row],[pledged]]/FundResult[[#This Row],[goal]]*100,0)</f>
        <v>103</v>
      </c>
      <c r="T2208" s="27">
        <f>IFERROR(FundResult[[#This Row],[pledged]]/FundResult[[#This Row],[backers_count]], 0)</f>
        <v>33.235294117647058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48">
        <v>2000</v>
      </c>
      <c r="E2209" s="4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6">
        <f>FundResult[[#This Row],[launched_at]]/86400+DATE(1970,1,1)</f>
        <v>41564.194131944445</v>
      </c>
      <c r="L2209" s="8">
        <f>YEAR(FundResult[[#This Row],[Date Created Conversion]])</f>
        <v>2013</v>
      </c>
      <c r="M2209" t="b">
        <v>0</v>
      </c>
      <c r="N2209">
        <v>7</v>
      </c>
      <c r="O2209" t="b">
        <v>1</v>
      </c>
      <c r="P2209" t="s">
        <v>8278</v>
      </c>
      <c r="Q2209" t="s">
        <v>8325</v>
      </c>
      <c r="R2209" s="10" t="s">
        <v>8330</v>
      </c>
      <c r="S2209" s="29">
        <f>ROUND(FundResult[[#This Row],[pledged]]/FundResult[[#This Row],[goal]]*100,0)</f>
        <v>100</v>
      </c>
      <c r="T2209" s="27">
        <f>IFERROR(FundResult[[#This Row],[pledged]]/FundResult[[#This Row],[backers_count]], 0)</f>
        <v>285.71428571428572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48">
        <v>1000</v>
      </c>
      <c r="E2210" s="4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6">
        <f>FundResult[[#This Row],[launched_at]]/86400+DATE(1970,1,1)</f>
        <v>40946.882245370369</v>
      </c>
      <c r="L2210" s="8">
        <f>YEAR(FundResult[[#This Row],[Date Created Conversion]])</f>
        <v>2012</v>
      </c>
      <c r="M2210" t="b">
        <v>0</v>
      </c>
      <c r="N2210">
        <v>24</v>
      </c>
      <c r="O2210" t="b">
        <v>1</v>
      </c>
      <c r="P2210" t="s">
        <v>8278</v>
      </c>
      <c r="Q2210" t="s">
        <v>8325</v>
      </c>
      <c r="R2210" s="10" t="s">
        <v>8330</v>
      </c>
      <c r="S2210" s="29">
        <f>ROUND(FundResult[[#This Row],[pledged]]/FundResult[[#This Row],[goal]]*100,0)</f>
        <v>102</v>
      </c>
      <c r="T2210" s="27">
        <f>IFERROR(FundResult[[#This Row],[pledged]]/FundResult[[#This Row],[backers_count]], 0)</f>
        <v>42.333333333333336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48">
        <v>500</v>
      </c>
      <c r="E2211" s="4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6">
        <f>FundResult[[#This Row],[launched_at]]/86400+DATE(1970,1,1)</f>
        <v>41732.479675925926</v>
      </c>
      <c r="L2211" s="8">
        <f>YEAR(FundResult[[#This Row],[Date Created Conversion]])</f>
        <v>2014</v>
      </c>
      <c r="M2211" t="b">
        <v>0</v>
      </c>
      <c r="N2211">
        <v>15</v>
      </c>
      <c r="O2211" t="b">
        <v>1</v>
      </c>
      <c r="P2211" t="s">
        <v>8278</v>
      </c>
      <c r="Q2211" t="s">
        <v>8325</v>
      </c>
      <c r="R2211" s="10" t="s">
        <v>8330</v>
      </c>
      <c r="S2211" s="29">
        <f>ROUND(FundResult[[#This Row],[pledged]]/FundResult[[#This Row],[goal]]*100,0)</f>
        <v>151</v>
      </c>
      <c r="T2211" s="27">
        <f>IFERROR(FundResult[[#This Row],[pledged]]/FundResult[[#This Row],[backers_count]], 0)</f>
        <v>50.266666666666666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48">
        <v>4000</v>
      </c>
      <c r="E2212" s="4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6">
        <f>FundResult[[#This Row],[launched_at]]/86400+DATE(1970,1,1)</f>
        <v>40956.066087962965</v>
      </c>
      <c r="L2212" s="8">
        <f>YEAR(FundResult[[#This Row],[Date Created Conversion]])</f>
        <v>2012</v>
      </c>
      <c r="M2212" t="b">
        <v>0</v>
      </c>
      <c r="N2212">
        <v>72</v>
      </c>
      <c r="O2212" t="b">
        <v>1</v>
      </c>
      <c r="P2212" t="s">
        <v>8278</v>
      </c>
      <c r="Q2212" t="s">
        <v>8325</v>
      </c>
      <c r="R2212" s="10" t="s">
        <v>8330</v>
      </c>
      <c r="S2212" s="29">
        <f>ROUND(FundResult[[#This Row],[pledged]]/FundResult[[#This Row],[goal]]*100,0)</f>
        <v>111</v>
      </c>
      <c r="T2212" s="27">
        <f>IFERROR(FundResult[[#This Row],[pledged]]/FundResult[[#This Row],[backers_count]], 0)</f>
        <v>61.902777777777779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48">
        <v>2500</v>
      </c>
      <c r="E2213" s="4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6">
        <f>FundResult[[#This Row],[launched_at]]/86400+DATE(1970,1,1)</f>
        <v>41716.785011574073</v>
      </c>
      <c r="L2213" s="8">
        <f>YEAR(FundResult[[#This Row],[Date Created Conversion]])</f>
        <v>2014</v>
      </c>
      <c r="M2213" t="b">
        <v>0</v>
      </c>
      <c r="N2213">
        <v>120</v>
      </c>
      <c r="O2213" t="b">
        <v>1</v>
      </c>
      <c r="P2213" t="s">
        <v>8278</v>
      </c>
      <c r="Q2213" t="s">
        <v>8325</v>
      </c>
      <c r="R2213" s="10" t="s">
        <v>8330</v>
      </c>
      <c r="S2213" s="29">
        <f>ROUND(FundResult[[#This Row],[pledged]]/FundResult[[#This Row],[goal]]*100,0)</f>
        <v>196</v>
      </c>
      <c r="T2213" s="27">
        <f>IFERROR(FundResult[[#This Row],[pledged]]/FundResult[[#This Row],[backers_count]], 0)</f>
        <v>40.75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48">
        <v>6000</v>
      </c>
      <c r="E2214" s="4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6">
        <f>FundResult[[#This Row],[launched_at]]/86400+DATE(1970,1,1)</f>
        <v>41548.747418981482</v>
      </c>
      <c r="L2214" s="8">
        <f>YEAR(FundResult[[#This Row],[Date Created Conversion]])</f>
        <v>2013</v>
      </c>
      <c r="M2214" t="b">
        <v>0</v>
      </c>
      <c r="N2214">
        <v>123</v>
      </c>
      <c r="O2214" t="b">
        <v>1</v>
      </c>
      <c r="P2214" t="s">
        <v>8278</v>
      </c>
      <c r="Q2214" t="s">
        <v>8325</v>
      </c>
      <c r="R2214" s="10" t="s">
        <v>8330</v>
      </c>
      <c r="S2214" s="29">
        <f>ROUND(FundResult[[#This Row],[pledged]]/FundResult[[#This Row],[goal]]*100,0)</f>
        <v>114</v>
      </c>
      <c r="T2214" s="27">
        <f>IFERROR(FundResult[[#This Row],[pledged]]/FundResult[[#This Row],[backers_count]], 0)</f>
        <v>55.796747967479675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48">
        <v>5</v>
      </c>
      <c r="E2215" s="4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6">
        <f>FundResult[[#This Row],[launched_at]]/86400+DATE(1970,1,1)</f>
        <v>42109.826145833329</v>
      </c>
      <c r="L2215" s="8">
        <f>YEAR(FundResult[[#This Row],[Date Created Conversion]])</f>
        <v>2015</v>
      </c>
      <c r="M2215" t="b">
        <v>0</v>
      </c>
      <c r="N2215">
        <v>1</v>
      </c>
      <c r="O2215" t="b">
        <v>1</v>
      </c>
      <c r="P2215" t="s">
        <v>8278</v>
      </c>
      <c r="Q2215" t="s">
        <v>8325</v>
      </c>
      <c r="R2215" s="10" t="s">
        <v>8330</v>
      </c>
      <c r="S2215" s="29">
        <f>ROUND(FundResult[[#This Row],[pledged]]/FundResult[[#This Row],[goal]]*100,0)</f>
        <v>200</v>
      </c>
      <c r="T2215" s="27">
        <f>IFERROR(FundResult[[#This Row],[pledged]]/FundResult[[#This Row],[backers_count]], 0)</f>
        <v>10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48">
        <v>600</v>
      </c>
      <c r="E2216" s="4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6">
        <f>FundResult[[#This Row],[launched_at]]/86400+DATE(1970,1,1)</f>
        <v>41646.792222222226</v>
      </c>
      <c r="L2216" s="8">
        <f>YEAR(FundResult[[#This Row],[Date Created Conversion]])</f>
        <v>2014</v>
      </c>
      <c r="M2216" t="b">
        <v>0</v>
      </c>
      <c r="N2216">
        <v>24</v>
      </c>
      <c r="O2216" t="b">
        <v>1</v>
      </c>
      <c r="P2216" t="s">
        <v>8278</v>
      </c>
      <c r="Q2216" t="s">
        <v>8325</v>
      </c>
      <c r="R2216" s="10" t="s">
        <v>8330</v>
      </c>
      <c r="S2216" s="29">
        <f>ROUND(FundResult[[#This Row],[pledged]]/FundResult[[#This Row],[goal]]*100,0)</f>
        <v>293</v>
      </c>
      <c r="T2216" s="27">
        <f>IFERROR(FundResult[[#This Row],[pledged]]/FundResult[[#This Row],[backers_count]], 0)</f>
        <v>73.125416666666666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48">
        <v>550</v>
      </c>
      <c r="E2217" s="4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6">
        <f>FundResult[[#This Row],[launched_at]]/86400+DATE(1970,1,1)</f>
        <v>40958.717268518521</v>
      </c>
      <c r="L2217" s="8">
        <f>YEAR(FundResult[[#This Row],[Date Created Conversion]])</f>
        <v>2012</v>
      </c>
      <c r="M2217" t="b">
        <v>0</v>
      </c>
      <c r="N2217">
        <v>33</v>
      </c>
      <c r="O2217" t="b">
        <v>1</v>
      </c>
      <c r="P2217" t="s">
        <v>8278</v>
      </c>
      <c r="Q2217" t="s">
        <v>8325</v>
      </c>
      <c r="R2217" s="10" t="s">
        <v>8330</v>
      </c>
      <c r="S2217" s="29">
        <f>ROUND(FundResult[[#This Row],[pledged]]/FundResult[[#This Row],[goal]]*100,0)</f>
        <v>156</v>
      </c>
      <c r="T2217" s="27">
        <f>IFERROR(FundResult[[#This Row],[pledged]]/FundResult[[#This Row],[backers_count]], 0)</f>
        <v>26.060606060606062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48">
        <v>300</v>
      </c>
      <c r="E2218" s="4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6">
        <f>FundResult[[#This Row],[launched_at]]/86400+DATE(1970,1,1)</f>
        <v>42194.75167824074</v>
      </c>
      <c r="L2218" s="8">
        <f>YEAR(FundResult[[#This Row],[Date Created Conversion]])</f>
        <v>2015</v>
      </c>
      <c r="M2218" t="b">
        <v>0</v>
      </c>
      <c r="N2218">
        <v>14</v>
      </c>
      <c r="O2218" t="b">
        <v>1</v>
      </c>
      <c r="P2218" t="s">
        <v>8278</v>
      </c>
      <c r="Q2218" t="s">
        <v>8325</v>
      </c>
      <c r="R2218" s="10" t="s">
        <v>8330</v>
      </c>
      <c r="S2218" s="29">
        <f>ROUND(FundResult[[#This Row],[pledged]]/FundResult[[#This Row],[goal]]*100,0)</f>
        <v>106</v>
      </c>
      <c r="T2218" s="27">
        <f>IFERROR(FundResult[[#This Row],[pledged]]/FundResult[[#This Row],[backers_count]], 0)</f>
        <v>22.642857142857142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48">
        <v>420</v>
      </c>
      <c r="E2219" s="4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6">
        <f>FundResult[[#This Row],[launched_at]]/86400+DATE(1970,1,1)</f>
        <v>42299.776770833334</v>
      </c>
      <c r="L2219" s="8">
        <f>YEAR(FundResult[[#This Row],[Date Created Conversion]])</f>
        <v>2015</v>
      </c>
      <c r="M2219" t="b">
        <v>0</v>
      </c>
      <c r="N2219">
        <v>9</v>
      </c>
      <c r="O2219" t="b">
        <v>1</v>
      </c>
      <c r="P2219" t="s">
        <v>8278</v>
      </c>
      <c r="Q2219" t="s">
        <v>8325</v>
      </c>
      <c r="R2219" s="10" t="s">
        <v>8330</v>
      </c>
      <c r="S2219" s="29">
        <f>ROUND(FundResult[[#This Row],[pledged]]/FundResult[[#This Row],[goal]]*100,0)</f>
        <v>101</v>
      </c>
      <c r="T2219" s="27">
        <f>IFERROR(FundResult[[#This Row],[pledged]]/FundResult[[#This Row],[backers_count]], 0)</f>
        <v>47.222222222222221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48">
        <v>2000</v>
      </c>
      <c r="E2220" s="4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6">
        <f>FundResult[[#This Row],[launched_at]]/86400+DATE(1970,1,1)</f>
        <v>41127.812303240738</v>
      </c>
      <c r="L2220" s="8">
        <f>YEAR(FundResult[[#This Row],[Date Created Conversion]])</f>
        <v>2012</v>
      </c>
      <c r="M2220" t="b">
        <v>0</v>
      </c>
      <c r="N2220">
        <v>76</v>
      </c>
      <c r="O2220" t="b">
        <v>1</v>
      </c>
      <c r="P2220" t="s">
        <v>8278</v>
      </c>
      <c r="Q2220" t="s">
        <v>8325</v>
      </c>
      <c r="R2220" s="10" t="s">
        <v>8330</v>
      </c>
      <c r="S2220" s="29">
        <f>ROUND(FundResult[[#This Row],[pledged]]/FundResult[[#This Row],[goal]]*100,0)</f>
        <v>123</v>
      </c>
      <c r="T2220" s="27">
        <f>IFERROR(FundResult[[#This Row],[pledged]]/FundResult[[#This Row],[backers_count]], 0)</f>
        <v>32.324473684210524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48">
        <v>1000</v>
      </c>
      <c r="E2221" s="4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6">
        <f>FundResult[[#This Row],[launched_at]]/86400+DATE(1970,1,1)</f>
        <v>42205.718888888892</v>
      </c>
      <c r="L2221" s="8">
        <f>YEAR(FundResult[[#This Row],[Date Created Conversion]])</f>
        <v>2015</v>
      </c>
      <c r="M2221" t="b">
        <v>0</v>
      </c>
      <c r="N2221">
        <v>19</v>
      </c>
      <c r="O2221" t="b">
        <v>1</v>
      </c>
      <c r="P2221" t="s">
        <v>8278</v>
      </c>
      <c r="Q2221" t="s">
        <v>8325</v>
      </c>
      <c r="R2221" s="10" t="s">
        <v>8330</v>
      </c>
      <c r="S2221" s="29">
        <f>ROUND(FundResult[[#This Row],[pledged]]/FundResult[[#This Row],[goal]]*100,0)</f>
        <v>102</v>
      </c>
      <c r="T2221" s="27">
        <f>IFERROR(FundResult[[#This Row],[pledged]]/FundResult[[#This Row],[backers_count]], 0)</f>
        <v>53.421052631578945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48">
        <v>3500</v>
      </c>
      <c r="E2222" s="4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6">
        <f>FundResult[[#This Row],[launched_at]]/86400+DATE(1970,1,1)</f>
        <v>41452.060601851852</v>
      </c>
      <c r="L2222" s="8">
        <f>YEAR(FundResult[[#This Row],[Date Created Conversion]])</f>
        <v>2013</v>
      </c>
      <c r="M2222" t="b">
        <v>0</v>
      </c>
      <c r="N2222">
        <v>69</v>
      </c>
      <c r="O2222" t="b">
        <v>1</v>
      </c>
      <c r="P2222" t="s">
        <v>8278</v>
      </c>
      <c r="Q2222" t="s">
        <v>8325</v>
      </c>
      <c r="R2222" s="10" t="s">
        <v>8330</v>
      </c>
      <c r="S2222" s="29">
        <f>ROUND(FundResult[[#This Row],[pledged]]/FundResult[[#This Row],[goal]]*100,0)</f>
        <v>101</v>
      </c>
      <c r="T2222" s="27">
        <f>IFERROR(FundResult[[#This Row],[pledged]]/FundResult[[#This Row],[backers_count]], 0)</f>
        <v>51.304347826086953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48">
        <v>7500</v>
      </c>
      <c r="E2223" s="4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6">
        <f>FundResult[[#This Row],[launched_at]]/86400+DATE(1970,1,1)</f>
        <v>42452.666770833333</v>
      </c>
      <c r="L2223" s="8">
        <f>YEAR(FundResult[[#This Row],[Date Created Conversion]])</f>
        <v>2016</v>
      </c>
      <c r="M2223" t="b">
        <v>0</v>
      </c>
      <c r="N2223">
        <v>218</v>
      </c>
      <c r="O2223" t="b">
        <v>1</v>
      </c>
      <c r="P2223" t="s">
        <v>8295</v>
      </c>
      <c r="Q2223" t="s">
        <v>8333</v>
      </c>
      <c r="R2223" s="10" t="s">
        <v>8351</v>
      </c>
      <c r="S2223" s="29">
        <f>ROUND(FundResult[[#This Row],[pledged]]/FundResult[[#This Row],[goal]]*100,0)</f>
        <v>108</v>
      </c>
      <c r="T2223" s="27">
        <f>IFERROR(FundResult[[#This Row],[pledged]]/FundResult[[#This Row],[backers_count]], 0)</f>
        <v>37.197247706422019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48">
        <v>500</v>
      </c>
      <c r="E2224" s="4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6">
        <f>FundResult[[#This Row],[launched_at]]/86400+DATE(1970,1,1)</f>
        <v>40906.787581018521</v>
      </c>
      <c r="L2224" s="8">
        <f>YEAR(FundResult[[#This Row],[Date Created Conversion]])</f>
        <v>2011</v>
      </c>
      <c r="M2224" t="b">
        <v>0</v>
      </c>
      <c r="N2224">
        <v>30</v>
      </c>
      <c r="O2224" t="b">
        <v>1</v>
      </c>
      <c r="P2224" t="s">
        <v>8295</v>
      </c>
      <c r="Q2224" t="s">
        <v>8333</v>
      </c>
      <c r="R2224" s="10" t="s">
        <v>8351</v>
      </c>
      <c r="S2224" s="29">
        <f>ROUND(FundResult[[#This Row],[pledged]]/FundResult[[#This Row],[goal]]*100,0)</f>
        <v>163</v>
      </c>
      <c r="T2224" s="27">
        <f>IFERROR(FundResult[[#This Row],[pledged]]/FundResult[[#This Row],[backers_count]], 0)</f>
        <v>27.1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48">
        <v>19500</v>
      </c>
      <c r="E2225" s="4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6">
        <f>FundResult[[#This Row],[launched_at]]/86400+DATE(1970,1,1)</f>
        <v>42152.640833333338</v>
      </c>
      <c r="L2225" s="8">
        <f>YEAR(FundResult[[#This Row],[Date Created Conversion]])</f>
        <v>2015</v>
      </c>
      <c r="M2225" t="b">
        <v>0</v>
      </c>
      <c r="N2225">
        <v>100</v>
      </c>
      <c r="O2225" t="b">
        <v>1</v>
      </c>
      <c r="P2225" t="s">
        <v>8295</v>
      </c>
      <c r="Q2225" t="s">
        <v>8333</v>
      </c>
      <c r="R2225" s="10" t="s">
        <v>8351</v>
      </c>
      <c r="S2225" s="29">
        <f>ROUND(FundResult[[#This Row],[pledged]]/FundResult[[#This Row],[goal]]*100,0)</f>
        <v>106</v>
      </c>
      <c r="T2225" s="27">
        <f>IFERROR(FundResult[[#This Row],[pledged]]/FundResult[[#This Row],[backers_count]], 0)</f>
        <v>206.31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48">
        <v>10000</v>
      </c>
      <c r="E2226" s="4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6">
        <f>FundResult[[#This Row],[launched_at]]/86400+DATE(1970,1,1)</f>
        <v>42644.667534722219</v>
      </c>
      <c r="L2226" s="8">
        <f>YEAR(FundResult[[#This Row],[Date Created Conversion]])</f>
        <v>2016</v>
      </c>
      <c r="M2226" t="b">
        <v>0</v>
      </c>
      <c r="N2226">
        <v>296</v>
      </c>
      <c r="O2226" t="b">
        <v>1</v>
      </c>
      <c r="P2226" t="s">
        <v>8295</v>
      </c>
      <c r="Q2226" t="s">
        <v>8333</v>
      </c>
      <c r="R2226" s="10" t="s">
        <v>8351</v>
      </c>
      <c r="S2226" s="29">
        <f>ROUND(FundResult[[#This Row],[pledged]]/FundResult[[#This Row],[goal]]*100,0)</f>
        <v>243</v>
      </c>
      <c r="T2226" s="27">
        <f>IFERROR(FundResult[[#This Row],[pledged]]/FundResult[[#This Row],[backers_count]], 0)</f>
        <v>82.145270270270274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48">
        <v>21000</v>
      </c>
      <c r="E2227" s="4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6">
        <f>FundResult[[#This Row],[launched_at]]/86400+DATE(1970,1,1)</f>
        <v>41873.79184027778</v>
      </c>
      <c r="L2227" s="8">
        <f>YEAR(FundResult[[#This Row],[Date Created Conversion]])</f>
        <v>2014</v>
      </c>
      <c r="M2227" t="b">
        <v>0</v>
      </c>
      <c r="N2227">
        <v>1204</v>
      </c>
      <c r="O2227" t="b">
        <v>1</v>
      </c>
      <c r="P2227" t="s">
        <v>8295</v>
      </c>
      <c r="Q2227" t="s">
        <v>8333</v>
      </c>
      <c r="R2227" s="10" t="s">
        <v>8351</v>
      </c>
      <c r="S2227" s="29">
        <f>ROUND(FundResult[[#This Row],[pledged]]/FundResult[[#This Row],[goal]]*100,0)</f>
        <v>945</v>
      </c>
      <c r="T2227" s="27">
        <f>IFERROR(FundResult[[#This Row],[pledged]]/FundResult[[#This Row],[backers_count]], 0)</f>
        <v>164.79651993355483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48">
        <v>18000</v>
      </c>
      <c r="E2228" s="4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6">
        <f>FundResult[[#This Row],[launched_at]]/86400+DATE(1970,1,1)</f>
        <v>42381.79886574074</v>
      </c>
      <c r="L2228" s="8">
        <f>YEAR(FundResult[[#This Row],[Date Created Conversion]])</f>
        <v>2016</v>
      </c>
      <c r="M2228" t="b">
        <v>0</v>
      </c>
      <c r="N2228">
        <v>321</v>
      </c>
      <c r="O2228" t="b">
        <v>1</v>
      </c>
      <c r="P2228" t="s">
        <v>8295</v>
      </c>
      <c r="Q2228" t="s">
        <v>8333</v>
      </c>
      <c r="R2228" s="10" t="s">
        <v>8351</v>
      </c>
      <c r="S2228" s="29">
        <f>ROUND(FundResult[[#This Row],[pledged]]/FundResult[[#This Row],[goal]]*100,0)</f>
        <v>108</v>
      </c>
      <c r="T2228" s="27">
        <f>IFERROR(FundResult[[#This Row],[pledged]]/FundResult[[#This Row],[backers_count]], 0)</f>
        <v>60.820280373831778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48">
        <v>13000</v>
      </c>
      <c r="E2229" s="4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6">
        <f>FundResult[[#This Row],[launched_at]]/86400+DATE(1970,1,1)</f>
        <v>41561.807349537034</v>
      </c>
      <c r="L2229" s="8">
        <f>YEAR(FundResult[[#This Row],[Date Created Conversion]])</f>
        <v>2013</v>
      </c>
      <c r="M2229" t="b">
        <v>0</v>
      </c>
      <c r="N2229">
        <v>301</v>
      </c>
      <c r="O2229" t="b">
        <v>1</v>
      </c>
      <c r="P2229" t="s">
        <v>8295</v>
      </c>
      <c r="Q2229" t="s">
        <v>8333</v>
      </c>
      <c r="R2229" s="10" t="s">
        <v>8351</v>
      </c>
      <c r="S2229" s="29">
        <f>ROUND(FundResult[[#This Row],[pledged]]/FundResult[[#This Row],[goal]]*100,0)</f>
        <v>157</v>
      </c>
      <c r="T2229" s="27">
        <f>IFERROR(FundResult[[#This Row],[pledged]]/FundResult[[#This Row],[backers_count]], 0)</f>
        <v>67.970099667774093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48">
        <v>1000</v>
      </c>
      <c r="E2230" s="4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6">
        <f>FundResult[[#This Row],[launched_at]]/86400+DATE(1970,1,1)</f>
        <v>42202.278194444443</v>
      </c>
      <c r="L2230" s="8">
        <f>YEAR(FundResult[[#This Row],[Date Created Conversion]])</f>
        <v>2015</v>
      </c>
      <c r="M2230" t="b">
        <v>0</v>
      </c>
      <c r="N2230">
        <v>144</v>
      </c>
      <c r="O2230" t="b">
        <v>1</v>
      </c>
      <c r="P2230" t="s">
        <v>8295</v>
      </c>
      <c r="Q2230" t="s">
        <v>8333</v>
      </c>
      <c r="R2230" s="10" t="s">
        <v>8351</v>
      </c>
      <c r="S2230" s="29">
        <f>ROUND(FundResult[[#This Row],[pledged]]/FundResult[[#This Row],[goal]]*100,0)</f>
        <v>1174</v>
      </c>
      <c r="T2230" s="27">
        <f>IFERROR(FundResult[[#This Row],[pledged]]/FundResult[[#This Row],[backers_count]], 0)</f>
        <v>81.561805555555551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48">
        <v>8012</v>
      </c>
      <c r="E2231" s="4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6">
        <f>FundResult[[#This Row],[launched_at]]/86400+DATE(1970,1,1)</f>
        <v>41484.664247685185</v>
      </c>
      <c r="L2231" s="8">
        <f>YEAR(FundResult[[#This Row],[Date Created Conversion]])</f>
        <v>2013</v>
      </c>
      <c r="M2231" t="b">
        <v>0</v>
      </c>
      <c r="N2231">
        <v>539</v>
      </c>
      <c r="O2231" t="b">
        <v>1</v>
      </c>
      <c r="P2231" t="s">
        <v>8295</v>
      </c>
      <c r="Q2231" t="s">
        <v>8333</v>
      </c>
      <c r="R2231" s="10" t="s">
        <v>8351</v>
      </c>
      <c r="S2231" s="29">
        <f>ROUND(FundResult[[#This Row],[pledged]]/FundResult[[#This Row],[goal]]*100,0)</f>
        <v>171</v>
      </c>
      <c r="T2231" s="27">
        <f>IFERROR(FundResult[[#This Row],[pledged]]/FundResult[[#This Row],[backers_count]], 0)</f>
        <v>25.42547309833024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48">
        <v>8500</v>
      </c>
      <c r="E2232" s="4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6">
        <f>FundResult[[#This Row],[launched_at]]/86400+DATE(1970,1,1)</f>
        <v>41724.881099537037</v>
      </c>
      <c r="L2232" s="8">
        <f>YEAR(FundResult[[#This Row],[Date Created Conversion]])</f>
        <v>2014</v>
      </c>
      <c r="M2232" t="b">
        <v>0</v>
      </c>
      <c r="N2232">
        <v>498</v>
      </c>
      <c r="O2232" t="b">
        <v>1</v>
      </c>
      <c r="P2232" t="s">
        <v>8295</v>
      </c>
      <c r="Q2232" t="s">
        <v>8333</v>
      </c>
      <c r="R2232" s="10" t="s">
        <v>8351</v>
      </c>
      <c r="S2232" s="29">
        <f>ROUND(FundResult[[#This Row],[pledged]]/FundResult[[#This Row],[goal]]*100,0)</f>
        <v>126</v>
      </c>
      <c r="T2232" s="27">
        <f>IFERROR(FundResult[[#This Row],[pledged]]/FundResult[[#This Row],[backers_count]], 0)</f>
        <v>21.497991967871485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48">
        <v>2500</v>
      </c>
      <c r="E2233" s="4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6">
        <f>FundResult[[#This Row],[launched_at]]/86400+DATE(1970,1,1)</f>
        <v>41423.910891203705</v>
      </c>
      <c r="L2233" s="8">
        <f>YEAR(FundResult[[#This Row],[Date Created Conversion]])</f>
        <v>2013</v>
      </c>
      <c r="M2233" t="b">
        <v>0</v>
      </c>
      <c r="N2233">
        <v>1113</v>
      </c>
      <c r="O2233" t="b">
        <v>1</v>
      </c>
      <c r="P2233" t="s">
        <v>8295</v>
      </c>
      <c r="Q2233" t="s">
        <v>8333</v>
      </c>
      <c r="R2233" s="10" t="s">
        <v>8351</v>
      </c>
      <c r="S2233" s="29">
        <f>ROUND(FundResult[[#This Row],[pledged]]/FundResult[[#This Row],[goal]]*100,0)</f>
        <v>1212</v>
      </c>
      <c r="T2233" s="27">
        <f>IFERROR(FundResult[[#This Row],[pledged]]/FundResult[[#This Row],[backers_count]], 0)</f>
        <v>27.226630727762803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48">
        <v>5000</v>
      </c>
      <c r="E2234" s="4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6">
        <f>FundResult[[#This Row],[launched_at]]/86400+DATE(1970,1,1)</f>
        <v>41806.794074074074</v>
      </c>
      <c r="L2234" s="8">
        <f>YEAR(FundResult[[#This Row],[Date Created Conversion]])</f>
        <v>2014</v>
      </c>
      <c r="M2234" t="b">
        <v>0</v>
      </c>
      <c r="N2234">
        <v>988</v>
      </c>
      <c r="O2234" t="b">
        <v>1</v>
      </c>
      <c r="P2234" t="s">
        <v>8295</v>
      </c>
      <c r="Q2234" t="s">
        <v>8333</v>
      </c>
      <c r="R2234" s="10" t="s">
        <v>8351</v>
      </c>
      <c r="S2234" s="29">
        <f>ROUND(FundResult[[#This Row],[pledged]]/FundResult[[#This Row],[goal]]*100,0)</f>
        <v>496</v>
      </c>
      <c r="T2234" s="27">
        <f>IFERROR(FundResult[[#This Row],[pledged]]/FundResult[[#This Row],[backers_count]], 0)</f>
        <v>25.091093117408906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48">
        <v>2500</v>
      </c>
      <c r="E2235" s="4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6">
        <f>FundResult[[#This Row],[launched_at]]/86400+DATE(1970,1,1)</f>
        <v>42331.378923611112</v>
      </c>
      <c r="L2235" s="8">
        <f>YEAR(FundResult[[#This Row],[Date Created Conversion]])</f>
        <v>2015</v>
      </c>
      <c r="M2235" t="b">
        <v>0</v>
      </c>
      <c r="N2235">
        <v>391</v>
      </c>
      <c r="O2235" t="b">
        <v>1</v>
      </c>
      <c r="P2235" t="s">
        <v>8295</v>
      </c>
      <c r="Q2235" t="s">
        <v>8333</v>
      </c>
      <c r="R2235" s="10" t="s">
        <v>8351</v>
      </c>
      <c r="S2235" s="29">
        <f>ROUND(FundResult[[#This Row],[pledged]]/FundResult[[#This Row],[goal]]*100,0)</f>
        <v>332</v>
      </c>
      <c r="T2235" s="27">
        <f>IFERROR(FundResult[[#This Row],[pledged]]/FundResult[[#This Row],[backers_count]], 0)</f>
        <v>21.230179028132991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48">
        <v>100</v>
      </c>
      <c r="E2236" s="4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6">
        <f>FundResult[[#This Row],[launched_at]]/86400+DATE(1970,1,1)</f>
        <v>42710.824618055558</v>
      </c>
      <c r="L2236" s="8">
        <f>YEAR(FundResult[[#This Row],[Date Created Conversion]])</f>
        <v>2016</v>
      </c>
      <c r="M2236" t="b">
        <v>0</v>
      </c>
      <c r="N2236">
        <v>28</v>
      </c>
      <c r="O2236" t="b">
        <v>1</v>
      </c>
      <c r="P2236" t="s">
        <v>8295</v>
      </c>
      <c r="Q2236" t="s">
        <v>8333</v>
      </c>
      <c r="R2236" s="10" t="s">
        <v>8351</v>
      </c>
      <c r="S2236" s="29">
        <f>ROUND(FundResult[[#This Row],[pledged]]/FundResult[[#This Row],[goal]]*100,0)</f>
        <v>1165</v>
      </c>
      <c r="T2236" s="27">
        <f>IFERROR(FundResult[[#This Row],[pledged]]/FundResult[[#This Row],[backers_count]], 0)</f>
        <v>41.607142857142854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48">
        <v>13000</v>
      </c>
      <c r="E2237" s="4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6">
        <f>FundResult[[#This Row],[launched_at]]/86400+DATE(1970,1,1)</f>
        <v>42062.022118055553</v>
      </c>
      <c r="L2237" s="8">
        <f>YEAR(FundResult[[#This Row],[Date Created Conversion]])</f>
        <v>2015</v>
      </c>
      <c r="M2237" t="b">
        <v>0</v>
      </c>
      <c r="N2237">
        <v>147</v>
      </c>
      <c r="O2237" t="b">
        <v>1</v>
      </c>
      <c r="P2237" t="s">
        <v>8295</v>
      </c>
      <c r="Q2237" t="s">
        <v>8333</v>
      </c>
      <c r="R2237" s="10" t="s">
        <v>8351</v>
      </c>
      <c r="S2237" s="29">
        <f>ROUND(FundResult[[#This Row],[pledged]]/FundResult[[#This Row],[goal]]*100,0)</f>
        <v>153</v>
      </c>
      <c r="T2237" s="27">
        <f>IFERROR(FundResult[[#This Row],[pledged]]/FundResult[[#This Row],[backers_count]], 0)</f>
        <v>135.58503401360545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48">
        <v>2800</v>
      </c>
      <c r="E2238" s="4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6">
        <f>FundResult[[#This Row],[launched_at]]/86400+DATE(1970,1,1)</f>
        <v>42371.617164351846</v>
      </c>
      <c r="L2238" s="8">
        <f>YEAR(FundResult[[#This Row],[Date Created Conversion]])</f>
        <v>2016</v>
      </c>
      <c r="M2238" t="b">
        <v>0</v>
      </c>
      <c r="N2238">
        <v>680</v>
      </c>
      <c r="O2238" t="b">
        <v>1</v>
      </c>
      <c r="P2238" t="s">
        <v>8295</v>
      </c>
      <c r="Q2238" t="s">
        <v>8333</v>
      </c>
      <c r="R2238" s="10" t="s">
        <v>8351</v>
      </c>
      <c r="S2238" s="29">
        <f>ROUND(FundResult[[#This Row],[pledged]]/FundResult[[#This Row],[goal]]*100,0)</f>
        <v>537</v>
      </c>
      <c r="T2238" s="27">
        <f>IFERROR(FundResult[[#This Row],[pledged]]/FundResult[[#This Row],[backers_count]], 0)</f>
        <v>22.116176470588236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48">
        <v>18000</v>
      </c>
      <c r="E2239" s="4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6">
        <f>FundResult[[#This Row],[launched_at]]/86400+DATE(1970,1,1)</f>
        <v>41915.003275462965</v>
      </c>
      <c r="L2239" s="8">
        <f>YEAR(FundResult[[#This Row],[Date Created Conversion]])</f>
        <v>2014</v>
      </c>
      <c r="M2239" t="b">
        <v>0</v>
      </c>
      <c r="N2239">
        <v>983</v>
      </c>
      <c r="O2239" t="b">
        <v>1</v>
      </c>
      <c r="P2239" t="s">
        <v>8295</v>
      </c>
      <c r="Q2239" t="s">
        <v>8333</v>
      </c>
      <c r="R2239" s="10" t="s">
        <v>8351</v>
      </c>
      <c r="S2239" s="29">
        <f>ROUND(FundResult[[#This Row],[pledged]]/FundResult[[#This Row],[goal]]*100,0)</f>
        <v>353</v>
      </c>
      <c r="T2239" s="27">
        <f>IFERROR(FundResult[[#This Row],[pledged]]/FundResult[[#This Row],[backers_count]], 0)</f>
        <v>64.625635808748726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48">
        <v>4000</v>
      </c>
      <c r="E2240" s="4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6">
        <f>FundResult[[#This Row],[launched_at]]/86400+DATE(1970,1,1)</f>
        <v>42774.621712962966</v>
      </c>
      <c r="L2240" s="8">
        <f>YEAR(FundResult[[#This Row],[Date Created Conversion]])</f>
        <v>2017</v>
      </c>
      <c r="M2240" t="b">
        <v>0</v>
      </c>
      <c r="N2240">
        <v>79</v>
      </c>
      <c r="O2240" t="b">
        <v>1</v>
      </c>
      <c r="P2240" t="s">
        <v>8295</v>
      </c>
      <c r="Q2240" t="s">
        <v>8333</v>
      </c>
      <c r="R2240" s="10" t="s">
        <v>8351</v>
      </c>
      <c r="S2240" s="29">
        <f>ROUND(FundResult[[#This Row],[pledged]]/FundResult[[#This Row],[goal]]*100,0)</f>
        <v>137</v>
      </c>
      <c r="T2240" s="27">
        <f>IFERROR(FundResult[[#This Row],[pledged]]/FundResult[[#This Row],[backers_count]], 0)</f>
        <v>69.569620253164558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48">
        <v>25000</v>
      </c>
      <c r="E2241" s="4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6">
        <f>FundResult[[#This Row],[launched_at]]/86400+DATE(1970,1,1)</f>
        <v>41572.958495370374</v>
      </c>
      <c r="L2241" s="8">
        <f>YEAR(FundResult[[#This Row],[Date Created Conversion]])</f>
        <v>2013</v>
      </c>
      <c r="M2241" t="b">
        <v>0</v>
      </c>
      <c r="N2241">
        <v>426</v>
      </c>
      <c r="O2241" t="b">
        <v>1</v>
      </c>
      <c r="P2241" t="s">
        <v>8295</v>
      </c>
      <c r="Q2241" t="s">
        <v>8333</v>
      </c>
      <c r="R2241" s="10" t="s">
        <v>8351</v>
      </c>
      <c r="S2241" s="29">
        <f>ROUND(FundResult[[#This Row],[pledged]]/FundResult[[#This Row],[goal]]*100,0)</f>
        <v>128</v>
      </c>
      <c r="T2241" s="27">
        <f>IFERROR(FundResult[[#This Row],[pledged]]/FundResult[[#This Row],[backers_count]], 0)</f>
        <v>75.133028169014082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48">
        <v>5000</v>
      </c>
      <c r="E2242" s="4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6">
        <f>FundResult[[#This Row],[launched_at]]/86400+DATE(1970,1,1)</f>
        <v>42452.825740740736</v>
      </c>
      <c r="L2242" s="8">
        <f>YEAR(FundResult[[#This Row],[Date Created Conversion]])</f>
        <v>2016</v>
      </c>
      <c r="M2242" t="b">
        <v>0</v>
      </c>
      <c r="N2242">
        <v>96</v>
      </c>
      <c r="O2242" t="b">
        <v>1</v>
      </c>
      <c r="P2242" t="s">
        <v>8295</v>
      </c>
      <c r="Q2242" t="s">
        <v>8333</v>
      </c>
      <c r="R2242" s="10" t="s">
        <v>8351</v>
      </c>
      <c r="S2242" s="29">
        <f>ROUND(FundResult[[#This Row],[pledged]]/FundResult[[#This Row],[goal]]*100,0)</f>
        <v>271</v>
      </c>
      <c r="T2242" s="27">
        <f>IFERROR(FundResult[[#This Row],[pledged]]/FundResult[[#This Row],[backers_count]], 0)</f>
        <v>140.97916666666666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48">
        <v>1000</v>
      </c>
      <c r="E2243" s="4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6">
        <f>FundResult[[#This Row],[launched_at]]/86400+DATE(1970,1,1)</f>
        <v>42766.827546296292</v>
      </c>
      <c r="L2243" s="8">
        <f>YEAR(FundResult[[#This Row],[Date Created Conversion]])</f>
        <v>2017</v>
      </c>
      <c r="M2243" t="b">
        <v>0</v>
      </c>
      <c r="N2243">
        <v>163</v>
      </c>
      <c r="O2243" t="b">
        <v>1</v>
      </c>
      <c r="P2243" t="s">
        <v>8295</v>
      </c>
      <c r="Q2243" t="s">
        <v>8333</v>
      </c>
      <c r="R2243" s="10" t="s">
        <v>8351</v>
      </c>
      <c r="S2243" s="29">
        <f>ROUND(FundResult[[#This Row],[pledged]]/FundResult[[#This Row],[goal]]*100,0)</f>
        <v>806</v>
      </c>
      <c r="T2243" s="27">
        <f>IFERROR(FundResult[[#This Row],[pledged]]/FundResult[[#This Row],[backers_count]], 0)</f>
        <v>49.472392638036808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48">
        <v>10000</v>
      </c>
      <c r="E2244" s="4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6">
        <f>FundResult[[#This Row],[launched_at]]/86400+DATE(1970,1,1)</f>
        <v>41569.575613425928</v>
      </c>
      <c r="L2244" s="8">
        <f>YEAR(FundResult[[#This Row],[Date Created Conversion]])</f>
        <v>2013</v>
      </c>
      <c r="M2244" t="b">
        <v>0</v>
      </c>
      <c r="N2244">
        <v>2525</v>
      </c>
      <c r="O2244" t="b">
        <v>1</v>
      </c>
      <c r="P2244" t="s">
        <v>8295</v>
      </c>
      <c r="Q2244" t="s">
        <v>8333</v>
      </c>
      <c r="R2244" s="10" t="s">
        <v>8351</v>
      </c>
      <c r="S2244" s="29">
        <f>ROUND(FundResult[[#This Row],[pledged]]/FundResult[[#This Row],[goal]]*100,0)</f>
        <v>1360</v>
      </c>
      <c r="T2244" s="27">
        <f>IFERROR(FundResult[[#This Row],[pledged]]/FundResult[[#This Row],[backers_count]], 0)</f>
        <v>53.865251485148519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48">
        <v>1</v>
      </c>
      <c r="E2245" s="4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6">
        <f>FundResult[[#This Row],[launched_at]]/86400+DATE(1970,1,1)</f>
        <v>42800.751041666663</v>
      </c>
      <c r="L2245" s="8">
        <f>YEAR(FundResult[[#This Row],[Date Created Conversion]])</f>
        <v>2017</v>
      </c>
      <c r="M2245" t="b">
        <v>0</v>
      </c>
      <c r="N2245">
        <v>2035</v>
      </c>
      <c r="O2245" t="b">
        <v>1</v>
      </c>
      <c r="P2245" t="s">
        <v>8295</v>
      </c>
      <c r="Q2245" t="s">
        <v>8333</v>
      </c>
      <c r="R2245" s="10" t="s">
        <v>8351</v>
      </c>
      <c r="S2245" s="29">
        <f>ROUND(FundResult[[#This Row],[pledged]]/FundResult[[#This Row],[goal]]*100,0)</f>
        <v>930250</v>
      </c>
      <c r="T2245" s="27">
        <f>IFERROR(FundResult[[#This Row],[pledged]]/FundResult[[#This Row],[backers_count]], 0)</f>
        <v>4.5712530712530715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48">
        <v>5000</v>
      </c>
      <c r="E2246" s="4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6">
        <f>FundResult[[#This Row],[launched_at]]/86400+DATE(1970,1,1)</f>
        <v>42647.818819444445</v>
      </c>
      <c r="L2246" s="8">
        <f>YEAR(FundResult[[#This Row],[Date Created Conversion]])</f>
        <v>2016</v>
      </c>
      <c r="M2246" t="b">
        <v>0</v>
      </c>
      <c r="N2246">
        <v>290</v>
      </c>
      <c r="O2246" t="b">
        <v>1</v>
      </c>
      <c r="P2246" t="s">
        <v>8295</v>
      </c>
      <c r="Q2246" t="s">
        <v>8333</v>
      </c>
      <c r="R2246" s="10" t="s">
        <v>8351</v>
      </c>
      <c r="S2246" s="29">
        <f>ROUND(FundResult[[#This Row],[pledged]]/FundResult[[#This Row],[goal]]*100,0)</f>
        <v>377</v>
      </c>
      <c r="T2246" s="27">
        <f>IFERROR(FundResult[[#This Row],[pledged]]/FundResult[[#This Row],[backers_count]], 0)</f>
        <v>65.00344827586207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48">
        <v>4000</v>
      </c>
      <c r="E2247" s="4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6">
        <f>FundResult[[#This Row],[launched_at]]/86400+DATE(1970,1,1)</f>
        <v>41660.70853009259</v>
      </c>
      <c r="L2247" s="8">
        <f>YEAR(FundResult[[#This Row],[Date Created Conversion]])</f>
        <v>2014</v>
      </c>
      <c r="M2247" t="b">
        <v>0</v>
      </c>
      <c r="N2247">
        <v>1980</v>
      </c>
      <c r="O2247" t="b">
        <v>1</v>
      </c>
      <c r="P2247" t="s">
        <v>8295</v>
      </c>
      <c r="Q2247" t="s">
        <v>8333</v>
      </c>
      <c r="R2247" s="10" t="s">
        <v>8351</v>
      </c>
      <c r="S2247" s="29">
        <f>ROUND(FundResult[[#This Row],[pledged]]/FundResult[[#This Row],[goal]]*100,0)</f>
        <v>2647</v>
      </c>
      <c r="T2247" s="27">
        <f>IFERROR(FundResult[[#This Row],[pledged]]/FundResult[[#This Row],[backers_count]], 0)</f>
        <v>53.475252525252522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48">
        <v>2500</v>
      </c>
      <c r="E2248" s="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6">
        <f>FundResult[[#This Row],[launched_at]]/86400+DATE(1970,1,1)</f>
        <v>42221.79178240741</v>
      </c>
      <c r="L2248" s="8">
        <f>YEAR(FundResult[[#This Row],[Date Created Conversion]])</f>
        <v>2015</v>
      </c>
      <c r="M2248" t="b">
        <v>0</v>
      </c>
      <c r="N2248">
        <v>57</v>
      </c>
      <c r="O2248" t="b">
        <v>1</v>
      </c>
      <c r="P2248" t="s">
        <v>8295</v>
      </c>
      <c r="Q2248" t="s">
        <v>8333</v>
      </c>
      <c r="R2248" s="10" t="s">
        <v>8351</v>
      </c>
      <c r="S2248" s="29">
        <f>ROUND(FundResult[[#This Row],[pledged]]/FundResult[[#This Row],[goal]]*100,0)</f>
        <v>100</v>
      </c>
      <c r="T2248" s="27">
        <f>IFERROR(FundResult[[#This Row],[pledged]]/FundResult[[#This Row],[backers_count]], 0)</f>
        <v>43.912280701754383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48">
        <v>18500</v>
      </c>
      <c r="E2249" s="4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6">
        <f>FundResult[[#This Row],[launched_at]]/86400+DATE(1970,1,1)</f>
        <v>42200.666261574079</v>
      </c>
      <c r="L2249" s="8">
        <f>YEAR(FundResult[[#This Row],[Date Created Conversion]])</f>
        <v>2015</v>
      </c>
      <c r="M2249" t="b">
        <v>0</v>
      </c>
      <c r="N2249">
        <v>380</v>
      </c>
      <c r="O2249" t="b">
        <v>1</v>
      </c>
      <c r="P2249" t="s">
        <v>8295</v>
      </c>
      <c r="Q2249" t="s">
        <v>8333</v>
      </c>
      <c r="R2249" s="10" t="s">
        <v>8351</v>
      </c>
      <c r="S2249" s="29">
        <f>ROUND(FundResult[[#This Row],[pledged]]/FundResult[[#This Row],[goal]]*100,0)</f>
        <v>104</v>
      </c>
      <c r="T2249" s="27">
        <f>IFERROR(FundResult[[#This Row],[pledged]]/FundResult[[#This Row],[backers_count]], 0)</f>
        <v>50.852631578947367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48">
        <v>7000</v>
      </c>
      <c r="E2250" s="4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6">
        <f>FundResult[[#This Row],[launched_at]]/86400+DATE(1970,1,1)</f>
        <v>42688.875902777778</v>
      </c>
      <c r="L2250" s="8">
        <f>YEAR(FundResult[[#This Row],[Date Created Conversion]])</f>
        <v>2016</v>
      </c>
      <c r="M2250" t="b">
        <v>0</v>
      </c>
      <c r="N2250">
        <v>128</v>
      </c>
      <c r="O2250" t="b">
        <v>1</v>
      </c>
      <c r="P2250" t="s">
        <v>8295</v>
      </c>
      <c r="Q2250" t="s">
        <v>8333</v>
      </c>
      <c r="R2250" s="10" t="s">
        <v>8351</v>
      </c>
      <c r="S2250" s="29">
        <f>ROUND(FundResult[[#This Row],[pledged]]/FundResult[[#This Row],[goal]]*100,0)</f>
        <v>107</v>
      </c>
      <c r="T2250" s="27">
        <f>IFERROR(FundResult[[#This Row],[pledged]]/FundResult[[#This Row],[backers_count]], 0)</f>
        <v>58.6328125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48">
        <v>3500</v>
      </c>
      <c r="E2251" s="4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6">
        <f>FundResult[[#This Row],[launched_at]]/86400+DATE(1970,1,1)</f>
        <v>41336.703298611115</v>
      </c>
      <c r="L2251" s="8">
        <f>YEAR(FundResult[[#This Row],[Date Created Conversion]])</f>
        <v>2013</v>
      </c>
      <c r="M2251" t="b">
        <v>0</v>
      </c>
      <c r="N2251">
        <v>180</v>
      </c>
      <c r="O2251" t="b">
        <v>1</v>
      </c>
      <c r="P2251" t="s">
        <v>8295</v>
      </c>
      <c r="Q2251" t="s">
        <v>8333</v>
      </c>
      <c r="R2251" s="10" t="s">
        <v>8351</v>
      </c>
      <c r="S2251" s="29">
        <f>ROUND(FundResult[[#This Row],[pledged]]/FundResult[[#This Row],[goal]]*100,0)</f>
        <v>169</v>
      </c>
      <c r="T2251" s="27">
        <f>IFERROR(FundResult[[#This Row],[pledged]]/FundResult[[#This Row],[backers_count]], 0)</f>
        <v>32.81666666666667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48">
        <v>25000</v>
      </c>
      <c r="E2252" s="4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6">
        <f>FundResult[[#This Row],[launched_at]]/86400+DATE(1970,1,1)</f>
        <v>42677.005474537036</v>
      </c>
      <c r="L2252" s="8">
        <f>YEAR(FundResult[[#This Row],[Date Created Conversion]])</f>
        <v>2016</v>
      </c>
      <c r="M2252" t="b">
        <v>0</v>
      </c>
      <c r="N2252">
        <v>571</v>
      </c>
      <c r="O2252" t="b">
        <v>1</v>
      </c>
      <c r="P2252" t="s">
        <v>8295</v>
      </c>
      <c r="Q2252" t="s">
        <v>8333</v>
      </c>
      <c r="R2252" s="10" t="s">
        <v>8351</v>
      </c>
      <c r="S2252" s="29">
        <f>ROUND(FundResult[[#This Row],[pledged]]/FundResult[[#This Row],[goal]]*100,0)</f>
        <v>975</v>
      </c>
      <c r="T2252" s="27">
        <f>IFERROR(FundResult[[#This Row],[pledged]]/FundResult[[#This Row],[backers_count]], 0)</f>
        <v>426.93169877408059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48">
        <v>8500</v>
      </c>
      <c r="E2253" s="4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6">
        <f>FundResult[[#This Row],[launched_at]]/86400+DATE(1970,1,1)</f>
        <v>41846.34579861111</v>
      </c>
      <c r="L2253" s="8">
        <f>YEAR(FundResult[[#This Row],[Date Created Conversion]])</f>
        <v>2014</v>
      </c>
      <c r="M2253" t="b">
        <v>0</v>
      </c>
      <c r="N2253">
        <v>480</v>
      </c>
      <c r="O2253" t="b">
        <v>1</v>
      </c>
      <c r="P2253" t="s">
        <v>8295</v>
      </c>
      <c r="Q2253" t="s">
        <v>8333</v>
      </c>
      <c r="R2253" s="10" t="s">
        <v>8351</v>
      </c>
      <c r="S2253" s="29">
        <f>ROUND(FundResult[[#This Row],[pledged]]/FundResult[[#This Row],[goal]]*100,0)</f>
        <v>134</v>
      </c>
      <c r="T2253" s="27">
        <f>IFERROR(FundResult[[#This Row],[pledged]]/FundResult[[#This Row],[backers_count]], 0)</f>
        <v>23.808729166666669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48">
        <v>9000</v>
      </c>
      <c r="E2254" s="4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6">
        <f>FundResult[[#This Row],[launched_at]]/86400+DATE(1970,1,1)</f>
        <v>42573.327986111108</v>
      </c>
      <c r="L2254" s="8">
        <f>YEAR(FundResult[[#This Row],[Date Created Conversion]])</f>
        <v>2016</v>
      </c>
      <c r="M2254" t="b">
        <v>0</v>
      </c>
      <c r="N2254">
        <v>249</v>
      </c>
      <c r="O2254" t="b">
        <v>1</v>
      </c>
      <c r="P2254" t="s">
        <v>8295</v>
      </c>
      <c r="Q2254" t="s">
        <v>8333</v>
      </c>
      <c r="R2254" s="10" t="s">
        <v>8351</v>
      </c>
      <c r="S2254" s="29">
        <f>ROUND(FundResult[[#This Row],[pledged]]/FundResult[[#This Row],[goal]]*100,0)</f>
        <v>272</v>
      </c>
      <c r="T2254" s="27">
        <f>IFERROR(FundResult[[#This Row],[pledged]]/FundResult[[#This Row],[backers_count]], 0)</f>
        <v>98.413654618473899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48">
        <v>8000</v>
      </c>
      <c r="E2255" s="4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6">
        <f>FundResult[[#This Row],[launched_at]]/86400+DATE(1970,1,1)</f>
        <v>42296.631331018521</v>
      </c>
      <c r="L2255" s="8">
        <f>YEAR(FundResult[[#This Row],[Date Created Conversion]])</f>
        <v>2015</v>
      </c>
      <c r="M2255" t="b">
        <v>0</v>
      </c>
      <c r="N2255">
        <v>84</v>
      </c>
      <c r="O2255" t="b">
        <v>1</v>
      </c>
      <c r="P2255" t="s">
        <v>8295</v>
      </c>
      <c r="Q2255" t="s">
        <v>8333</v>
      </c>
      <c r="R2255" s="10" t="s">
        <v>8351</v>
      </c>
      <c r="S2255" s="29">
        <f>ROUND(FundResult[[#This Row],[pledged]]/FundResult[[#This Row],[goal]]*100,0)</f>
        <v>113</v>
      </c>
      <c r="T2255" s="27">
        <f>IFERROR(FundResult[[#This Row],[pledged]]/FundResult[[#This Row],[backers_count]], 0)</f>
        <v>107.32142857142857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48">
        <v>500</v>
      </c>
      <c r="E2256" s="4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6">
        <f>FundResult[[#This Row],[launched_at]]/86400+DATE(1970,1,1)</f>
        <v>42752.647777777776</v>
      </c>
      <c r="L2256" s="8">
        <f>YEAR(FundResult[[#This Row],[Date Created Conversion]])</f>
        <v>2017</v>
      </c>
      <c r="M2256" t="b">
        <v>0</v>
      </c>
      <c r="N2256">
        <v>197</v>
      </c>
      <c r="O2256" t="b">
        <v>1</v>
      </c>
      <c r="P2256" t="s">
        <v>8295</v>
      </c>
      <c r="Q2256" t="s">
        <v>8333</v>
      </c>
      <c r="R2256" s="10" t="s">
        <v>8351</v>
      </c>
      <c r="S2256" s="29">
        <f>ROUND(FundResult[[#This Row],[pledged]]/FundResult[[#This Row],[goal]]*100,0)</f>
        <v>460</v>
      </c>
      <c r="T2256" s="27">
        <f>IFERROR(FundResult[[#This Row],[pledged]]/FundResult[[#This Row],[backers_count]], 0)</f>
        <v>11.67005076142132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48">
        <v>3950</v>
      </c>
      <c r="E2257" s="4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6">
        <f>FundResult[[#This Row],[launched_at]]/86400+DATE(1970,1,1)</f>
        <v>42467.951979166668</v>
      </c>
      <c r="L2257" s="8">
        <f>YEAR(FundResult[[#This Row],[Date Created Conversion]])</f>
        <v>2016</v>
      </c>
      <c r="M2257" t="b">
        <v>0</v>
      </c>
      <c r="N2257">
        <v>271</v>
      </c>
      <c r="O2257" t="b">
        <v>1</v>
      </c>
      <c r="P2257" t="s">
        <v>8295</v>
      </c>
      <c r="Q2257" t="s">
        <v>8333</v>
      </c>
      <c r="R2257" s="10" t="s">
        <v>8351</v>
      </c>
      <c r="S2257" s="29">
        <f>ROUND(FundResult[[#This Row],[pledged]]/FundResult[[#This Row],[goal]]*100,0)</f>
        <v>287</v>
      </c>
      <c r="T2257" s="27">
        <f>IFERROR(FundResult[[#This Row],[pledged]]/FundResult[[#This Row],[backers_count]], 0)</f>
        <v>41.782287822878232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48">
        <v>480</v>
      </c>
      <c r="E2258" s="4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6">
        <f>FundResult[[#This Row],[launched_at]]/86400+DATE(1970,1,1)</f>
        <v>42682.451921296291</v>
      </c>
      <c r="L2258" s="8">
        <f>YEAR(FundResult[[#This Row],[Date Created Conversion]])</f>
        <v>2016</v>
      </c>
      <c r="M2258" t="b">
        <v>0</v>
      </c>
      <c r="N2258">
        <v>50</v>
      </c>
      <c r="O2258" t="b">
        <v>1</v>
      </c>
      <c r="P2258" t="s">
        <v>8295</v>
      </c>
      <c r="Q2258" t="s">
        <v>8333</v>
      </c>
      <c r="R2258" s="10" t="s">
        <v>8351</v>
      </c>
      <c r="S2258" s="29">
        <f>ROUND(FundResult[[#This Row],[pledged]]/FundResult[[#This Row],[goal]]*100,0)</f>
        <v>223</v>
      </c>
      <c r="T2258" s="27">
        <f>IFERROR(FundResult[[#This Row],[pledged]]/FundResult[[#This Row],[backers_count]], 0)</f>
        <v>21.38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48">
        <v>2500</v>
      </c>
      <c r="E2259" s="4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6">
        <f>FundResult[[#This Row],[launched_at]]/86400+DATE(1970,1,1)</f>
        <v>42505.936678240745</v>
      </c>
      <c r="L2259" s="8">
        <f>YEAR(FundResult[[#This Row],[Date Created Conversion]])</f>
        <v>2016</v>
      </c>
      <c r="M2259" t="b">
        <v>0</v>
      </c>
      <c r="N2259">
        <v>169</v>
      </c>
      <c r="O2259" t="b">
        <v>1</v>
      </c>
      <c r="P2259" t="s">
        <v>8295</v>
      </c>
      <c r="Q2259" t="s">
        <v>8333</v>
      </c>
      <c r="R2259" s="10" t="s">
        <v>8351</v>
      </c>
      <c r="S2259" s="29">
        <f>ROUND(FundResult[[#This Row],[pledged]]/FundResult[[#This Row],[goal]]*100,0)</f>
        <v>636</v>
      </c>
      <c r="T2259" s="27">
        <f>IFERROR(FundResult[[#This Row],[pledged]]/FundResult[[#This Row],[backers_count]], 0)</f>
        <v>94.103550295857985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48">
        <v>2200</v>
      </c>
      <c r="E2260" s="4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6">
        <f>FundResult[[#This Row],[launched_at]]/86400+DATE(1970,1,1)</f>
        <v>42136.75100694444</v>
      </c>
      <c r="L2260" s="8">
        <f>YEAR(FundResult[[#This Row],[Date Created Conversion]])</f>
        <v>2015</v>
      </c>
      <c r="M2260" t="b">
        <v>0</v>
      </c>
      <c r="N2260">
        <v>205</v>
      </c>
      <c r="O2260" t="b">
        <v>1</v>
      </c>
      <c r="P2260" t="s">
        <v>8295</v>
      </c>
      <c r="Q2260" t="s">
        <v>8333</v>
      </c>
      <c r="R2260" s="10" t="s">
        <v>8351</v>
      </c>
      <c r="S2260" s="29">
        <f>ROUND(FundResult[[#This Row],[pledged]]/FundResult[[#This Row],[goal]]*100,0)</f>
        <v>147</v>
      </c>
      <c r="T2260" s="27">
        <f>IFERROR(FundResult[[#This Row],[pledged]]/FundResult[[#This Row],[backers_count]], 0)</f>
        <v>15.721951219512196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48">
        <v>1000</v>
      </c>
      <c r="E2261" s="4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6">
        <f>FundResult[[#This Row],[launched_at]]/86400+DATE(1970,1,1)</f>
        <v>42702.804814814815</v>
      </c>
      <c r="L2261" s="8">
        <f>YEAR(FundResult[[#This Row],[Date Created Conversion]])</f>
        <v>2016</v>
      </c>
      <c r="M2261" t="b">
        <v>0</v>
      </c>
      <c r="N2261">
        <v>206</v>
      </c>
      <c r="O2261" t="b">
        <v>1</v>
      </c>
      <c r="P2261" t="s">
        <v>8295</v>
      </c>
      <c r="Q2261" t="s">
        <v>8333</v>
      </c>
      <c r="R2261" s="10" t="s">
        <v>8351</v>
      </c>
      <c r="S2261" s="29">
        <f>ROUND(FundResult[[#This Row],[pledged]]/FundResult[[#This Row],[goal]]*100,0)</f>
        <v>1867</v>
      </c>
      <c r="T2261" s="27">
        <f>IFERROR(FundResult[[#This Row],[pledged]]/FundResult[[#This Row],[backers_count]], 0)</f>
        <v>90.635922330097088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48">
        <v>2500</v>
      </c>
      <c r="E2262" s="4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6">
        <f>FundResult[[#This Row],[launched_at]]/86400+DATE(1970,1,1)</f>
        <v>41695.016782407409</v>
      </c>
      <c r="L2262" s="8">
        <f>YEAR(FundResult[[#This Row],[Date Created Conversion]])</f>
        <v>2014</v>
      </c>
      <c r="M2262" t="b">
        <v>0</v>
      </c>
      <c r="N2262">
        <v>84</v>
      </c>
      <c r="O2262" t="b">
        <v>1</v>
      </c>
      <c r="P2262" t="s">
        <v>8295</v>
      </c>
      <c r="Q2262" t="s">
        <v>8333</v>
      </c>
      <c r="R2262" s="10" t="s">
        <v>8351</v>
      </c>
      <c r="S2262" s="29">
        <f>ROUND(FundResult[[#This Row],[pledged]]/FundResult[[#This Row],[goal]]*100,0)</f>
        <v>327</v>
      </c>
      <c r="T2262" s="27">
        <f>IFERROR(FundResult[[#This Row],[pledged]]/FundResult[[#This Row],[backers_count]], 0)</f>
        <v>97.297619047619051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48">
        <v>1000</v>
      </c>
      <c r="E2263" s="4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6">
        <f>FundResult[[#This Row],[launched_at]]/86400+DATE(1970,1,1)</f>
        <v>42759.724768518514</v>
      </c>
      <c r="L2263" s="8">
        <f>YEAR(FundResult[[#This Row],[Date Created Conversion]])</f>
        <v>2017</v>
      </c>
      <c r="M2263" t="b">
        <v>0</v>
      </c>
      <c r="N2263">
        <v>210</v>
      </c>
      <c r="O2263" t="b">
        <v>1</v>
      </c>
      <c r="P2263" t="s">
        <v>8295</v>
      </c>
      <c r="Q2263" t="s">
        <v>8333</v>
      </c>
      <c r="R2263" s="10" t="s">
        <v>8351</v>
      </c>
      <c r="S2263" s="29">
        <f>ROUND(FundResult[[#This Row],[pledged]]/FundResult[[#This Row],[goal]]*100,0)</f>
        <v>780</v>
      </c>
      <c r="T2263" s="27">
        <f>IFERROR(FundResult[[#This Row],[pledged]]/FundResult[[#This Row],[backers_count]], 0)</f>
        <v>37.11904761904762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48">
        <v>3300</v>
      </c>
      <c r="E2264" s="4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6">
        <f>FundResult[[#This Row],[launched_at]]/86400+DATE(1970,1,1)</f>
        <v>41926.585162037038</v>
      </c>
      <c r="L2264" s="8">
        <f>YEAR(FundResult[[#This Row],[Date Created Conversion]])</f>
        <v>2014</v>
      </c>
      <c r="M2264" t="b">
        <v>0</v>
      </c>
      <c r="N2264">
        <v>181</v>
      </c>
      <c r="O2264" t="b">
        <v>1</v>
      </c>
      <c r="P2264" t="s">
        <v>8295</v>
      </c>
      <c r="Q2264" t="s">
        <v>8333</v>
      </c>
      <c r="R2264" s="10" t="s">
        <v>8351</v>
      </c>
      <c r="S2264" s="29">
        <f>ROUND(FundResult[[#This Row],[pledged]]/FundResult[[#This Row],[goal]]*100,0)</f>
        <v>154</v>
      </c>
      <c r="T2264" s="27">
        <f>IFERROR(FundResult[[#This Row],[pledged]]/FundResult[[#This Row],[backers_count]], 0)</f>
        <v>28.104972375690608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48">
        <v>7500</v>
      </c>
      <c r="E2265" s="4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6">
        <f>FundResult[[#This Row],[launched_at]]/86400+DATE(1970,1,1)</f>
        <v>42014.832326388889</v>
      </c>
      <c r="L2265" s="8">
        <f>YEAR(FundResult[[#This Row],[Date Created Conversion]])</f>
        <v>2015</v>
      </c>
      <c r="M2265" t="b">
        <v>0</v>
      </c>
      <c r="N2265">
        <v>60</v>
      </c>
      <c r="O2265" t="b">
        <v>1</v>
      </c>
      <c r="P2265" t="s">
        <v>8295</v>
      </c>
      <c r="Q2265" t="s">
        <v>8333</v>
      </c>
      <c r="R2265" s="10" t="s">
        <v>8351</v>
      </c>
      <c r="S2265" s="29">
        <f>ROUND(FundResult[[#This Row],[pledged]]/FundResult[[#This Row],[goal]]*100,0)</f>
        <v>116</v>
      </c>
      <c r="T2265" s="27">
        <f>IFERROR(FundResult[[#This Row],[pledged]]/FundResult[[#This Row],[backers_count]], 0)</f>
        <v>144.43333333333334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48">
        <v>6000</v>
      </c>
      <c r="E2266" s="4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6">
        <f>FundResult[[#This Row],[launched_at]]/86400+DATE(1970,1,1)</f>
        <v>42496.582337962958</v>
      </c>
      <c r="L2266" s="8">
        <f>YEAR(FundResult[[#This Row],[Date Created Conversion]])</f>
        <v>2016</v>
      </c>
      <c r="M2266" t="b">
        <v>0</v>
      </c>
      <c r="N2266">
        <v>445</v>
      </c>
      <c r="O2266" t="b">
        <v>1</v>
      </c>
      <c r="P2266" t="s">
        <v>8295</v>
      </c>
      <c r="Q2266" t="s">
        <v>8333</v>
      </c>
      <c r="R2266" s="10" t="s">
        <v>8351</v>
      </c>
      <c r="S2266" s="29">
        <f>ROUND(FundResult[[#This Row],[pledged]]/FundResult[[#This Row],[goal]]*100,0)</f>
        <v>180</v>
      </c>
      <c r="T2266" s="27">
        <f>IFERROR(FundResult[[#This Row],[pledged]]/FundResult[[#This Row],[backers_count]], 0)</f>
        <v>24.274157303370785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48">
        <v>200</v>
      </c>
      <c r="E2267" s="4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6">
        <f>FundResult[[#This Row],[launched_at]]/86400+DATE(1970,1,1)</f>
        <v>42689.853090277778</v>
      </c>
      <c r="L2267" s="8">
        <f>YEAR(FundResult[[#This Row],[Date Created Conversion]])</f>
        <v>2016</v>
      </c>
      <c r="M2267" t="b">
        <v>0</v>
      </c>
      <c r="N2267">
        <v>17</v>
      </c>
      <c r="O2267" t="b">
        <v>1</v>
      </c>
      <c r="P2267" t="s">
        <v>8295</v>
      </c>
      <c r="Q2267" t="s">
        <v>8333</v>
      </c>
      <c r="R2267" s="10" t="s">
        <v>8351</v>
      </c>
      <c r="S2267" s="29">
        <f>ROUND(FundResult[[#This Row],[pledged]]/FundResult[[#This Row],[goal]]*100,0)</f>
        <v>299</v>
      </c>
      <c r="T2267" s="27">
        <f>IFERROR(FundResult[[#This Row],[pledged]]/FundResult[[#This Row],[backers_count]], 0)</f>
        <v>35.117647058823529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48">
        <v>1500</v>
      </c>
      <c r="E2268" s="4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6">
        <f>FundResult[[#This Row],[launched_at]]/86400+DATE(1970,1,1)</f>
        <v>42469.874907407408</v>
      </c>
      <c r="L2268" s="8">
        <f>YEAR(FundResult[[#This Row],[Date Created Conversion]])</f>
        <v>2016</v>
      </c>
      <c r="M2268" t="b">
        <v>0</v>
      </c>
      <c r="N2268">
        <v>194</v>
      </c>
      <c r="O2268" t="b">
        <v>1</v>
      </c>
      <c r="P2268" t="s">
        <v>8295</v>
      </c>
      <c r="Q2268" t="s">
        <v>8333</v>
      </c>
      <c r="R2268" s="10" t="s">
        <v>8351</v>
      </c>
      <c r="S2268" s="29">
        <f>ROUND(FundResult[[#This Row],[pledged]]/FundResult[[#This Row],[goal]]*100,0)</f>
        <v>320</v>
      </c>
      <c r="T2268" s="27">
        <f>IFERROR(FundResult[[#This Row],[pledged]]/FundResult[[#This Row],[backers_count]], 0)</f>
        <v>24.762886597938145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48">
        <v>20000</v>
      </c>
      <c r="E2269" s="4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6">
        <f>FundResult[[#This Row],[launched_at]]/86400+DATE(1970,1,1)</f>
        <v>41968.829826388886</v>
      </c>
      <c r="L2269" s="8">
        <f>YEAR(FundResult[[#This Row],[Date Created Conversion]])</f>
        <v>2014</v>
      </c>
      <c r="M2269" t="b">
        <v>0</v>
      </c>
      <c r="N2269">
        <v>404</v>
      </c>
      <c r="O2269" t="b">
        <v>1</v>
      </c>
      <c r="P2269" t="s">
        <v>8295</v>
      </c>
      <c r="Q2269" t="s">
        <v>8333</v>
      </c>
      <c r="R2269" s="10" t="s">
        <v>8351</v>
      </c>
      <c r="S2269" s="29">
        <f>ROUND(FundResult[[#This Row],[pledged]]/FundResult[[#This Row],[goal]]*100,0)</f>
        <v>381</v>
      </c>
      <c r="T2269" s="27">
        <f>IFERROR(FundResult[[#This Row],[pledged]]/FundResult[[#This Row],[backers_count]], 0)</f>
        <v>188.37871287128712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48">
        <v>28000</v>
      </c>
      <c r="E2270" s="4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6">
        <f>FundResult[[#This Row],[launched_at]]/86400+DATE(1970,1,1)</f>
        <v>42776.082349537042</v>
      </c>
      <c r="L2270" s="8">
        <f>YEAR(FundResult[[#This Row],[Date Created Conversion]])</f>
        <v>2017</v>
      </c>
      <c r="M2270" t="b">
        <v>0</v>
      </c>
      <c r="N2270">
        <v>194</v>
      </c>
      <c r="O2270" t="b">
        <v>1</v>
      </c>
      <c r="P2270" t="s">
        <v>8295</v>
      </c>
      <c r="Q2270" t="s">
        <v>8333</v>
      </c>
      <c r="R2270" s="10" t="s">
        <v>8351</v>
      </c>
      <c r="S2270" s="29">
        <f>ROUND(FundResult[[#This Row],[pledged]]/FundResult[[#This Row],[goal]]*100,0)</f>
        <v>103</v>
      </c>
      <c r="T2270" s="27">
        <f>IFERROR(FundResult[[#This Row],[pledged]]/FundResult[[#This Row],[backers_count]], 0)</f>
        <v>148.08247422680412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48">
        <v>2500</v>
      </c>
      <c r="E2271" s="4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6">
        <f>FundResult[[#This Row],[launched_at]]/86400+DATE(1970,1,1)</f>
        <v>42776.704432870371</v>
      </c>
      <c r="L2271" s="8">
        <f>YEAR(FundResult[[#This Row],[Date Created Conversion]])</f>
        <v>2017</v>
      </c>
      <c r="M2271" t="b">
        <v>0</v>
      </c>
      <c r="N2271">
        <v>902</v>
      </c>
      <c r="O2271" t="b">
        <v>1</v>
      </c>
      <c r="P2271" t="s">
        <v>8295</v>
      </c>
      <c r="Q2271" t="s">
        <v>8333</v>
      </c>
      <c r="R2271" s="10" t="s">
        <v>8351</v>
      </c>
      <c r="S2271" s="29">
        <f>ROUND(FundResult[[#This Row],[pledged]]/FundResult[[#This Row],[goal]]*100,0)</f>
        <v>1802</v>
      </c>
      <c r="T2271" s="27">
        <f>IFERROR(FundResult[[#This Row],[pledged]]/FundResult[[#This Row],[backers_count]], 0)</f>
        <v>49.934589800443462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48">
        <v>25000</v>
      </c>
      <c r="E2272" s="4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6">
        <f>FundResult[[#This Row],[launched_at]]/86400+DATE(1970,1,1)</f>
        <v>42725.869363425925</v>
      </c>
      <c r="L2272" s="8">
        <f>YEAR(FundResult[[#This Row],[Date Created Conversion]])</f>
        <v>2016</v>
      </c>
      <c r="M2272" t="b">
        <v>0</v>
      </c>
      <c r="N2272">
        <v>1670</v>
      </c>
      <c r="O2272" t="b">
        <v>1</v>
      </c>
      <c r="P2272" t="s">
        <v>8295</v>
      </c>
      <c r="Q2272" t="s">
        <v>8333</v>
      </c>
      <c r="R2272" s="10" t="s">
        <v>8351</v>
      </c>
      <c r="S2272" s="29">
        <f>ROUND(FundResult[[#This Row],[pledged]]/FundResult[[#This Row],[goal]]*100,0)</f>
        <v>720</v>
      </c>
      <c r="T2272" s="27">
        <f>IFERROR(FundResult[[#This Row],[pledged]]/FundResult[[#This Row],[backers_count]], 0)</f>
        <v>107.82155688622754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48">
        <v>20000</v>
      </c>
      <c r="E2273" s="4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6">
        <f>FundResult[[#This Row],[launched_at]]/86400+DATE(1970,1,1)</f>
        <v>42684.000046296293</v>
      </c>
      <c r="L2273" s="8">
        <f>YEAR(FundResult[[#This Row],[Date Created Conversion]])</f>
        <v>2016</v>
      </c>
      <c r="M2273" t="b">
        <v>0</v>
      </c>
      <c r="N2273">
        <v>1328</v>
      </c>
      <c r="O2273" t="b">
        <v>1</v>
      </c>
      <c r="P2273" t="s">
        <v>8295</v>
      </c>
      <c r="Q2273" t="s">
        <v>8333</v>
      </c>
      <c r="R2273" s="10" t="s">
        <v>8351</v>
      </c>
      <c r="S2273" s="29">
        <f>ROUND(FundResult[[#This Row],[pledged]]/FundResult[[#This Row],[goal]]*100,0)</f>
        <v>283</v>
      </c>
      <c r="T2273" s="27">
        <f>IFERROR(FundResult[[#This Row],[pledged]]/FundResult[[#This Row],[backers_count]], 0)</f>
        <v>42.63403614457831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48">
        <v>1000</v>
      </c>
      <c r="E2274" s="4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6">
        <f>FundResult[[#This Row],[launched_at]]/86400+DATE(1970,1,1)</f>
        <v>42315.699490740742</v>
      </c>
      <c r="L2274" s="8">
        <f>YEAR(FundResult[[#This Row],[Date Created Conversion]])</f>
        <v>2015</v>
      </c>
      <c r="M2274" t="b">
        <v>0</v>
      </c>
      <c r="N2274">
        <v>944</v>
      </c>
      <c r="O2274" t="b">
        <v>1</v>
      </c>
      <c r="P2274" t="s">
        <v>8295</v>
      </c>
      <c r="Q2274" t="s">
        <v>8333</v>
      </c>
      <c r="R2274" s="10" t="s">
        <v>8351</v>
      </c>
      <c r="S2274" s="29">
        <f>ROUND(FundResult[[#This Row],[pledged]]/FundResult[[#This Row],[goal]]*100,0)</f>
        <v>1357</v>
      </c>
      <c r="T2274" s="27">
        <f>IFERROR(FundResult[[#This Row],[pledged]]/FundResult[[#This Row],[backers_count]], 0)</f>
        <v>14.370762711864407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48">
        <v>2500</v>
      </c>
      <c r="E2275" s="4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6">
        <f>FundResult[[#This Row],[launched_at]]/86400+DATE(1970,1,1)</f>
        <v>42781.549097222218</v>
      </c>
      <c r="L2275" s="8">
        <f>YEAR(FundResult[[#This Row],[Date Created Conversion]])</f>
        <v>2017</v>
      </c>
      <c r="M2275" t="b">
        <v>0</v>
      </c>
      <c r="N2275">
        <v>147</v>
      </c>
      <c r="O2275" t="b">
        <v>1</v>
      </c>
      <c r="P2275" t="s">
        <v>8295</v>
      </c>
      <c r="Q2275" t="s">
        <v>8333</v>
      </c>
      <c r="R2275" s="10" t="s">
        <v>8351</v>
      </c>
      <c r="S2275" s="29">
        <f>ROUND(FundResult[[#This Row],[pledged]]/FundResult[[#This Row],[goal]]*100,0)</f>
        <v>220</v>
      </c>
      <c r="T2275" s="27">
        <f>IFERROR(FundResult[[#This Row],[pledged]]/FundResult[[#This Row],[backers_count]], 0)</f>
        <v>37.476190476190474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48">
        <v>2500</v>
      </c>
      <c r="E2276" s="4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6">
        <f>FundResult[[#This Row],[launched_at]]/86400+DATE(1970,1,1)</f>
        <v>41663.500659722224</v>
      </c>
      <c r="L2276" s="8">
        <f>YEAR(FundResult[[#This Row],[Date Created Conversion]])</f>
        <v>2014</v>
      </c>
      <c r="M2276" t="b">
        <v>0</v>
      </c>
      <c r="N2276">
        <v>99</v>
      </c>
      <c r="O2276" t="b">
        <v>1</v>
      </c>
      <c r="P2276" t="s">
        <v>8295</v>
      </c>
      <c r="Q2276" t="s">
        <v>8333</v>
      </c>
      <c r="R2276" s="10" t="s">
        <v>8351</v>
      </c>
      <c r="S2276" s="29">
        <f>ROUND(FundResult[[#This Row],[pledged]]/FundResult[[#This Row],[goal]]*100,0)</f>
        <v>120</v>
      </c>
      <c r="T2276" s="27">
        <f>IFERROR(FundResult[[#This Row],[pledged]]/FundResult[[#This Row],[backers_count]], 0)</f>
        <v>30.202020202020201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48">
        <v>650</v>
      </c>
      <c r="E2277" s="4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6">
        <f>FundResult[[#This Row],[launched_at]]/86400+DATE(1970,1,1)</f>
        <v>41965.616655092592</v>
      </c>
      <c r="L2277" s="8">
        <f>YEAR(FundResult[[#This Row],[Date Created Conversion]])</f>
        <v>2014</v>
      </c>
      <c r="M2277" t="b">
        <v>0</v>
      </c>
      <c r="N2277">
        <v>79</v>
      </c>
      <c r="O2277" t="b">
        <v>1</v>
      </c>
      <c r="P2277" t="s">
        <v>8295</v>
      </c>
      <c r="Q2277" t="s">
        <v>8333</v>
      </c>
      <c r="R2277" s="10" t="s">
        <v>8351</v>
      </c>
      <c r="S2277" s="29">
        <f>ROUND(FundResult[[#This Row],[pledged]]/FundResult[[#This Row],[goal]]*100,0)</f>
        <v>408</v>
      </c>
      <c r="T2277" s="27">
        <f>IFERROR(FundResult[[#This Row],[pledged]]/FundResult[[#This Row],[backers_count]], 0)</f>
        <v>33.550632911392405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48">
        <v>4589</v>
      </c>
      <c r="E2278" s="4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6">
        <f>FundResult[[#This Row],[launched_at]]/86400+DATE(1970,1,1)</f>
        <v>41614.651493055557</v>
      </c>
      <c r="L2278" s="8">
        <f>YEAR(FundResult[[#This Row],[Date Created Conversion]])</f>
        <v>2013</v>
      </c>
      <c r="M2278" t="b">
        <v>0</v>
      </c>
      <c r="N2278">
        <v>75</v>
      </c>
      <c r="O2278" t="b">
        <v>1</v>
      </c>
      <c r="P2278" t="s">
        <v>8295</v>
      </c>
      <c r="Q2278" t="s">
        <v>8333</v>
      </c>
      <c r="R2278" s="10" t="s">
        <v>8351</v>
      </c>
      <c r="S2278" s="29">
        <f>ROUND(FundResult[[#This Row],[pledged]]/FundResult[[#This Row],[goal]]*100,0)</f>
        <v>106</v>
      </c>
      <c r="T2278" s="27">
        <f>IFERROR(FundResult[[#This Row],[pledged]]/FundResult[[#This Row],[backers_count]], 0)</f>
        <v>64.74666666666667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48">
        <v>8500</v>
      </c>
      <c r="E2279" s="4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6">
        <f>FundResult[[#This Row],[launched_at]]/86400+DATE(1970,1,1)</f>
        <v>40936.678506944445</v>
      </c>
      <c r="L2279" s="8">
        <f>YEAR(FundResult[[#This Row],[Date Created Conversion]])</f>
        <v>2012</v>
      </c>
      <c r="M2279" t="b">
        <v>0</v>
      </c>
      <c r="N2279">
        <v>207</v>
      </c>
      <c r="O2279" t="b">
        <v>1</v>
      </c>
      <c r="P2279" t="s">
        <v>8295</v>
      </c>
      <c r="Q2279" t="s">
        <v>8333</v>
      </c>
      <c r="R2279" s="10" t="s">
        <v>8351</v>
      </c>
      <c r="S2279" s="29">
        <f>ROUND(FundResult[[#This Row],[pledged]]/FundResult[[#This Row],[goal]]*100,0)</f>
        <v>141</v>
      </c>
      <c r="T2279" s="27">
        <f>IFERROR(FundResult[[#This Row],[pledged]]/FundResult[[#This Row],[backers_count]], 0)</f>
        <v>57.932367149758456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48">
        <v>2000</v>
      </c>
      <c r="E2280" s="4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6">
        <f>FundResult[[#This Row],[launched_at]]/86400+DATE(1970,1,1)</f>
        <v>42338.709108796298</v>
      </c>
      <c r="L2280" s="8">
        <f>YEAR(FundResult[[#This Row],[Date Created Conversion]])</f>
        <v>2015</v>
      </c>
      <c r="M2280" t="b">
        <v>0</v>
      </c>
      <c r="N2280">
        <v>102</v>
      </c>
      <c r="O2280" t="b">
        <v>1</v>
      </c>
      <c r="P2280" t="s">
        <v>8295</v>
      </c>
      <c r="Q2280" t="s">
        <v>8333</v>
      </c>
      <c r="R2280" s="10" t="s">
        <v>8351</v>
      </c>
      <c r="S2280" s="29">
        <f>ROUND(FundResult[[#This Row],[pledged]]/FundResult[[#This Row],[goal]]*100,0)</f>
        <v>271</v>
      </c>
      <c r="T2280" s="27">
        <f>IFERROR(FundResult[[#This Row],[pledged]]/FundResult[[#This Row],[backers_count]], 0)</f>
        <v>53.078431372549019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48">
        <v>1000</v>
      </c>
      <c r="E2281" s="4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6">
        <f>FundResult[[#This Row],[launched_at]]/86400+DATE(1970,1,1)</f>
        <v>42020.806701388894</v>
      </c>
      <c r="L2281" s="8">
        <f>YEAR(FundResult[[#This Row],[Date Created Conversion]])</f>
        <v>2015</v>
      </c>
      <c r="M2281" t="b">
        <v>0</v>
      </c>
      <c r="N2281">
        <v>32</v>
      </c>
      <c r="O2281" t="b">
        <v>1</v>
      </c>
      <c r="P2281" t="s">
        <v>8295</v>
      </c>
      <c r="Q2281" t="s">
        <v>8333</v>
      </c>
      <c r="R2281" s="10" t="s">
        <v>8351</v>
      </c>
      <c r="S2281" s="29">
        <f>ROUND(FundResult[[#This Row],[pledged]]/FundResult[[#This Row],[goal]]*100,0)</f>
        <v>154</v>
      </c>
      <c r="T2281" s="27">
        <f>IFERROR(FundResult[[#This Row],[pledged]]/FundResult[[#This Row],[backers_count]], 0)</f>
        <v>48.0625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48">
        <v>9800</v>
      </c>
      <c r="E2282" s="4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6">
        <f>FundResult[[#This Row],[launched_at]]/86400+DATE(1970,1,1)</f>
        <v>42234.624895833331</v>
      </c>
      <c r="L2282" s="8">
        <f>YEAR(FundResult[[#This Row],[Date Created Conversion]])</f>
        <v>2015</v>
      </c>
      <c r="M2282" t="b">
        <v>0</v>
      </c>
      <c r="N2282">
        <v>480</v>
      </c>
      <c r="O2282" t="b">
        <v>1</v>
      </c>
      <c r="P2282" t="s">
        <v>8295</v>
      </c>
      <c r="Q2282" t="s">
        <v>8333</v>
      </c>
      <c r="R2282" s="10" t="s">
        <v>8351</v>
      </c>
      <c r="S2282" s="29">
        <f>ROUND(FundResult[[#This Row],[pledged]]/FundResult[[#This Row],[goal]]*100,0)</f>
        <v>404</v>
      </c>
      <c r="T2282" s="27">
        <f>IFERROR(FundResult[[#This Row],[pledged]]/FundResult[[#This Row],[backers_count]], 0)</f>
        <v>82.396874999999994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48">
        <v>300</v>
      </c>
      <c r="E2283" s="4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6">
        <f>FundResult[[#This Row],[launched_at]]/86400+DATE(1970,1,1)</f>
        <v>40687.285844907405</v>
      </c>
      <c r="L2283" s="8">
        <f>YEAR(FundResult[[#This Row],[Date Created Conversion]])</f>
        <v>2011</v>
      </c>
      <c r="M2283" t="b">
        <v>0</v>
      </c>
      <c r="N2283">
        <v>11</v>
      </c>
      <c r="O2283" t="b">
        <v>1</v>
      </c>
      <c r="P2283" t="s">
        <v>8274</v>
      </c>
      <c r="Q2283" t="s">
        <v>8325</v>
      </c>
      <c r="R2283" s="10" t="s">
        <v>8326</v>
      </c>
      <c r="S2283" s="29">
        <f>ROUND(FundResult[[#This Row],[pledged]]/FundResult[[#This Row],[goal]]*100,0)</f>
        <v>185</v>
      </c>
      <c r="T2283" s="27">
        <f>IFERROR(FundResult[[#This Row],[pledged]]/FundResult[[#This Row],[backers_count]], 0)</f>
        <v>50.454545454545453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48">
        <v>750</v>
      </c>
      <c r="E2284" s="4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6">
        <f>FundResult[[#This Row],[launched_at]]/86400+DATE(1970,1,1)</f>
        <v>42323.17460648148</v>
      </c>
      <c r="L2284" s="8">
        <f>YEAR(FundResult[[#This Row],[Date Created Conversion]])</f>
        <v>2015</v>
      </c>
      <c r="M2284" t="b">
        <v>0</v>
      </c>
      <c r="N2284">
        <v>12</v>
      </c>
      <c r="O2284" t="b">
        <v>1</v>
      </c>
      <c r="P2284" t="s">
        <v>8274</v>
      </c>
      <c r="Q2284" t="s">
        <v>8325</v>
      </c>
      <c r="R2284" s="10" t="s">
        <v>8326</v>
      </c>
      <c r="S2284" s="29">
        <f>ROUND(FundResult[[#This Row],[pledged]]/FundResult[[#This Row],[goal]]*100,0)</f>
        <v>185</v>
      </c>
      <c r="T2284" s="27">
        <f>IFERROR(FundResult[[#This Row],[pledged]]/FundResult[[#This Row],[backers_count]], 0)</f>
        <v>115.83333333333333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48">
        <v>3000</v>
      </c>
      <c r="E2285" s="4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6">
        <f>FundResult[[#This Row],[launched_at]]/86400+DATE(1970,1,1)</f>
        <v>40978.125046296293</v>
      </c>
      <c r="L2285" s="8">
        <f>YEAR(FundResult[[#This Row],[Date Created Conversion]])</f>
        <v>2012</v>
      </c>
      <c r="M2285" t="b">
        <v>0</v>
      </c>
      <c r="N2285">
        <v>48</v>
      </c>
      <c r="O2285" t="b">
        <v>1</v>
      </c>
      <c r="P2285" t="s">
        <v>8274</v>
      </c>
      <c r="Q2285" t="s">
        <v>8325</v>
      </c>
      <c r="R2285" s="10" t="s">
        <v>8326</v>
      </c>
      <c r="S2285" s="29">
        <f>ROUND(FundResult[[#This Row],[pledged]]/FundResult[[#This Row],[goal]]*100,0)</f>
        <v>101</v>
      </c>
      <c r="T2285" s="27">
        <f>IFERROR(FundResult[[#This Row],[pledged]]/FundResult[[#This Row],[backers_count]], 0)</f>
        <v>63.03458333333333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48">
        <v>6000</v>
      </c>
      <c r="E2286" s="4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6">
        <f>FundResult[[#This Row],[launched_at]]/86400+DATE(1970,1,1)</f>
        <v>40585.796817129631</v>
      </c>
      <c r="L2286" s="8">
        <f>YEAR(FundResult[[#This Row],[Date Created Conversion]])</f>
        <v>2011</v>
      </c>
      <c r="M2286" t="b">
        <v>0</v>
      </c>
      <c r="N2286">
        <v>59</v>
      </c>
      <c r="O2286" t="b">
        <v>1</v>
      </c>
      <c r="P2286" t="s">
        <v>8274</v>
      </c>
      <c r="Q2286" t="s">
        <v>8325</v>
      </c>
      <c r="R2286" s="10" t="s">
        <v>8326</v>
      </c>
      <c r="S2286" s="29">
        <f>ROUND(FundResult[[#This Row],[pledged]]/FundResult[[#This Row],[goal]]*100,0)</f>
        <v>106</v>
      </c>
      <c r="T2286" s="27">
        <f>IFERROR(FundResult[[#This Row],[pledged]]/FundResult[[#This Row],[backers_count]], 0)</f>
        <v>108.02152542372882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48">
        <v>3000</v>
      </c>
      <c r="E2287" s="4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6">
        <f>FundResult[[#This Row],[launched_at]]/86400+DATE(1970,1,1)</f>
        <v>41059.185682870375</v>
      </c>
      <c r="L2287" s="8">
        <f>YEAR(FundResult[[#This Row],[Date Created Conversion]])</f>
        <v>2012</v>
      </c>
      <c r="M2287" t="b">
        <v>0</v>
      </c>
      <c r="N2287">
        <v>79</v>
      </c>
      <c r="O2287" t="b">
        <v>1</v>
      </c>
      <c r="P2287" t="s">
        <v>8274</v>
      </c>
      <c r="Q2287" t="s">
        <v>8325</v>
      </c>
      <c r="R2287" s="10" t="s">
        <v>8326</v>
      </c>
      <c r="S2287" s="29">
        <f>ROUND(FundResult[[#This Row],[pledged]]/FundResult[[#This Row],[goal]]*100,0)</f>
        <v>121</v>
      </c>
      <c r="T2287" s="27">
        <f>IFERROR(FundResult[[#This Row],[pledged]]/FundResult[[#This Row],[backers_count]], 0)</f>
        <v>46.088607594936711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48">
        <v>1500</v>
      </c>
      <c r="E2288" s="4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6">
        <f>FundResult[[#This Row],[launched_at]]/86400+DATE(1970,1,1)</f>
        <v>41494.963587962964</v>
      </c>
      <c r="L2288" s="8">
        <f>YEAR(FundResult[[#This Row],[Date Created Conversion]])</f>
        <v>2013</v>
      </c>
      <c r="M2288" t="b">
        <v>0</v>
      </c>
      <c r="N2288">
        <v>14</v>
      </c>
      <c r="O2288" t="b">
        <v>1</v>
      </c>
      <c r="P2288" t="s">
        <v>8274</v>
      </c>
      <c r="Q2288" t="s">
        <v>8325</v>
      </c>
      <c r="R2288" s="10" t="s">
        <v>8326</v>
      </c>
      <c r="S2288" s="29">
        <f>ROUND(FundResult[[#This Row],[pledged]]/FundResult[[#This Row],[goal]]*100,0)</f>
        <v>100</v>
      </c>
      <c r="T2288" s="27">
        <f>IFERROR(FundResult[[#This Row],[pledged]]/FundResult[[#This Row],[backers_count]], 0)</f>
        <v>107.21428571428571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48">
        <v>4500</v>
      </c>
      <c r="E2289" s="4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6">
        <f>FundResult[[#This Row],[launched_at]]/86400+DATE(1970,1,1)</f>
        <v>41792.667361111111</v>
      </c>
      <c r="L2289" s="8">
        <f>YEAR(FundResult[[#This Row],[Date Created Conversion]])</f>
        <v>2014</v>
      </c>
      <c r="M2289" t="b">
        <v>0</v>
      </c>
      <c r="N2289">
        <v>106</v>
      </c>
      <c r="O2289" t="b">
        <v>1</v>
      </c>
      <c r="P2289" t="s">
        <v>8274</v>
      </c>
      <c r="Q2289" t="s">
        <v>8325</v>
      </c>
      <c r="R2289" s="10" t="s">
        <v>8326</v>
      </c>
      <c r="S2289" s="29">
        <f>ROUND(FundResult[[#This Row],[pledged]]/FundResult[[#This Row],[goal]]*100,0)</f>
        <v>120</v>
      </c>
      <c r="T2289" s="27">
        <f>IFERROR(FundResult[[#This Row],[pledged]]/FundResult[[#This Row],[backers_count]], 0)</f>
        <v>50.9338679245283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48">
        <v>1000</v>
      </c>
      <c r="E2290" s="4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6">
        <f>FundResult[[#This Row],[launched_at]]/86400+DATE(1970,1,1)</f>
        <v>41067.827418981484</v>
      </c>
      <c r="L2290" s="8">
        <f>YEAR(FundResult[[#This Row],[Date Created Conversion]])</f>
        <v>2012</v>
      </c>
      <c r="M2290" t="b">
        <v>0</v>
      </c>
      <c r="N2290">
        <v>25</v>
      </c>
      <c r="O2290" t="b">
        <v>1</v>
      </c>
      <c r="P2290" t="s">
        <v>8274</v>
      </c>
      <c r="Q2290" t="s">
        <v>8325</v>
      </c>
      <c r="R2290" s="10" t="s">
        <v>8326</v>
      </c>
      <c r="S2290" s="29">
        <f>ROUND(FundResult[[#This Row],[pledged]]/FundResult[[#This Row],[goal]]*100,0)</f>
        <v>100</v>
      </c>
      <c r="T2290" s="27">
        <f>IFERROR(FundResult[[#This Row],[pledged]]/FundResult[[#This Row],[backers_count]], 0)</f>
        <v>40.04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48">
        <v>1500</v>
      </c>
      <c r="E2291" s="4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6">
        <f>FundResult[[#This Row],[launched_at]]/86400+DATE(1970,1,1)</f>
        <v>41571.998379629629</v>
      </c>
      <c r="L2291" s="8">
        <f>YEAR(FundResult[[#This Row],[Date Created Conversion]])</f>
        <v>2013</v>
      </c>
      <c r="M2291" t="b">
        <v>0</v>
      </c>
      <c r="N2291">
        <v>25</v>
      </c>
      <c r="O2291" t="b">
        <v>1</v>
      </c>
      <c r="P2291" t="s">
        <v>8274</v>
      </c>
      <c r="Q2291" t="s">
        <v>8325</v>
      </c>
      <c r="R2291" s="10" t="s">
        <v>8326</v>
      </c>
      <c r="S2291" s="29">
        <f>ROUND(FundResult[[#This Row],[pledged]]/FundResult[[#This Row],[goal]]*100,0)</f>
        <v>107</v>
      </c>
      <c r="T2291" s="27">
        <f>IFERROR(FundResult[[#This Row],[pledged]]/FundResult[[#This Row],[backers_count]], 0)</f>
        <v>64.44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48">
        <v>1500</v>
      </c>
      <c r="E2292" s="4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6">
        <f>FundResult[[#This Row],[launched_at]]/86400+DATE(1970,1,1)</f>
        <v>40070.253819444442</v>
      </c>
      <c r="L2292" s="8">
        <f>YEAR(FundResult[[#This Row],[Date Created Conversion]])</f>
        <v>2009</v>
      </c>
      <c r="M2292" t="b">
        <v>0</v>
      </c>
      <c r="N2292">
        <v>29</v>
      </c>
      <c r="O2292" t="b">
        <v>1</v>
      </c>
      <c r="P2292" t="s">
        <v>8274</v>
      </c>
      <c r="Q2292" t="s">
        <v>8325</v>
      </c>
      <c r="R2292" s="10" t="s">
        <v>8326</v>
      </c>
      <c r="S2292" s="29">
        <f>ROUND(FundResult[[#This Row],[pledged]]/FundResult[[#This Row],[goal]]*100,0)</f>
        <v>104</v>
      </c>
      <c r="T2292" s="27">
        <f>IFERROR(FundResult[[#This Row],[pledged]]/FundResult[[#This Row],[backers_count]], 0)</f>
        <v>53.827586206896555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48">
        <v>2500</v>
      </c>
      <c r="E2293" s="4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6">
        <f>FundResult[[#This Row],[launched_at]]/86400+DATE(1970,1,1)</f>
        <v>40987.977060185185</v>
      </c>
      <c r="L2293" s="8">
        <f>YEAR(FundResult[[#This Row],[Date Created Conversion]])</f>
        <v>2012</v>
      </c>
      <c r="M2293" t="b">
        <v>0</v>
      </c>
      <c r="N2293">
        <v>43</v>
      </c>
      <c r="O2293" t="b">
        <v>1</v>
      </c>
      <c r="P2293" t="s">
        <v>8274</v>
      </c>
      <c r="Q2293" t="s">
        <v>8325</v>
      </c>
      <c r="R2293" s="10" t="s">
        <v>8326</v>
      </c>
      <c r="S2293" s="29">
        <f>ROUND(FundResult[[#This Row],[pledged]]/FundResult[[#This Row],[goal]]*100,0)</f>
        <v>173</v>
      </c>
      <c r="T2293" s="27">
        <f>IFERROR(FundResult[[#This Row],[pledged]]/FundResult[[#This Row],[backers_count]], 0)</f>
        <v>100.46511627906976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48">
        <v>2000</v>
      </c>
      <c r="E2294" s="4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6">
        <f>FundResult[[#This Row],[launched_at]]/86400+DATE(1970,1,1)</f>
        <v>40987.697638888887</v>
      </c>
      <c r="L2294" s="8">
        <f>YEAR(FundResult[[#This Row],[Date Created Conversion]])</f>
        <v>2012</v>
      </c>
      <c r="M2294" t="b">
        <v>0</v>
      </c>
      <c r="N2294">
        <v>46</v>
      </c>
      <c r="O2294" t="b">
        <v>1</v>
      </c>
      <c r="P2294" t="s">
        <v>8274</v>
      </c>
      <c r="Q2294" t="s">
        <v>8325</v>
      </c>
      <c r="R2294" s="10" t="s">
        <v>8326</v>
      </c>
      <c r="S2294" s="29">
        <f>ROUND(FundResult[[#This Row],[pledged]]/FundResult[[#This Row],[goal]]*100,0)</f>
        <v>107</v>
      </c>
      <c r="T2294" s="27">
        <f>IFERROR(FundResult[[#This Row],[pledged]]/FundResult[[#This Row],[backers_count]], 0)</f>
        <v>46.630652173913049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48">
        <v>850</v>
      </c>
      <c r="E2295" s="4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6">
        <f>FundResult[[#This Row],[launched_at]]/86400+DATE(1970,1,1)</f>
        <v>41151.708321759259</v>
      </c>
      <c r="L2295" s="8">
        <f>YEAR(FundResult[[#This Row],[Date Created Conversion]])</f>
        <v>2012</v>
      </c>
      <c r="M2295" t="b">
        <v>0</v>
      </c>
      <c r="N2295">
        <v>27</v>
      </c>
      <c r="O2295" t="b">
        <v>1</v>
      </c>
      <c r="P2295" t="s">
        <v>8274</v>
      </c>
      <c r="Q2295" t="s">
        <v>8325</v>
      </c>
      <c r="R2295" s="10" t="s">
        <v>8326</v>
      </c>
      <c r="S2295" s="29">
        <f>ROUND(FundResult[[#This Row],[pledged]]/FundResult[[#This Row],[goal]]*100,0)</f>
        <v>108</v>
      </c>
      <c r="T2295" s="27">
        <f>IFERROR(FundResult[[#This Row],[pledged]]/FundResult[[#This Row],[backers_count]], 0)</f>
        <v>34.074074074074076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48">
        <v>5000</v>
      </c>
      <c r="E2296" s="4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6">
        <f>FundResult[[#This Row],[launched_at]]/86400+DATE(1970,1,1)</f>
        <v>41264.72314814815</v>
      </c>
      <c r="L2296" s="8">
        <f>YEAR(FundResult[[#This Row],[Date Created Conversion]])</f>
        <v>2012</v>
      </c>
      <c r="M2296" t="b">
        <v>0</v>
      </c>
      <c r="N2296">
        <v>112</v>
      </c>
      <c r="O2296" t="b">
        <v>1</v>
      </c>
      <c r="P2296" t="s">
        <v>8274</v>
      </c>
      <c r="Q2296" t="s">
        <v>8325</v>
      </c>
      <c r="R2296" s="10" t="s">
        <v>8326</v>
      </c>
      <c r="S2296" s="29">
        <f>ROUND(FundResult[[#This Row],[pledged]]/FundResult[[#This Row],[goal]]*100,0)</f>
        <v>146</v>
      </c>
      <c r="T2296" s="27">
        <f>IFERROR(FundResult[[#This Row],[pledged]]/FundResult[[#This Row],[backers_count]], 0)</f>
        <v>65.214642857142863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48">
        <v>1200</v>
      </c>
      <c r="E2297" s="4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6">
        <f>FundResult[[#This Row],[launched_at]]/86400+DATE(1970,1,1)</f>
        <v>41270.954351851848</v>
      </c>
      <c r="L2297" s="8">
        <f>YEAR(FundResult[[#This Row],[Date Created Conversion]])</f>
        <v>2012</v>
      </c>
      <c r="M2297" t="b">
        <v>0</v>
      </c>
      <c r="N2297">
        <v>34</v>
      </c>
      <c r="O2297" t="b">
        <v>1</v>
      </c>
      <c r="P2297" t="s">
        <v>8274</v>
      </c>
      <c r="Q2297" t="s">
        <v>8325</v>
      </c>
      <c r="R2297" s="10" t="s">
        <v>8326</v>
      </c>
      <c r="S2297" s="29">
        <f>ROUND(FundResult[[#This Row],[pledged]]/FundResult[[#This Row],[goal]]*100,0)</f>
        <v>125</v>
      </c>
      <c r="T2297" s="27">
        <f>IFERROR(FundResult[[#This Row],[pledged]]/FundResult[[#This Row],[backers_count]], 0)</f>
        <v>44.205882352941174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48">
        <v>7000</v>
      </c>
      <c r="E2298" s="4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6">
        <f>FundResult[[#This Row],[launched_at]]/86400+DATE(1970,1,1)</f>
        <v>40927.731782407405</v>
      </c>
      <c r="L2298" s="8">
        <f>YEAR(FundResult[[#This Row],[Date Created Conversion]])</f>
        <v>2012</v>
      </c>
      <c r="M2298" t="b">
        <v>0</v>
      </c>
      <c r="N2298">
        <v>145</v>
      </c>
      <c r="O2298" t="b">
        <v>1</v>
      </c>
      <c r="P2298" t="s">
        <v>8274</v>
      </c>
      <c r="Q2298" t="s">
        <v>8325</v>
      </c>
      <c r="R2298" s="10" t="s">
        <v>8326</v>
      </c>
      <c r="S2298" s="29">
        <f>ROUND(FundResult[[#This Row],[pledged]]/FundResult[[#This Row],[goal]]*100,0)</f>
        <v>149</v>
      </c>
      <c r="T2298" s="27">
        <f>IFERROR(FundResult[[#This Row],[pledged]]/FundResult[[#This Row],[backers_count]], 0)</f>
        <v>71.965517241379317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48">
        <v>1000</v>
      </c>
      <c r="E2299" s="4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6">
        <f>FundResult[[#This Row],[launched_at]]/86400+DATE(1970,1,1)</f>
        <v>40948.042233796295</v>
      </c>
      <c r="L2299" s="8">
        <f>YEAR(FundResult[[#This Row],[Date Created Conversion]])</f>
        <v>2012</v>
      </c>
      <c r="M2299" t="b">
        <v>0</v>
      </c>
      <c r="N2299">
        <v>19</v>
      </c>
      <c r="O2299" t="b">
        <v>1</v>
      </c>
      <c r="P2299" t="s">
        <v>8274</v>
      </c>
      <c r="Q2299" t="s">
        <v>8325</v>
      </c>
      <c r="R2299" s="10" t="s">
        <v>8326</v>
      </c>
      <c r="S2299" s="29">
        <f>ROUND(FundResult[[#This Row],[pledged]]/FundResult[[#This Row],[goal]]*100,0)</f>
        <v>101</v>
      </c>
      <c r="T2299" s="27">
        <f>IFERROR(FundResult[[#This Row],[pledged]]/FundResult[[#This Row],[backers_count]], 0)</f>
        <v>52.94736842105263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48">
        <v>30000</v>
      </c>
      <c r="E2300" s="4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6">
        <f>FundResult[[#This Row],[launched_at]]/86400+DATE(1970,1,1)</f>
        <v>41694.84065972222</v>
      </c>
      <c r="L2300" s="8">
        <f>YEAR(FundResult[[#This Row],[Date Created Conversion]])</f>
        <v>2014</v>
      </c>
      <c r="M2300" t="b">
        <v>0</v>
      </c>
      <c r="N2300">
        <v>288</v>
      </c>
      <c r="O2300" t="b">
        <v>1</v>
      </c>
      <c r="P2300" t="s">
        <v>8274</v>
      </c>
      <c r="Q2300" t="s">
        <v>8325</v>
      </c>
      <c r="R2300" s="10" t="s">
        <v>8326</v>
      </c>
      <c r="S2300" s="29">
        <f>ROUND(FundResult[[#This Row],[pledged]]/FundResult[[#This Row],[goal]]*100,0)</f>
        <v>105</v>
      </c>
      <c r="T2300" s="27">
        <f>IFERROR(FundResult[[#This Row],[pledged]]/FundResult[[#This Row],[backers_count]], 0)</f>
        <v>109.45138888888889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48">
        <v>300</v>
      </c>
      <c r="E2301" s="4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6">
        <f>FundResult[[#This Row],[launched_at]]/86400+DATE(1970,1,1)</f>
        <v>40565.032511574071</v>
      </c>
      <c r="L2301" s="8">
        <f>YEAR(FundResult[[#This Row],[Date Created Conversion]])</f>
        <v>2011</v>
      </c>
      <c r="M2301" t="b">
        <v>0</v>
      </c>
      <c r="N2301">
        <v>14</v>
      </c>
      <c r="O2301" t="b">
        <v>1</v>
      </c>
      <c r="P2301" t="s">
        <v>8274</v>
      </c>
      <c r="Q2301" t="s">
        <v>8325</v>
      </c>
      <c r="R2301" s="10" t="s">
        <v>8326</v>
      </c>
      <c r="S2301" s="29">
        <f>ROUND(FundResult[[#This Row],[pledged]]/FundResult[[#This Row],[goal]]*100,0)</f>
        <v>350</v>
      </c>
      <c r="T2301" s="27">
        <f>IFERROR(FundResult[[#This Row],[pledged]]/FundResult[[#This Row],[backers_count]], 0)</f>
        <v>75.035714285714292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48">
        <v>800</v>
      </c>
      <c r="E2302" s="4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6">
        <f>FundResult[[#This Row],[launched_at]]/86400+DATE(1970,1,1)</f>
        <v>41074.727037037039</v>
      </c>
      <c r="L2302" s="8">
        <f>YEAR(FundResult[[#This Row],[Date Created Conversion]])</f>
        <v>2012</v>
      </c>
      <c r="M2302" t="b">
        <v>0</v>
      </c>
      <c r="N2302">
        <v>7</v>
      </c>
      <c r="O2302" t="b">
        <v>1</v>
      </c>
      <c r="P2302" t="s">
        <v>8274</v>
      </c>
      <c r="Q2302" t="s">
        <v>8325</v>
      </c>
      <c r="R2302" s="10" t="s">
        <v>8326</v>
      </c>
      <c r="S2302" s="29">
        <f>ROUND(FundResult[[#This Row],[pledged]]/FundResult[[#This Row],[goal]]*100,0)</f>
        <v>101</v>
      </c>
      <c r="T2302" s="27">
        <f>IFERROR(FundResult[[#This Row],[pledged]]/FundResult[[#This Row],[backers_count]], 0)</f>
        <v>115.71428571428571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48">
        <v>5000</v>
      </c>
      <c r="E2303" s="4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6">
        <f>FundResult[[#This Row],[launched_at]]/86400+DATE(1970,1,1)</f>
        <v>41416.146944444445</v>
      </c>
      <c r="L2303" s="8">
        <f>YEAR(FundResult[[#This Row],[Date Created Conversion]])</f>
        <v>2013</v>
      </c>
      <c r="M2303" t="b">
        <v>1</v>
      </c>
      <c r="N2303">
        <v>211</v>
      </c>
      <c r="O2303" t="b">
        <v>1</v>
      </c>
      <c r="P2303" t="s">
        <v>8277</v>
      </c>
      <c r="Q2303" t="s">
        <v>8325</v>
      </c>
      <c r="R2303" s="10" t="s">
        <v>8329</v>
      </c>
      <c r="S2303" s="29">
        <f>ROUND(FundResult[[#This Row],[pledged]]/FundResult[[#This Row],[goal]]*100,0)</f>
        <v>134</v>
      </c>
      <c r="T2303" s="27">
        <f>IFERROR(FundResult[[#This Row],[pledged]]/FundResult[[#This Row],[backers_count]], 0)</f>
        <v>31.659810426540286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48">
        <v>2300</v>
      </c>
      <c r="E2304" s="4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6">
        <f>FundResult[[#This Row],[launched_at]]/86400+DATE(1970,1,1)</f>
        <v>41605.868449074071</v>
      </c>
      <c r="L2304" s="8">
        <f>YEAR(FundResult[[#This Row],[Date Created Conversion]])</f>
        <v>2013</v>
      </c>
      <c r="M2304" t="b">
        <v>1</v>
      </c>
      <c r="N2304">
        <v>85</v>
      </c>
      <c r="O2304" t="b">
        <v>1</v>
      </c>
      <c r="P2304" t="s">
        <v>8277</v>
      </c>
      <c r="Q2304" t="s">
        <v>8325</v>
      </c>
      <c r="R2304" s="10" t="s">
        <v>8329</v>
      </c>
      <c r="S2304" s="29">
        <f>ROUND(FundResult[[#This Row],[pledged]]/FundResult[[#This Row],[goal]]*100,0)</f>
        <v>171</v>
      </c>
      <c r="T2304" s="27">
        <f>IFERROR(FundResult[[#This Row],[pledged]]/FundResult[[#This Row],[backers_count]], 0)</f>
        <v>46.176470588235297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48">
        <v>6450</v>
      </c>
      <c r="E2305" s="4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6">
        <f>FundResult[[#This Row],[launched_at]]/86400+DATE(1970,1,1)</f>
        <v>40850.111064814817</v>
      </c>
      <c r="L2305" s="8">
        <f>YEAR(FundResult[[#This Row],[Date Created Conversion]])</f>
        <v>2011</v>
      </c>
      <c r="M2305" t="b">
        <v>1</v>
      </c>
      <c r="N2305">
        <v>103</v>
      </c>
      <c r="O2305" t="b">
        <v>1</v>
      </c>
      <c r="P2305" t="s">
        <v>8277</v>
      </c>
      <c r="Q2305" t="s">
        <v>8325</v>
      </c>
      <c r="R2305" s="10" t="s">
        <v>8329</v>
      </c>
      <c r="S2305" s="29">
        <f>ROUND(FundResult[[#This Row],[pledged]]/FundResult[[#This Row],[goal]]*100,0)</f>
        <v>109</v>
      </c>
      <c r="T2305" s="27">
        <f>IFERROR(FundResult[[#This Row],[pledged]]/FundResult[[#This Row],[backers_count]], 0)</f>
        <v>68.481650485436887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48">
        <v>6000</v>
      </c>
      <c r="E2306" s="4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6">
        <f>FundResult[[#This Row],[launched_at]]/86400+DATE(1970,1,1)</f>
        <v>40502.815868055557</v>
      </c>
      <c r="L2306" s="8">
        <f>YEAR(FundResult[[#This Row],[Date Created Conversion]])</f>
        <v>2010</v>
      </c>
      <c r="M2306" t="b">
        <v>1</v>
      </c>
      <c r="N2306">
        <v>113</v>
      </c>
      <c r="O2306" t="b">
        <v>1</v>
      </c>
      <c r="P2306" t="s">
        <v>8277</v>
      </c>
      <c r="Q2306" t="s">
        <v>8325</v>
      </c>
      <c r="R2306" s="10" t="s">
        <v>8329</v>
      </c>
      <c r="S2306" s="29">
        <f>ROUND(FundResult[[#This Row],[pledged]]/FundResult[[#This Row],[goal]]*100,0)</f>
        <v>101</v>
      </c>
      <c r="T2306" s="27">
        <f>IFERROR(FundResult[[#This Row],[pledged]]/FundResult[[#This Row],[backers_count]], 0)</f>
        <v>53.469203539823013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48">
        <v>18000</v>
      </c>
      <c r="E2307" s="4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6">
        <f>FundResult[[#This Row],[launched_at]]/86400+DATE(1970,1,1)</f>
        <v>41834.695277777777</v>
      </c>
      <c r="L2307" s="8">
        <f>YEAR(FundResult[[#This Row],[Date Created Conversion]])</f>
        <v>2014</v>
      </c>
      <c r="M2307" t="b">
        <v>1</v>
      </c>
      <c r="N2307">
        <v>167</v>
      </c>
      <c r="O2307" t="b">
        <v>1</v>
      </c>
      <c r="P2307" t="s">
        <v>8277</v>
      </c>
      <c r="Q2307" t="s">
        <v>8325</v>
      </c>
      <c r="R2307" s="10" t="s">
        <v>8329</v>
      </c>
      <c r="S2307" s="29">
        <f>ROUND(FundResult[[#This Row],[pledged]]/FundResult[[#This Row],[goal]]*100,0)</f>
        <v>101</v>
      </c>
      <c r="T2307" s="27">
        <f>IFERROR(FundResult[[#This Row],[pledged]]/FundResult[[#This Row],[backers_count]], 0)</f>
        <v>109.10778443113773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48">
        <v>3500</v>
      </c>
      <c r="E2308" s="4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6">
        <f>FundResult[[#This Row],[launched_at]]/86400+DATE(1970,1,1)</f>
        <v>40948.16815972222</v>
      </c>
      <c r="L2308" s="8">
        <f>YEAR(FundResult[[#This Row],[Date Created Conversion]])</f>
        <v>2012</v>
      </c>
      <c r="M2308" t="b">
        <v>1</v>
      </c>
      <c r="N2308">
        <v>73</v>
      </c>
      <c r="O2308" t="b">
        <v>1</v>
      </c>
      <c r="P2308" t="s">
        <v>8277</v>
      </c>
      <c r="Q2308" t="s">
        <v>8325</v>
      </c>
      <c r="R2308" s="10" t="s">
        <v>8329</v>
      </c>
      <c r="S2308" s="29">
        <f>ROUND(FundResult[[#This Row],[pledged]]/FundResult[[#This Row],[goal]]*100,0)</f>
        <v>107</v>
      </c>
      <c r="T2308" s="27">
        <f>IFERROR(FundResult[[#This Row],[pledged]]/FundResult[[#This Row],[backers_count]], 0)</f>
        <v>51.185616438356163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48">
        <v>1964.47</v>
      </c>
      <c r="E2309" s="4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6">
        <f>FundResult[[#This Row],[launched_at]]/86400+DATE(1970,1,1)</f>
        <v>41004.802465277782</v>
      </c>
      <c r="L2309" s="8">
        <f>YEAR(FundResult[[#This Row],[Date Created Conversion]])</f>
        <v>2012</v>
      </c>
      <c r="M2309" t="b">
        <v>1</v>
      </c>
      <c r="N2309">
        <v>75</v>
      </c>
      <c r="O2309" t="b">
        <v>1</v>
      </c>
      <c r="P2309" t="s">
        <v>8277</v>
      </c>
      <c r="Q2309" t="s">
        <v>8325</v>
      </c>
      <c r="R2309" s="10" t="s">
        <v>8329</v>
      </c>
      <c r="S2309" s="29">
        <f>ROUND(FundResult[[#This Row],[pledged]]/FundResult[[#This Row],[goal]]*100,0)</f>
        <v>107</v>
      </c>
      <c r="T2309" s="27">
        <f>IFERROR(FundResult[[#This Row],[pledged]]/FundResult[[#This Row],[backers_count]], 0)</f>
        <v>27.936800000000002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48">
        <v>50000</v>
      </c>
      <c r="E2310" s="4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6">
        <f>FundResult[[#This Row],[launched_at]]/86400+DATE(1970,1,1)</f>
        <v>41851.962916666671</v>
      </c>
      <c r="L2310" s="8">
        <f>YEAR(FundResult[[#This Row],[Date Created Conversion]])</f>
        <v>2014</v>
      </c>
      <c r="M2310" t="b">
        <v>1</v>
      </c>
      <c r="N2310">
        <v>614</v>
      </c>
      <c r="O2310" t="b">
        <v>1</v>
      </c>
      <c r="P2310" t="s">
        <v>8277</v>
      </c>
      <c r="Q2310" t="s">
        <v>8325</v>
      </c>
      <c r="R2310" s="10" t="s">
        <v>8329</v>
      </c>
      <c r="S2310" s="29">
        <f>ROUND(FundResult[[#This Row],[pledged]]/FundResult[[#This Row],[goal]]*100,0)</f>
        <v>101</v>
      </c>
      <c r="T2310" s="27">
        <f>IFERROR(FundResult[[#This Row],[pledged]]/FundResult[[#This Row],[backers_count]], 0)</f>
        <v>82.496921824104234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48">
        <v>6000</v>
      </c>
      <c r="E2311" s="4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6">
        <f>FundResult[[#This Row],[launched_at]]/86400+DATE(1970,1,1)</f>
        <v>41307.987696759257</v>
      </c>
      <c r="L2311" s="8">
        <f>YEAR(FundResult[[#This Row],[Date Created Conversion]])</f>
        <v>2013</v>
      </c>
      <c r="M2311" t="b">
        <v>1</v>
      </c>
      <c r="N2311">
        <v>107</v>
      </c>
      <c r="O2311" t="b">
        <v>1</v>
      </c>
      <c r="P2311" t="s">
        <v>8277</v>
      </c>
      <c r="Q2311" t="s">
        <v>8325</v>
      </c>
      <c r="R2311" s="10" t="s">
        <v>8329</v>
      </c>
      <c r="S2311" s="29">
        <f>ROUND(FundResult[[#This Row],[pledged]]/FundResult[[#This Row],[goal]]*100,0)</f>
        <v>107</v>
      </c>
      <c r="T2311" s="27">
        <f>IFERROR(FundResult[[#This Row],[pledged]]/FundResult[[#This Row],[backers_count]], 0)</f>
        <v>59.817476635514019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48">
        <v>18500</v>
      </c>
      <c r="E2312" s="4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6">
        <f>FundResult[[#This Row],[launched_at]]/86400+DATE(1970,1,1)</f>
        <v>41324.79415509259</v>
      </c>
      <c r="L2312" s="8">
        <f>YEAR(FundResult[[#This Row],[Date Created Conversion]])</f>
        <v>2013</v>
      </c>
      <c r="M2312" t="b">
        <v>1</v>
      </c>
      <c r="N2312">
        <v>1224</v>
      </c>
      <c r="O2312" t="b">
        <v>1</v>
      </c>
      <c r="P2312" t="s">
        <v>8277</v>
      </c>
      <c r="Q2312" t="s">
        <v>8325</v>
      </c>
      <c r="R2312" s="10" t="s">
        <v>8329</v>
      </c>
      <c r="S2312" s="29">
        <f>ROUND(FundResult[[#This Row],[pledged]]/FundResult[[#This Row],[goal]]*100,0)</f>
        <v>429</v>
      </c>
      <c r="T2312" s="27">
        <f>IFERROR(FundResult[[#This Row],[pledged]]/FundResult[[#This Row],[backers_count]], 0)</f>
        <v>64.816470588235291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48">
        <v>9000</v>
      </c>
      <c r="E2313" s="4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6">
        <f>FundResult[[#This Row],[launched_at]]/86400+DATE(1970,1,1)</f>
        <v>41736.004502314812</v>
      </c>
      <c r="L2313" s="8">
        <f>YEAR(FundResult[[#This Row],[Date Created Conversion]])</f>
        <v>2014</v>
      </c>
      <c r="M2313" t="b">
        <v>1</v>
      </c>
      <c r="N2313">
        <v>104</v>
      </c>
      <c r="O2313" t="b">
        <v>1</v>
      </c>
      <c r="P2313" t="s">
        <v>8277</v>
      </c>
      <c r="Q2313" t="s">
        <v>8325</v>
      </c>
      <c r="R2313" s="10" t="s">
        <v>8329</v>
      </c>
      <c r="S2313" s="29">
        <f>ROUND(FundResult[[#This Row],[pledged]]/FundResult[[#This Row],[goal]]*100,0)</f>
        <v>104</v>
      </c>
      <c r="T2313" s="27">
        <f>IFERROR(FundResult[[#This Row],[pledged]]/FundResult[[#This Row],[backers_count]], 0)</f>
        <v>90.09615384615384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48">
        <v>3000</v>
      </c>
      <c r="E2314" s="4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6">
        <f>FundResult[[#This Row],[launched_at]]/86400+DATE(1970,1,1)</f>
        <v>41716.632847222223</v>
      </c>
      <c r="L2314" s="8">
        <f>YEAR(FundResult[[#This Row],[Date Created Conversion]])</f>
        <v>2014</v>
      </c>
      <c r="M2314" t="b">
        <v>1</v>
      </c>
      <c r="N2314">
        <v>79</v>
      </c>
      <c r="O2314" t="b">
        <v>1</v>
      </c>
      <c r="P2314" t="s">
        <v>8277</v>
      </c>
      <c r="Q2314" t="s">
        <v>8325</v>
      </c>
      <c r="R2314" s="10" t="s">
        <v>8329</v>
      </c>
      <c r="S2314" s="29">
        <f>ROUND(FundResult[[#This Row],[pledged]]/FundResult[[#This Row],[goal]]*100,0)</f>
        <v>108</v>
      </c>
      <c r="T2314" s="27">
        <f>IFERROR(FundResult[[#This Row],[pledged]]/FundResult[[#This Row],[backers_count]], 0)</f>
        <v>40.962025316455694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48">
        <v>5000</v>
      </c>
      <c r="E2315" s="4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6">
        <f>FundResult[[#This Row],[launched_at]]/86400+DATE(1970,1,1)</f>
        <v>41002.958634259259</v>
      </c>
      <c r="L2315" s="8">
        <f>YEAR(FundResult[[#This Row],[Date Created Conversion]])</f>
        <v>2012</v>
      </c>
      <c r="M2315" t="b">
        <v>1</v>
      </c>
      <c r="N2315">
        <v>157</v>
      </c>
      <c r="O2315" t="b">
        <v>1</v>
      </c>
      <c r="P2315" t="s">
        <v>8277</v>
      </c>
      <c r="Q2315" t="s">
        <v>8325</v>
      </c>
      <c r="R2315" s="10" t="s">
        <v>8329</v>
      </c>
      <c r="S2315" s="29">
        <f>ROUND(FundResult[[#This Row],[pledged]]/FundResult[[#This Row],[goal]]*100,0)</f>
        <v>176</v>
      </c>
      <c r="T2315" s="27">
        <f>IFERROR(FundResult[[#This Row],[pledged]]/FundResult[[#This Row],[backers_count]], 0)</f>
        <v>56.000127388535034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48">
        <v>1200</v>
      </c>
      <c r="E2316" s="4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6">
        <f>FundResult[[#This Row],[launched_at]]/86400+DATE(1970,1,1)</f>
        <v>41037.551585648151</v>
      </c>
      <c r="L2316" s="8">
        <f>YEAR(FundResult[[#This Row],[Date Created Conversion]])</f>
        <v>2012</v>
      </c>
      <c r="M2316" t="b">
        <v>1</v>
      </c>
      <c r="N2316">
        <v>50</v>
      </c>
      <c r="O2316" t="b">
        <v>1</v>
      </c>
      <c r="P2316" t="s">
        <v>8277</v>
      </c>
      <c r="Q2316" t="s">
        <v>8325</v>
      </c>
      <c r="R2316" s="10" t="s">
        <v>8329</v>
      </c>
      <c r="S2316" s="29">
        <f>ROUND(FundResult[[#This Row],[pledged]]/FundResult[[#This Row],[goal]]*100,0)</f>
        <v>157</v>
      </c>
      <c r="T2316" s="27">
        <f>IFERROR(FundResult[[#This Row],[pledged]]/FundResult[[#This Row],[backers_count]], 0)</f>
        <v>37.672800000000002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48">
        <v>2500</v>
      </c>
      <c r="E2317" s="4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6">
        <f>FundResult[[#This Row],[launched_at]]/86400+DATE(1970,1,1)</f>
        <v>41004.72619212963</v>
      </c>
      <c r="L2317" s="8">
        <f>YEAR(FundResult[[#This Row],[Date Created Conversion]])</f>
        <v>2012</v>
      </c>
      <c r="M2317" t="b">
        <v>1</v>
      </c>
      <c r="N2317">
        <v>64</v>
      </c>
      <c r="O2317" t="b">
        <v>1</v>
      </c>
      <c r="P2317" t="s">
        <v>8277</v>
      </c>
      <c r="Q2317" t="s">
        <v>8325</v>
      </c>
      <c r="R2317" s="10" t="s">
        <v>8329</v>
      </c>
      <c r="S2317" s="29">
        <f>ROUND(FundResult[[#This Row],[pledged]]/FundResult[[#This Row],[goal]]*100,0)</f>
        <v>103</v>
      </c>
      <c r="T2317" s="27">
        <f>IFERROR(FundResult[[#This Row],[pledged]]/FundResult[[#This Row],[backers_count]], 0)</f>
        <v>40.078125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48">
        <v>15000</v>
      </c>
      <c r="E2318" s="4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6">
        <f>FundResult[[#This Row],[launched_at]]/86400+DATE(1970,1,1)</f>
        <v>40079.725115740745</v>
      </c>
      <c r="L2318" s="8">
        <f>YEAR(FundResult[[#This Row],[Date Created Conversion]])</f>
        <v>2009</v>
      </c>
      <c r="M2318" t="b">
        <v>1</v>
      </c>
      <c r="N2318">
        <v>200</v>
      </c>
      <c r="O2318" t="b">
        <v>1</v>
      </c>
      <c r="P2318" t="s">
        <v>8277</v>
      </c>
      <c r="Q2318" t="s">
        <v>8325</v>
      </c>
      <c r="R2318" s="10" t="s">
        <v>8329</v>
      </c>
      <c r="S2318" s="29">
        <f>ROUND(FundResult[[#This Row],[pledged]]/FundResult[[#This Row],[goal]]*100,0)</f>
        <v>104</v>
      </c>
      <c r="T2318" s="27">
        <f>IFERROR(FundResult[[#This Row],[pledged]]/FundResult[[#This Row],[backers_count]], 0)</f>
        <v>78.031999999999996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48">
        <v>400</v>
      </c>
      <c r="E2319" s="4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6">
        <f>FundResult[[#This Row],[launched_at]]/86400+DATE(1970,1,1)</f>
        <v>40192.542233796295</v>
      </c>
      <c r="L2319" s="8">
        <f>YEAR(FundResult[[#This Row],[Date Created Conversion]])</f>
        <v>2010</v>
      </c>
      <c r="M2319" t="b">
        <v>1</v>
      </c>
      <c r="N2319">
        <v>22</v>
      </c>
      <c r="O2319" t="b">
        <v>1</v>
      </c>
      <c r="P2319" t="s">
        <v>8277</v>
      </c>
      <c r="Q2319" t="s">
        <v>8325</v>
      </c>
      <c r="R2319" s="10" t="s">
        <v>8329</v>
      </c>
      <c r="S2319" s="29">
        <f>ROUND(FundResult[[#This Row],[pledged]]/FundResult[[#This Row],[goal]]*100,0)</f>
        <v>104</v>
      </c>
      <c r="T2319" s="27">
        <f>IFERROR(FundResult[[#This Row],[pledged]]/FundResult[[#This Row],[backers_count]], 0)</f>
        <v>18.90909090909091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48">
        <v>5000</v>
      </c>
      <c r="E2320" s="4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6">
        <f>FundResult[[#This Row],[launched_at]]/86400+DATE(1970,1,1)</f>
        <v>40050.643680555557</v>
      </c>
      <c r="L2320" s="8">
        <f>YEAR(FundResult[[#This Row],[Date Created Conversion]])</f>
        <v>2009</v>
      </c>
      <c r="M2320" t="b">
        <v>1</v>
      </c>
      <c r="N2320">
        <v>163</v>
      </c>
      <c r="O2320" t="b">
        <v>1</v>
      </c>
      <c r="P2320" t="s">
        <v>8277</v>
      </c>
      <c r="Q2320" t="s">
        <v>8325</v>
      </c>
      <c r="R2320" s="10" t="s">
        <v>8329</v>
      </c>
      <c r="S2320" s="29">
        <f>ROUND(FundResult[[#This Row],[pledged]]/FundResult[[#This Row],[goal]]*100,0)</f>
        <v>121</v>
      </c>
      <c r="T2320" s="27">
        <f>IFERROR(FundResult[[#This Row],[pledged]]/FundResult[[#This Row],[backers_count]], 0)</f>
        <v>37.134969325153371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48">
        <v>3000</v>
      </c>
      <c r="E2321" s="4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6">
        <f>FundResult[[#This Row],[launched_at]]/86400+DATE(1970,1,1)</f>
        <v>41593.082002314812</v>
      </c>
      <c r="L2321" s="8">
        <f>YEAR(FundResult[[#This Row],[Date Created Conversion]])</f>
        <v>2013</v>
      </c>
      <c r="M2321" t="b">
        <v>1</v>
      </c>
      <c r="N2321">
        <v>77</v>
      </c>
      <c r="O2321" t="b">
        <v>1</v>
      </c>
      <c r="P2321" t="s">
        <v>8277</v>
      </c>
      <c r="Q2321" t="s">
        <v>8325</v>
      </c>
      <c r="R2321" s="10" t="s">
        <v>8329</v>
      </c>
      <c r="S2321" s="29">
        <f>ROUND(FundResult[[#This Row],[pledged]]/FundResult[[#This Row],[goal]]*100,0)</f>
        <v>108</v>
      </c>
      <c r="T2321" s="27">
        <f>IFERROR(FundResult[[#This Row],[pledged]]/FundResult[[#This Row],[backers_count]], 0)</f>
        <v>41.961038961038959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48">
        <v>5000</v>
      </c>
      <c r="E2322" s="4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6">
        <f>FundResult[[#This Row],[launched_at]]/86400+DATE(1970,1,1)</f>
        <v>41696.817129629628</v>
      </c>
      <c r="L2322" s="8">
        <f>YEAR(FundResult[[#This Row],[Date Created Conversion]])</f>
        <v>2014</v>
      </c>
      <c r="M2322" t="b">
        <v>1</v>
      </c>
      <c r="N2322">
        <v>89</v>
      </c>
      <c r="O2322" t="b">
        <v>1</v>
      </c>
      <c r="P2322" t="s">
        <v>8277</v>
      </c>
      <c r="Q2322" t="s">
        <v>8325</v>
      </c>
      <c r="R2322" s="10" t="s">
        <v>8329</v>
      </c>
      <c r="S2322" s="29">
        <f>ROUND(FundResult[[#This Row],[pledged]]/FundResult[[#This Row],[goal]]*100,0)</f>
        <v>109</v>
      </c>
      <c r="T2322" s="27">
        <f>IFERROR(FundResult[[#This Row],[pledged]]/FundResult[[#This Row],[backers_count]], 0)</f>
        <v>61.044943820224717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48">
        <v>10557</v>
      </c>
      <c r="E2323" s="4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6">
        <f>FundResult[[#This Row],[launched_at]]/86400+DATE(1970,1,1)</f>
        <v>42799.260428240741</v>
      </c>
      <c r="L2323" s="8">
        <f>YEAR(FundResult[[#This Row],[Date Created Conversion]])</f>
        <v>2017</v>
      </c>
      <c r="M2323" t="b">
        <v>0</v>
      </c>
      <c r="N2323">
        <v>64</v>
      </c>
      <c r="O2323" t="b">
        <v>0</v>
      </c>
      <c r="P2323" t="s">
        <v>8296</v>
      </c>
      <c r="Q2323" t="s">
        <v>8336</v>
      </c>
      <c r="R2323" s="10" t="s">
        <v>8352</v>
      </c>
      <c r="S2323" s="29">
        <f>ROUND(FundResult[[#This Row],[pledged]]/FundResult[[#This Row],[goal]]*100,0)</f>
        <v>39</v>
      </c>
      <c r="T2323" s="27">
        <f>IFERROR(FundResult[[#This Row],[pledged]]/FundResult[[#This Row],[backers_count]], 0)</f>
        <v>64.53125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48">
        <v>2700</v>
      </c>
      <c r="E2324" s="4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6">
        <f>FundResult[[#This Row],[launched_at]]/86400+DATE(1970,1,1)</f>
        <v>42804.895474537036</v>
      </c>
      <c r="L2324" s="8">
        <f>YEAR(FundResult[[#This Row],[Date Created Conversion]])</f>
        <v>2017</v>
      </c>
      <c r="M2324" t="b">
        <v>0</v>
      </c>
      <c r="N2324">
        <v>4</v>
      </c>
      <c r="O2324" t="b">
        <v>0</v>
      </c>
      <c r="P2324" t="s">
        <v>8296</v>
      </c>
      <c r="Q2324" t="s">
        <v>8336</v>
      </c>
      <c r="R2324" s="10" t="s">
        <v>8352</v>
      </c>
      <c r="S2324" s="29">
        <f>ROUND(FundResult[[#This Row],[pledged]]/FundResult[[#This Row],[goal]]*100,0)</f>
        <v>3</v>
      </c>
      <c r="T2324" s="27">
        <f>IFERROR(FundResult[[#This Row],[pledged]]/FundResult[[#This Row],[backers_count]], 0)</f>
        <v>21.25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48">
        <v>250</v>
      </c>
      <c r="E2325" s="4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6">
        <f>FundResult[[#This Row],[launched_at]]/86400+DATE(1970,1,1)</f>
        <v>42807.755173611113</v>
      </c>
      <c r="L2325" s="8">
        <f>YEAR(FundResult[[#This Row],[Date Created Conversion]])</f>
        <v>2017</v>
      </c>
      <c r="M2325" t="b">
        <v>0</v>
      </c>
      <c r="N2325">
        <v>4</v>
      </c>
      <c r="O2325" t="b">
        <v>0</v>
      </c>
      <c r="P2325" t="s">
        <v>8296</v>
      </c>
      <c r="Q2325" t="s">
        <v>8336</v>
      </c>
      <c r="R2325" s="10" t="s">
        <v>8352</v>
      </c>
      <c r="S2325" s="29">
        <f>ROUND(FundResult[[#This Row],[pledged]]/FundResult[[#This Row],[goal]]*100,0)</f>
        <v>48</v>
      </c>
      <c r="T2325" s="27">
        <f>IFERROR(FundResult[[#This Row],[pledged]]/FundResult[[#This Row],[backers_count]], 0)</f>
        <v>30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48">
        <v>7500</v>
      </c>
      <c r="E2326" s="4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6">
        <f>FundResult[[#This Row],[launched_at]]/86400+DATE(1970,1,1)</f>
        <v>42790.885243055556</v>
      </c>
      <c r="L2326" s="8">
        <f>YEAR(FundResult[[#This Row],[Date Created Conversion]])</f>
        <v>2017</v>
      </c>
      <c r="M2326" t="b">
        <v>0</v>
      </c>
      <c r="N2326">
        <v>61</v>
      </c>
      <c r="O2326" t="b">
        <v>0</v>
      </c>
      <c r="P2326" t="s">
        <v>8296</v>
      </c>
      <c r="Q2326" t="s">
        <v>8336</v>
      </c>
      <c r="R2326" s="10" t="s">
        <v>8352</v>
      </c>
      <c r="S2326" s="29">
        <f>ROUND(FundResult[[#This Row],[pledged]]/FundResult[[#This Row],[goal]]*100,0)</f>
        <v>21</v>
      </c>
      <c r="T2326" s="27">
        <f>IFERROR(FundResult[[#This Row],[pledged]]/FundResult[[#This Row],[backers_count]], 0)</f>
        <v>25.491803278688526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48">
        <v>1000</v>
      </c>
      <c r="E2327" s="4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6">
        <f>FundResult[[#This Row],[launched_at]]/86400+DATE(1970,1,1)</f>
        <v>42794.022349537037</v>
      </c>
      <c r="L2327" s="8">
        <f>YEAR(FundResult[[#This Row],[Date Created Conversion]])</f>
        <v>2017</v>
      </c>
      <c r="M2327" t="b">
        <v>0</v>
      </c>
      <c r="N2327">
        <v>7</v>
      </c>
      <c r="O2327" t="b">
        <v>0</v>
      </c>
      <c r="P2327" t="s">
        <v>8296</v>
      </c>
      <c r="Q2327" t="s">
        <v>8336</v>
      </c>
      <c r="R2327" s="10" t="s">
        <v>8352</v>
      </c>
      <c r="S2327" s="29">
        <f>ROUND(FundResult[[#This Row],[pledged]]/FundResult[[#This Row],[goal]]*100,0)</f>
        <v>8</v>
      </c>
      <c r="T2327" s="27">
        <f>IFERROR(FundResult[[#This Row],[pledged]]/FundResult[[#This Row],[backers_count]], 0)</f>
        <v>11.428571428571429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48">
        <v>15000</v>
      </c>
      <c r="E2328" s="4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6">
        <f>FundResult[[#This Row],[launched_at]]/86400+DATE(1970,1,1)</f>
        <v>42804.034120370372</v>
      </c>
      <c r="L2328" s="8">
        <f>YEAR(FundResult[[#This Row],[Date Created Conversion]])</f>
        <v>2017</v>
      </c>
      <c r="M2328" t="b">
        <v>0</v>
      </c>
      <c r="N2328">
        <v>1</v>
      </c>
      <c r="O2328" t="b">
        <v>0</v>
      </c>
      <c r="P2328" t="s">
        <v>8296</v>
      </c>
      <c r="Q2328" t="s">
        <v>8336</v>
      </c>
      <c r="R2328" s="10" t="s">
        <v>8352</v>
      </c>
      <c r="S2328" s="29">
        <f>ROUND(FundResult[[#This Row],[pledged]]/FundResult[[#This Row],[goal]]*100,0)</f>
        <v>1</v>
      </c>
      <c r="T2328" s="27">
        <f>IFERROR(FundResult[[#This Row],[pledged]]/FundResult[[#This Row],[backers_count]], 0)</f>
        <v>108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48">
        <v>35000</v>
      </c>
      <c r="E2329" s="4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6">
        <f>FundResult[[#This Row],[launched_at]]/86400+DATE(1970,1,1)</f>
        <v>41842.917129629626</v>
      </c>
      <c r="L2329" s="8">
        <f>YEAR(FundResult[[#This Row],[Date Created Conversion]])</f>
        <v>2014</v>
      </c>
      <c r="M2329" t="b">
        <v>1</v>
      </c>
      <c r="N2329">
        <v>3355</v>
      </c>
      <c r="O2329" t="b">
        <v>1</v>
      </c>
      <c r="P2329" t="s">
        <v>8296</v>
      </c>
      <c r="Q2329" t="s">
        <v>8336</v>
      </c>
      <c r="R2329" s="10" t="s">
        <v>8352</v>
      </c>
      <c r="S2329" s="29">
        <f>ROUND(FundResult[[#This Row],[pledged]]/FundResult[[#This Row],[goal]]*100,0)</f>
        <v>526</v>
      </c>
      <c r="T2329" s="27">
        <f>IFERROR(FundResult[[#This Row],[pledged]]/FundResult[[#This Row],[backers_count]], 0)</f>
        <v>54.883162444113267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48">
        <v>10000</v>
      </c>
      <c r="E2330" s="4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6">
        <f>FundResult[[#This Row],[launched_at]]/86400+DATE(1970,1,1)</f>
        <v>42139.781678240739</v>
      </c>
      <c r="L2330" s="8">
        <f>YEAR(FundResult[[#This Row],[Date Created Conversion]])</f>
        <v>2015</v>
      </c>
      <c r="M2330" t="b">
        <v>1</v>
      </c>
      <c r="N2330">
        <v>537</v>
      </c>
      <c r="O2330" t="b">
        <v>1</v>
      </c>
      <c r="P2330" t="s">
        <v>8296</v>
      </c>
      <c r="Q2330" t="s">
        <v>8336</v>
      </c>
      <c r="R2330" s="10" t="s">
        <v>8352</v>
      </c>
      <c r="S2330" s="29">
        <f>ROUND(FundResult[[#This Row],[pledged]]/FundResult[[#This Row],[goal]]*100,0)</f>
        <v>254</v>
      </c>
      <c r="T2330" s="27">
        <f>IFERROR(FundResult[[#This Row],[pledged]]/FundResult[[#This Row],[backers_count]], 0)</f>
        <v>47.383612662942269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48">
        <v>25000</v>
      </c>
      <c r="E2331" s="4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6">
        <f>FundResult[[#This Row],[launched_at]]/86400+DATE(1970,1,1)</f>
        <v>41807.624374999999</v>
      </c>
      <c r="L2331" s="8">
        <f>YEAR(FundResult[[#This Row],[Date Created Conversion]])</f>
        <v>2014</v>
      </c>
      <c r="M2331" t="b">
        <v>1</v>
      </c>
      <c r="N2331">
        <v>125</v>
      </c>
      <c r="O2331" t="b">
        <v>1</v>
      </c>
      <c r="P2331" t="s">
        <v>8296</v>
      </c>
      <c r="Q2331" t="s">
        <v>8336</v>
      </c>
      <c r="R2331" s="10" t="s">
        <v>8352</v>
      </c>
      <c r="S2331" s="29">
        <f>ROUND(FundResult[[#This Row],[pledged]]/FundResult[[#This Row],[goal]]*100,0)</f>
        <v>106</v>
      </c>
      <c r="T2331" s="27">
        <f>IFERROR(FundResult[[#This Row],[pledged]]/FundResult[[#This Row],[backers_count]], 0)</f>
        <v>211.84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48">
        <v>35000</v>
      </c>
      <c r="E2332" s="4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6">
        <f>FundResult[[#This Row],[launched_at]]/86400+DATE(1970,1,1)</f>
        <v>42332.89980324074</v>
      </c>
      <c r="L2332" s="8">
        <f>YEAR(FundResult[[#This Row],[Date Created Conversion]])</f>
        <v>2015</v>
      </c>
      <c r="M2332" t="b">
        <v>1</v>
      </c>
      <c r="N2332">
        <v>163</v>
      </c>
      <c r="O2332" t="b">
        <v>1</v>
      </c>
      <c r="P2332" t="s">
        <v>8296</v>
      </c>
      <c r="Q2332" t="s">
        <v>8336</v>
      </c>
      <c r="R2332" s="10" t="s">
        <v>8352</v>
      </c>
      <c r="S2332" s="29">
        <f>ROUND(FundResult[[#This Row],[pledged]]/FundResult[[#This Row],[goal]]*100,0)</f>
        <v>102</v>
      </c>
      <c r="T2332" s="27">
        <f>IFERROR(FundResult[[#This Row],[pledged]]/FundResult[[#This Row],[backers_count]], 0)</f>
        <v>219.92638036809817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48">
        <v>8000</v>
      </c>
      <c r="E2333" s="4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6">
        <f>FundResult[[#This Row],[launched_at]]/86400+DATE(1970,1,1)</f>
        <v>41839.005671296298</v>
      </c>
      <c r="L2333" s="8">
        <f>YEAR(FundResult[[#This Row],[Date Created Conversion]])</f>
        <v>2014</v>
      </c>
      <c r="M2333" t="b">
        <v>1</v>
      </c>
      <c r="N2333">
        <v>283</v>
      </c>
      <c r="O2333" t="b">
        <v>1</v>
      </c>
      <c r="P2333" t="s">
        <v>8296</v>
      </c>
      <c r="Q2333" t="s">
        <v>8336</v>
      </c>
      <c r="R2333" s="10" t="s">
        <v>8352</v>
      </c>
      <c r="S2333" s="29">
        <f>ROUND(FundResult[[#This Row],[pledged]]/FundResult[[#This Row],[goal]]*100,0)</f>
        <v>144</v>
      </c>
      <c r="T2333" s="27">
        <f>IFERROR(FundResult[[#This Row],[pledged]]/FundResult[[#This Row],[backers_count]], 0)</f>
        <v>40.795406360424032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48">
        <v>25000</v>
      </c>
      <c r="E2334" s="4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6">
        <f>FundResult[[#This Row],[launched_at]]/86400+DATE(1970,1,1)</f>
        <v>42011.628136574072</v>
      </c>
      <c r="L2334" s="8">
        <f>YEAR(FundResult[[#This Row],[Date Created Conversion]])</f>
        <v>2015</v>
      </c>
      <c r="M2334" t="b">
        <v>1</v>
      </c>
      <c r="N2334">
        <v>352</v>
      </c>
      <c r="O2334" t="b">
        <v>1</v>
      </c>
      <c r="P2334" t="s">
        <v>8296</v>
      </c>
      <c r="Q2334" t="s">
        <v>8336</v>
      </c>
      <c r="R2334" s="10" t="s">
        <v>8352</v>
      </c>
      <c r="S2334" s="29">
        <f>ROUND(FundResult[[#This Row],[pledged]]/FundResult[[#This Row],[goal]]*100,0)</f>
        <v>106</v>
      </c>
      <c r="T2334" s="27">
        <f>IFERROR(FundResult[[#This Row],[pledged]]/FundResult[[#This Row],[backers_count]], 0)</f>
        <v>75.502840909090907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48">
        <v>600</v>
      </c>
      <c r="E2335" s="4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6">
        <f>FundResult[[#This Row],[launched_at]]/86400+DATE(1970,1,1)</f>
        <v>41767.650347222225</v>
      </c>
      <c r="L2335" s="8">
        <f>YEAR(FundResult[[#This Row],[Date Created Conversion]])</f>
        <v>2014</v>
      </c>
      <c r="M2335" t="b">
        <v>1</v>
      </c>
      <c r="N2335">
        <v>94</v>
      </c>
      <c r="O2335" t="b">
        <v>1</v>
      </c>
      <c r="P2335" t="s">
        <v>8296</v>
      </c>
      <c r="Q2335" t="s">
        <v>8336</v>
      </c>
      <c r="R2335" s="10" t="s">
        <v>8352</v>
      </c>
      <c r="S2335" s="29">
        <f>ROUND(FundResult[[#This Row],[pledged]]/FundResult[[#This Row],[goal]]*100,0)</f>
        <v>212</v>
      </c>
      <c r="T2335" s="27">
        <f>IFERROR(FundResult[[#This Row],[pledged]]/FundResult[[#This Row],[backers_count]], 0)</f>
        <v>13.542553191489361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48">
        <v>4000</v>
      </c>
      <c r="E2336" s="4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6">
        <f>FundResult[[#This Row],[launched_at]]/86400+DATE(1970,1,1)</f>
        <v>41918.670115740737</v>
      </c>
      <c r="L2336" s="8">
        <f>YEAR(FundResult[[#This Row],[Date Created Conversion]])</f>
        <v>2014</v>
      </c>
      <c r="M2336" t="b">
        <v>1</v>
      </c>
      <c r="N2336">
        <v>67</v>
      </c>
      <c r="O2336" t="b">
        <v>1</v>
      </c>
      <c r="P2336" t="s">
        <v>8296</v>
      </c>
      <c r="Q2336" t="s">
        <v>8336</v>
      </c>
      <c r="R2336" s="10" t="s">
        <v>8352</v>
      </c>
      <c r="S2336" s="29">
        <f>ROUND(FundResult[[#This Row],[pledged]]/FundResult[[#This Row],[goal]]*100,0)</f>
        <v>102</v>
      </c>
      <c r="T2336" s="27">
        <f>IFERROR(FundResult[[#This Row],[pledged]]/FundResult[[#This Row],[backers_count]], 0)</f>
        <v>60.865671641791046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48">
        <v>25000</v>
      </c>
      <c r="E2337" s="4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6">
        <f>FundResult[[#This Row],[launched_at]]/86400+DATE(1970,1,1)</f>
        <v>41771.572256944448</v>
      </c>
      <c r="L2337" s="8">
        <f>YEAR(FundResult[[#This Row],[Date Created Conversion]])</f>
        <v>2014</v>
      </c>
      <c r="M2337" t="b">
        <v>1</v>
      </c>
      <c r="N2337">
        <v>221</v>
      </c>
      <c r="O2337" t="b">
        <v>1</v>
      </c>
      <c r="P2337" t="s">
        <v>8296</v>
      </c>
      <c r="Q2337" t="s">
        <v>8336</v>
      </c>
      <c r="R2337" s="10" t="s">
        <v>8352</v>
      </c>
      <c r="S2337" s="29">
        <f>ROUND(FundResult[[#This Row],[pledged]]/FundResult[[#This Row],[goal]]*100,0)</f>
        <v>102</v>
      </c>
      <c r="T2337" s="27">
        <f>IFERROR(FundResult[[#This Row],[pledged]]/FundResult[[#This Row],[backers_count]], 0)</f>
        <v>115.69230769230769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48">
        <v>20000</v>
      </c>
      <c r="E2338" s="4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6">
        <f>FundResult[[#This Row],[launched_at]]/86400+DATE(1970,1,1)</f>
        <v>41666.924710648149</v>
      </c>
      <c r="L2338" s="8">
        <f>YEAR(FundResult[[#This Row],[Date Created Conversion]])</f>
        <v>2014</v>
      </c>
      <c r="M2338" t="b">
        <v>1</v>
      </c>
      <c r="N2338">
        <v>2165</v>
      </c>
      <c r="O2338" t="b">
        <v>1</v>
      </c>
      <c r="P2338" t="s">
        <v>8296</v>
      </c>
      <c r="Q2338" t="s">
        <v>8336</v>
      </c>
      <c r="R2338" s="10" t="s">
        <v>8352</v>
      </c>
      <c r="S2338" s="29">
        <f>ROUND(FundResult[[#This Row],[pledged]]/FundResult[[#This Row],[goal]]*100,0)</f>
        <v>521</v>
      </c>
      <c r="T2338" s="27">
        <f>IFERROR(FundResult[[#This Row],[pledged]]/FundResult[[#This Row],[backers_count]], 0)</f>
        <v>48.104623556581984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48">
        <v>12000</v>
      </c>
      <c r="E2339" s="4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6">
        <f>FundResult[[#This Row],[launched_at]]/86400+DATE(1970,1,1)</f>
        <v>41786.640543981484</v>
      </c>
      <c r="L2339" s="8">
        <f>YEAR(FundResult[[#This Row],[Date Created Conversion]])</f>
        <v>2014</v>
      </c>
      <c r="M2339" t="b">
        <v>1</v>
      </c>
      <c r="N2339">
        <v>179</v>
      </c>
      <c r="O2339" t="b">
        <v>1</v>
      </c>
      <c r="P2339" t="s">
        <v>8296</v>
      </c>
      <c r="Q2339" t="s">
        <v>8336</v>
      </c>
      <c r="R2339" s="10" t="s">
        <v>8352</v>
      </c>
      <c r="S2339" s="29">
        <f>ROUND(FundResult[[#This Row],[pledged]]/FundResult[[#This Row],[goal]]*100,0)</f>
        <v>111</v>
      </c>
      <c r="T2339" s="27">
        <f>IFERROR(FundResult[[#This Row],[pledged]]/FundResult[[#This Row],[backers_count]], 0)</f>
        <v>74.184357541899445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48">
        <v>15000</v>
      </c>
      <c r="E2340" s="4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6">
        <f>FundResult[[#This Row],[launched_at]]/86400+DATE(1970,1,1)</f>
        <v>41789.89680555556</v>
      </c>
      <c r="L2340" s="8">
        <f>YEAR(FundResult[[#This Row],[Date Created Conversion]])</f>
        <v>2014</v>
      </c>
      <c r="M2340" t="b">
        <v>1</v>
      </c>
      <c r="N2340">
        <v>123</v>
      </c>
      <c r="O2340" t="b">
        <v>1</v>
      </c>
      <c r="P2340" t="s">
        <v>8296</v>
      </c>
      <c r="Q2340" t="s">
        <v>8336</v>
      </c>
      <c r="R2340" s="10" t="s">
        <v>8352</v>
      </c>
      <c r="S2340" s="29">
        <f>ROUND(FundResult[[#This Row],[pledged]]/FundResult[[#This Row],[goal]]*100,0)</f>
        <v>101</v>
      </c>
      <c r="T2340" s="27">
        <f>IFERROR(FundResult[[#This Row],[pledged]]/FundResult[[#This Row],[backers_count]], 0)</f>
        <v>123.34552845528455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48">
        <v>25000</v>
      </c>
      <c r="E2341" s="4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6">
        <f>FundResult[[#This Row],[launched_at]]/86400+DATE(1970,1,1)</f>
        <v>42692.79987268518</v>
      </c>
      <c r="L2341" s="8">
        <f>YEAR(FundResult[[#This Row],[Date Created Conversion]])</f>
        <v>2016</v>
      </c>
      <c r="M2341" t="b">
        <v>1</v>
      </c>
      <c r="N2341">
        <v>1104</v>
      </c>
      <c r="O2341" t="b">
        <v>1</v>
      </c>
      <c r="P2341" t="s">
        <v>8296</v>
      </c>
      <c r="Q2341" t="s">
        <v>8336</v>
      </c>
      <c r="R2341" s="10" t="s">
        <v>8352</v>
      </c>
      <c r="S2341" s="29">
        <f>ROUND(FundResult[[#This Row],[pledged]]/FundResult[[#This Row],[goal]]*100,0)</f>
        <v>294</v>
      </c>
      <c r="T2341" s="27">
        <f>IFERROR(FundResult[[#This Row],[pledged]]/FundResult[[#This Row],[backers_count]], 0)</f>
        <v>66.623188405797094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48">
        <v>40000</v>
      </c>
      <c r="E2342" s="4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6">
        <f>FundResult[[#This Row],[launched_at]]/86400+DATE(1970,1,1)</f>
        <v>42643.642800925925</v>
      </c>
      <c r="L2342" s="8">
        <f>YEAR(FundResult[[#This Row],[Date Created Conversion]])</f>
        <v>2016</v>
      </c>
      <c r="M2342" t="b">
        <v>1</v>
      </c>
      <c r="N2342">
        <v>403</v>
      </c>
      <c r="O2342" t="b">
        <v>1</v>
      </c>
      <c r="P2342" t="s">
        <v>8296</v>
      </c>
      <c r="Q2342" t="s">
        <v>8336</v>
      </c>
      <c r="R2342" s="10" t="s">
        <v>8352</v>
      </c>
      <c r="S2342" s="29">
        <f>ROUND(FundResult[[#This Row],[pledged]]/FundResult[[#This Row],[goal]]*100,0)</f>
        <v>106</v>
      </c>
      <c r="T2342" s="27">
        <f>IFERROR(FundResult[[#This Row],[pledged]]/FundResult[[#This Row],[backers_count]], 0)</f>
        <v>104.99007444168734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48">
        <v>5000</v>
      </c>
      <c r="E2343" s="4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6">
        <f>FundResult[[#This Row],[launched_at]]/86400+DATE(1970,1,1)</f>
        <v>42167.813703703709</v>
      </c>
      <c r="L2343" s="8">
        <f>YEAR(FundResult[[#This Row],[Date Created Conversion]])</f>
        <v>2015</v>
      </c>
      <c r="M2343" t="b">
        <v>0</v>
      </c>
      <c r="N2343">
        <v>0</v>
      </c>
      <c r="O2343" t="b">
        <v>0</v>
      </c>
      <c r="P2343" t="s">
        <v>8270</v>
      </c>
      <c r="Q2343" t="s">
        <v>8319</v>
      </c>
      <c r="R2343" s="10" t="s">
        <v>8320</v>
      </c>
      <c r="S2343" s="29">
        <f>ROUND(FundResult[[#This Row],[pledged]]/FundResult[[#This Row],[goal]]*100,0)</f>
        <v>0</v>
      </c>
      <c r="T2343" s="27">
        <f>IFERROR(FundResult[[#This Row],[pledged]]/FundResult[[#This Row],[backers_count]], 0)</f>
        <v>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48">
        <v>5500</v>
      </c>
      <c r="E2344" s="4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6">
        <f>FundResult[[#This Row],[launched_at]]/86400+DATE(1970,1,1)</f>
        <v>41897.702199074076</v>
      </c>
      <c r="L2344" s="8">
        <f>YEAR(FundResult[[#This Row],[Date Created Conversion]])</f>
        <v>2014</v>
      </c>
      <c r="M2344" t="b">
        <v>0</v>
      </c>
      <c r="N2344">
        <v>0</v>
      </c>
      <c r="O2344" t="b">
        <v>0</v>
      </c>
      <c r="P2344" t="s">
        <v>8270</v>
      </c>
      <c r="Q2344" t="s">
        <v>8319</v>
      </c>
      <c r="R2344" s="10" t="s">
        <v>8320</v>
      </c>
      <c r="S2344" s="29">
        <f>ROUND(FundResult[[#This Row],[pledged]]/FundResult[[#This Row],[goal]]*100,0)</f>
        <v>0</v>
      </c>
      <c r="T2344" s="27">
        <f>IFERROR(FundResult[[#This Row],[pledged]]/FundResult[[#This Row],[backers_count]], 0)</f>
        <v>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48">
        <v>10000</v>
      </c>
      <c r="E2345" s="4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6">
        <f>FundResult[[#This Row],[launched_at]]/86400+DATE(1970,1,1)</f>
        <v>42327.825289351851</v>
      </c>
      <c r="L2345" s="8">
        <f>YEAR(FundResult[[#This Row],[Date Created Conversion]])</f>
        <v>2015</v>
      </c>
      <c r="M2345" t="b">
        <v>0</v>
      </c>
      <c r="N2345">
        <v>1</v>
      </c>
      <c r="O2345" t="b">
        <v>0</v>
      </c>
      <c r="P2345" t="s">
        <v>8270</v>
      </c>
      <c r="Q2345" t="s">
        <v>8319</v>
      </c>
      <c r="R2345" s="10" t="s">
        <v>8320</v>
      </c>
      <c r="S2345" s="29">
        <f>ROUND(FundResult[[#This Row],[pledged]]/FundResult[[#This Row],[goal]]*100,0)</f>
        <v>3</v>
      </c>
      <c r="T2345" s="27">
        <f>IFERROR(FundResult[[#This Row],[pledged]]/FundResult[[#This Row],[backers_count]], 0)</f>
        <v>300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48">
        <v>1000</v>
      </c>
      <c r="E2346" s="4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6">
        <f>FundResult[[#This Row],[launched_at]]/86400+DATE(1970,1,1)</f>
        <v>42515.727650462963</v>
      </c>
      <c r="L2346" s="8">
        <f>YEAR(FundResult[[#This Row],[Date Created Conversion]])</f>
        <v>2016</v>
      </c>
      <c r="M2346" t="b">
        <v>0</v>
      </c>
      <c r="N2346">
        <v>1</v>
      </c>
      <c r="O2346" t="b">
        <v>0</v>
      </c>
      <c r="P2346" t="s">
        <v>8270</v>
      </c>
      <c r="Q2346" t="s">
        <v>8319</v>
      </c>
      <c r="R2346" s="10" t="s">
        <v>8320</v>
      </c>
      <c r="S2346" s="29">
        <f>ROUND(FundResult[[#This Row],[pledged]]/FundResult[[#This Row],[goal]]*100,0)</f>
        <v>0</v>
      </c>
      <c r="T2346" s="27">
        <f>IFERROR(FundResult[[#This Row],[pledged]]/FundResult[[#This Row],[backers_count]], 0)</f>
        <v>1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48">
        <v>3000</v>
      </c>
      <c r="E2347" s="4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6">
        <f>FundResult[[#This Row],[launched_at]]/86400+DATE(1970,1,1)</f>
        <v>42060.001805555556</v>
      </c>
      <c r="L2347" s="8">
        <f>YEAR(FundResult[[#This Row],[Date Created Conversion]])</f>
        <v>2015</v>
      </c>
      <c r="M2347" t="b">
        <v>0</v>
      </c>
      <c r="N2347">
        <v>0</v>
      </c>
      <c r="O2347" t="b">
        <v>0</v>
      </c>
      <c r="P2347" t="s">
        <v>8270</v>
      </c>
      <c r="Q2347" t="s">
        <v>8319</v>
      </c>
      <c r="R2347" s="10" t="s">
        <v>8320</v>
      </c>
      <c r="S2347" s="29">
        <f>ROUND(FundResult[[#This Row],[pledged]]/FundResult[[#This Row],[goal]]*100,0)</f>
        <v>0</v>
      </c>
      <c r="T2347" s="27">
        <f>IFERROR(FundResult[[#This Row],[pledged]]/FundResult[[#This Row],[backers_count]], 0)</f>
        <v>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48">
        <v>60000</v>
      </c>
      <c r="E2348" s="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6">
        <f>FundResult[[#This Row],[launched_at]]/86400+DATE(1970,1,1)</f>
        <v>42615.79896990741</v>
      </c>
      <c r="L2348" s="8">
        <f>YEAR(FundResult[[#This Row],[Date Created Conversion]])</f>
        <v>2016</v>
      </c>
      <c r="M2348" t="b">
        <v>0</v>
      </c>
      <c r="N2348">
        <v>3</v>
      </c>
      <c r="O2348" t="b">
        <v>0</v>
      </c>
      <c r="P2348" t="s">
        <v>8270</v>
      </c>
      <c r="Q2348" t="s">
        <v>8319</v>
      </c>
      <c r="R2348" s="10" t="s">
        <v>8320</v>
      </c>
      <c r="S2348" s="29">
        <f>ROUND(FundResult[[#This Row],[pledged]]/FundResult[[#This Row],[goal]]*100,0)</f>
        <v>0</v>
      </c>
      <c r="T2348" s="27">
        <f>IFERROR(FundResult[[#This Row],[pledged]]/FundResult[[#This Row],[backers_count]], 0)</f>
        <v>13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48">
        <v>1000</v>
      </c>
      <c r="E2349" s="4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6">
        <f>FundResult[[#This Row],[launched_at]]/86400+DATE(1970,1,1)</f>
        <v>42577.607361111106</v>
      </c>
      <c r="L2349" s="8">
        <f>YEAR(FundResult[[#This Row],[Date Created Conversion]])</f>
        <v>2016</v>
      </c>
      <c r="M2349" t="b">
        <v>0</v>
      </c>
      <c r="N2349">
        <v>1</v>
      </c>
      <c r="O2349" t="b">
        <v>0</v>
      </c>
      <c r="P2349" t="s">
        <v>8270</v>
      </c>
      <c r="Q2349" t="s">
        <v>8319</v>
      </c>
      <c r="R2349" s="10" t="s">
        <v>8320</v>
      </c>
      <c r="S2349" s="29">
        <f>ROUND(FundResult[[#This Row],[pledged]]/FundResult[[#This Row],[goal]]*100,0)</f>
        <v>2</v>
      </c>
      <c r="T2349" s="27">
        <f>IFERROR(FundResult[[#This Row],[pledged]]/FundResult[[#This Row],[backers_count]], 0)</f>
        <v>15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48">
        <v>70000</v>
      </c>
      <c r="E2350" s="4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6">
        <f>FundResult[[#This Row],[launched_at]]/86400+DATE(1970,1,1)</f>
        <v>42360.932152777779</v>
      </c>
      <c r="L2350" s="8">
        <f>YEAR(FundResult[[#This Row],[Date Created Conversion]])</f>
        <v>2015</v>
      </c>
      <c r="M2350" t="b">
        <v>0</v>
      </c>
      <c r="N2350">
        <v>5</v>
      </c>
      <c r="O2350" t="b">
        <v>0</v>
      </c>
      <c r="P2350" t="s">
        <v>8270</v>
      </c>
      <c r="Q2350" t="s">
        <v>8319</v>
      </c>
      <c r="R2350" s="10" t="s">
        <v>8320</v>
      </c>
      <c r="S2350" s="29">
        <f>ROUND(FundResult[[#This Row],[pledged]]/FundResult[[#This Row],[goal]]*100,0)</f>
        <v>0</v>
      </c>
      <c r="T2350" s="27">
        <f>IFERROR(FundResult[[#This Row],[pledged]]/FundResult[[#This Row],[backers_count]], 0)</f>
        <v>54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48">
        <v>474900</v>
      </c>
      <c r="E2351" s="4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6">
        <f>FundResult[[#This Row],[launched_at]]/86400+DATE(1970,1,1)</f>
        <v>42198.775787037041</v>
      </c>
      <c r="L2351" s="8">
        <f>YEAR(FundResult[[#This Row],[Date Created Conversion]])</f>
        <v>2015</v>
      </c>
      <c r="M2351" t="b">
        <v>0</v>
      </c>
      <c r="N2351">
        <v>0</v>
      </c>
      <c r="O2351" t="b">
        <v>0</v>
      </c>
      <c r="P2351" t="s">
        <v>8270</v>
      </c>
      <c r="Q2351" t="s">
        <v>8319</v>
      </c>
      <c r="R2351" s="10" t="s">
        <v>8320</v>
      </c>
      <c r="S2351" s="29">
        <f>ROUND(FundResult[[#This Row],[pledged]]/FundResult[[#This Row],[goal]]*100,0)</f>
        <v>0</v>
      </c>
      <c r="T2351" s="27">
        <f>IFERROR(FundResult[[#This Row],[pledged]]/FundResult[[#This Row],[backers_count]], 0)</f>
        <v>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48">
        <v>50000</v>
      </c>
      <c r="E2352" s="4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6">
        <f>FundResult[[#This Row],[launched_at]]/86400+DATE(1970,1,1)</f>
        <v>42708.842245370368</v>
      </c>
      <c r="L2352" s="8">
        <f>YEAR(FundResult[[#This Row],[Date Created Conversion]])</f>
        <v>2016</v>
      </c>
      <c r="M2352" t="b">
        <v>0</v>
      </c>
      <c r="N2352">
        <v>0</v>
      </c>
      <c r="O2352" t="b">
        <v>0</v>
      </c>
      <c r="P2352" t="s">
        <v>8270</v>
      </c>
      <c r="Q2352" t="s">
        <v>8319</v>
      </c>
      <c r="R2352" s="10" t="s">
        <v>8320</v>
      </c>
      <c r="S2352" s="29">
        <f>ROUND(FundResult[[#This Row],[pledged]]/FundResult[[#This Row],[goal]]*100,0)</f>
        <v>0</v>
      </c>
      <c r="T2352" s="27">
        <f>IFERROR(FundResult[[#This Row],[pledged]]/FundResult[[#This Row],[backers_count]], 0)</f>
        <v>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48">
        <v>18900</v>
      </c>
      <c r="E2353" s="4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6">
        <f>FundResult[[#This Row],[launched_at]]/86400+DATE(1970,1,1)</f>
        <v>42094.101145833338</v>
      </c>
      <c r="L2353" s="8">
        <f>YEAR(FundResult[[#This Row],[Date Created Conversion]])</f>
        <v>2015</v>
      </c>
      <c r="M2353" t="b">
        <v>0</v>
      </c>
      <c r="N2353">
        <v>7</v>
      </c>
      <c r="O2353" t="b">
        <v>0</v>
      </c>
      <c r="P2353" t="s">
        <v>8270</v>
      </c>
      <c r="Q2353" t="s">
        <v>8319</v>
      </c>
      <c r="R2353" s="10" t="s">
        <v>8320</v>
      </c>
      <c r="S2353" s="29">
        <f>ROUND(FundResult[[#This Row],[pledged]]/FundResult[[#This Row],[goal]]*100,0)</f>
        <v>1</v>
      </c>
      <c r="T2353" s="27">
        <f>IFERROR(FundResult[[#This Row],[pledged]]/FundResult[[#This Row],[backers_count]], 0)</f>
        <v>15.428571428571429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48">
        <v>2000</v>
      </c>
      <c r="E2354" s="4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6">
        <f>FundResult[[#This Row],[launched_at]]/86400+DATE(1970,1,1)</f>
        <v>42101.633703703701</v>
      </c>
      <c r="L2354" s="8">
        <f>YEAR(FundResult[[#This Row],[Date Created Conversion]])</f>
        <v>2015</v>
      </c>
      <c r="M2354" t="b">
        <v>0</v>
      </c>
      <c r="N2354">
        <v>0</v>
      </c>
      <c r="O2354" t="b">
        <v>0</v>
      </c>
      <c r="P2354" t="s">
        <v>8270</v>
      </c>
      <c r="Q2354" t="s">
        <v>8319</v>
      </c>
      <c r="R2354" s="10" t="s">
        <v>8320</v>
      </c>
      <c r="S2354" s="29">
        <f>ROUND(FundResult[[#This Row],[pledged]]/FundResult[[#This Row],[goal]]*100,0)</f>
        <v>0</v>
      </c>
      <c r="T2354" s="27">
        <f>IFERROR(FundResult[[#This Row],[pledged]]/FundResult[[#This Row],[backers_count]], 0)</f>
        <v>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48">
        <v>1000</v>
      </c>
      <c r="E2355" s="4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6">
        <f>FundResult[[#This Row],[launched_at]]/86400+DATE(1970,1,1)</f>
        <v>42103.676180555558</v>
      </c>
      <c r="L2355" s="8">
        <f>YEAR(FundResult[[#This Row],[Date Created Conversion]])</f>
        <v>2015</v>
      </c>
      <c r="M2355" t="b">
        <v>0</v>
      </c>
      <c r="N2355">
        <v>0</v>
      </c>
      <c r="O2355" t="b">
        <v>0</v>
      </c>
      <c r="P2355" t="s">
        <v>8270</v>
      </c>
      <c r="Q2355" t="s">
        <v>8319</v>
      </c>
      <c r="R2355" s="10" t="s">
        <v>8320</v>
      </c>
      <c r="S2355" s="29">
        <f>ROUND(FundResult[[#This Row],[pledged]]/FundResult[[#This Row],[goal]]*100,0)</f>
        <v>0</v>
      </c>
      <c r="T2355" s="27">
        <f>IFERROR(FundResult[[#This Row],[pledged]]/FundResult[[#This Row],[backers_count]], 0)</f>
        <v>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48">
        <v>35000</v>
      </c>
      <c r="E2356" s="4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6">
        <f>FundResult[[#This Row],[launched_at]]/86400+DATE(1970,1,1)</f>
        <v>41954.722916666666</v>
      </c>
      <c r="L2356" s="8">
        <f>YEAR(FundResult[[#This Row],[Date Created Conversion]])</f>
        <v>2014</v>
      </c>
      <c r="M2356" t="b">
        <v>0</v>
      </c>
      <c r="N2356">
        <v>1</v>
      </c>
      <c r="O2356" t="b">
        <v>0</v>
      </c>
      <c r="P2356" t="s">
        <v>8270</v>
      </c>
      <c r="Q2356" t="s">
        <v>8319</v>
      </c>
      <c r="R2356" s="10" t="s">
        <v>8320</v>
      </c>
      <c r="S2356" s="29">
        <f>ROUND(FundResult[[#This Row],[pledged]]/FundResult[[#This Row],[goal]]*100,0)</f>
        <v>0</v>
      </c>
      <c r="T2356" s="27">
        <f>IFERROR(FundResult[[#This Row],[pledged]]/FundResult[[#This Row],[backers_count]], 0)</f>
        <v>25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48">
        <v>8000</v>
      </c>
      <c r="E2357" s="4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6">
        <f>FundResult[[#This Row],[launched_at]]/86400+DATE(1970,1,1)</f>
        <v>42096.918240740742</v>
      </c>
      <c r="L2357" s="8">
        <f>YEAR(FundResult[[#This Row],[Date Created Conversion]])</f>
        <v>2015</v>
      </c>
      <c r="M2357" t="b">
        <v>0</v>
      </c>
      <c r="N2357">
        <v>2</v>
      </c>
      <c r="O2357" t="b">
        <v>0</v>
      </c>
      <c r="P2357" t="s">
        <v>8270</v>
      </c>
      <c r="Q2357" t="s">
        <v>8319</v>
      </c>
      <c r="R2357" s="10" t="s">
        <v>8320</v>
      </c>
      <c r="S2357" s="29">
        <f>ROUND(FundResult[[#This Row],[pledged]]/FundResult[[#This Row],[goal]]*100,0)</f>
        <v>1</v>
      </c>
      <c r="T2357" s="27">
        <f>IFERROR(FundResult[[#This Row],[pledged]]/FundResult[[#This Row],[backers_count]], 0)</f>
        <v>27.5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48">
        <v>10000</v>
      </c>
      <c r="E2358" s="4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6">
        <f>FundResult[[#This Row],[launched_at]]/86400+DATE(1970,1,1)</f>
        <v>42130.78361111111</v>
      </c>
      <c r="L2358" s="8">
        <f>YEAR(FundResult[[#This Row],[Date Created Conversion]])</f>
        <v>2015</v>
      </c>
      <c r="M2358" t="b">
        <v>0</v>
      </c>
      <c r="N2358">
        <v>0</v>
      </c>
      <c r="O2358" t="b">
        <v>0</v>
      </c>
      <c r="P2358" t="s">
        <v>8270</v>
      </c>
      <c r="Q2358" t="s">
        <v>8319</v>
      </c>
      <c r="R2358" s="10" t="s">
        <v>8320</v>
      </c>
      <c r="S2358" s="29">
        <f>ROUND(FundResult[[#This Row],[pledged]]/FundResult[[#This Row],[goal]]*100,0)</f>
        <v>0</v>
      </c>
      <c r="T2358" s="27">
        <f>IFERROR(FundResult[[#This Row],[pledged]]/FundResult[[#This Row],[backers_count]], 0)</f>
        <v>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48">
        <v>27000</v>
      </c>
      <c r="E2359" s="4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6">
        <f>FundResult[[#This Row],[launched_at]]/86400+DATE(1970,1,1)</f>
        <v>42264.620115740741</v>
      </c>
      <c r="L2359" s="8">
        <f>YEAR(FundResult[[#This Row],[Date Created Conversion]])</f>
        <v>2015</v>
      </c>
      <c r="M2359" t="b">
        <v>0</v>
      </c>
      <c r="N2359">
        <v>0</v>
      </c>
      <c r="O2359" t="b">
        <v>0</v>
      </c>
      <c r="P2359" t="s">
        <v>8270</v>
      </c>
      <c r="Q2359" t="s">
        <v>8319</v>
      </c>
      <c r="R2359" s="10" t="s">
        <v>8320</v>
      </c>
      <c r="S2359" s="29">
        <f>ROUND(FundResult[[#This Row],[pledged]]/FundResult[[#This Row],[goal]]*100,0)</f>
        <v>0</v>
      </c>
      <c r="T2359" s="27">
        <f>IFERROR(FundResult[[#This Row],[pledged]]/FundResult[[#This Row],[backers_count]], 0)</f>
        <v>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48">
        <v>1500</v>
      </c>
      <c r="E2360" s="4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6">
        <f>FundResult[[#This Row],[launched_at]]/86400+DATE(1970,1,1)</f>
        <v>41978.930972222224</v>
      </c>
      <c r="L2360" s="8">
        <f>YEAR(FundResult[[#This Row],[Date Created Conversion]])</f>
        <v>2014</v>
      </c>
      <c r="M2360" t="b">
        <v>0</v>
      </c>
      <c r="N2360">
        <v>0</v>
      </c>
      <c r="O2360" t="b">
        <v>0</v>
      </c>
      <c r="P2360" t="s">
        <v>8270</v>
      </c>
      <c r="Q2360" t="s">
        <v>8319</v>
      </c>
      <c r="R2360" s="10" t="s">
        <v>8320</v>
      </c>
      <c r="S2360" s="29">
        <f>ROUND(FundResult[[#This Row],[pledged]]/FundResult[[#This Row],[goal]]*100,0)</f>
        <v>0</v>
      </c>
      <c r="T2360" s="27">
        <f>IFERROR(FundResult[[#This Row],[pledged]]/FundResult[[#This Row],[backers_count]], 0)</f>
        <v>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48">
        <v>7500</v>
      </c>
      <c r="E2361" s="4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6">
        <f>FundResult[[#This Row],[launched_at]]/86400+DATE(1970,1,1)</f>
        <v>42159.649583333332</v>
      </c>
      <c r="L2361" s="8">
        <f>YEAR(FundResult[[#This Row],[Date Created Conversion]])</f>
        <v>2015</v>
      </c>
      <c r="M2361" t="b">
        <v>0</v>
      </c>
      <c r="N2361">
        <v>3</v>
      </c>
      <c r="O2361" t="b">
        <v>0</v>
      </c>
      <c r="P2361" t="s">
        <v>8270</v>
      </c>
      <c r="Q2361" t="s">
        <v>8319</v>
      </c>
      <c r="R2361" s="10" t="s">
        <v>8320</v>
      </c>
      <c r="S2361" s="29">
        <f>ROUND(FundResult[[#This Row],[pledged]]/FundResult[[#This Row],[goal]]*100,0)</f>
        <v>15</v>
      </c>
      <c r="T2361" s="27">
        <f>IFERROR(FundResult[[#This Row],[pledged]]/FundResult[[#This Row],[backers_count]], 0)</f>
        <v>367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48">
        <v>5000</v>
      </c>
      <c r="E2362" s="4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6">
        <f>FundResult[[#This Row],[launched_at]]/86400+DATE(1970,1,1)</f>
        <v>42377.70694444445</v>
      </c>
      <c r="L2362" s="8">
        <f>YEAR(FundResult[[#This Row],[Date Created Conversion]])</f>
        <v>2016</v>
      </c>
      <c r="M2362" t="b">
        <v>0</v>
      </c>
      <c r="N2362">
        <v>1</v>
      </c>
      <c r="O2362" t="b">
        <v>0</v>
      </c>
      <c r="P2362" t="s">
        <v>8270</v>
      </c>
      <c r="Q2362" t="s">
        <v>8319</v>
      </c>
      <c r="R2362" s="10" t="s">
        <v>8320</v>
      </c>
      <c r="S2362" s="29">
        <f>ROUND(FundResult[[#This Row],[pledged]]/FundResult[[#This Row],[goal]]*100,0)</f>
        <v>0</v>
      </c>
      <c r="T2362" s="27">
        <f>IFERROR(FundResult[[#This Row],[pledged]]/FundResult[[#This Row],[backers_count]], 0)</f>
        <v>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48">
        <v>200</v>
      </c>
      <c r="E2363" s="4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6">
        <f>FundResult[[#This Row],[launched_at]]/86400+DATE(1970,1,1)</f>
        <v>42466.858888888892</v>
      </c>
      <c r="L2363" s="8">
        <f>YEAR(FundResult[[#This Row],[Date Created Conversion]])</f>
        <v>2016</v>
      </c>
      <c r="M2363" t="b">
        <v>0</v>
      </c>
      <c r="N2363">
        <v>0</v>
      </c>
      <c r="O2363" t="b">
        <v>0</v>
      </c>
      <c r="P2363" t="s">
        <v>8270</v>
      </c>
      <c r="Q2363" t="s">
        <v>8319</v>
      </c>
      <c r="R2363" s="10" t="s">
        <v>8320</v>
      </c>
      <c r="S2363" s="29">
        <f>ROUND(FundResult[[#This Row],[pledged]]/FundResult[[#This Row],[goal]]*100,0)</f>
        <v>0</v>
      </c>
      <c r="T2363" s="27">
        <f>IFERROR(FundResult[[#This Row],[pledged]]/FundResult[[#This Row],[backers_count]], 0)</f>
        <v>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48">
        <v>420</v>
      </c>
      <c r="E2364" s="4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6">
        <f>FundResult[[#This Row],[launched_at]]/86400+DATE(1970,1,1)</f>
        <v>41954.688310185185</v>
      </c>
      <c r="L2364" s="8">
        <f>YEAR(FundResult[[#This Row],[Date Created Conversion]])</f>
        <v>2014</v>
      </c>
      <c r="M2364" t="b">
        <v>0</v>
      </c>
      <c r="N2364">
        <v>2</v>
      </c>
      <c r="O2364" t="b">
        <v>0</v>
      </c>
      <c r="P2364" t="s">
        <v>8270</v>
      </c>
      <c r="Q2364" t="s">
        <v>8319</v>
      </c>
      <c r="R2364" s="10" t="s">
        <v>8320</v>
      </c>
      <c r="S2364" s="29">
        <f>ROUND(FundResult[[#This Row],[pledged]]/FundResult[[#This Row],[goal]]*100,0)</f>
        <v>29</v>
      </c>
      <c r="T2364" s="27">
        <f>IFERROR(FundResult[[#This Row],[pledged]]/FundResult[[#This Row],[backers_count]], 0)</f>
        <v>60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48">
        <v>175000</v>
      </c>
      <c r="E2365" s="4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6">
        <f>FundResult[[#This Row],[launched_at]]/86400+DATE(1970,1,1)</f>
        <v>42322.011574074073</v>
      </c>
      <c r="L2365" s="8">
        <f>YEAR(FundResult[[#This Row],[Date Created Conversion]])</f>
        <v>2015</v>
      </c>
      <c r="M2365" t="b">
        <v>0</v>
      </c>
      <c r="N2365">
        <v>0</v>
      </c>
      <c r="O2365" t="b">
        <v>0</v>
      </c>
      <c r="P2365" t="s">
        <v>8270</v>
      </c>
      <c r="Q2365" t="s">
        <v>8319</v>
      </c>
      <c r="R2365" s="10" t="s">
        <v>8320</v>
      </c>
      <c r="S2365" s="29">
        <f>ROUND(FundResult[[#This Row],[pledged]]/FundResult[[#This Row],[goal]]*100,0)</f>
        <v>0</v>
      </c>
      <c r="T2365" s="27">
        <f>IFERROR(FundResult[[#This Row],[pledged]]/FundResult[[#This Row],[backers_count]], 0)</f>
        <v>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48">
        <v>128</v>
      </c>
      <c r="E2366" s="4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6">
        <f>FundResult[[#This Row],[launched_at]]/86400+DATE(1970,1,1)</f>
        <v>42248.934675925921</v>
      </c>
      <c r="L2366" s="8">
        <f>YEAR(FundResult[[#This Row],[Date Created Conversion]])</f>
        <v>2015</v>
      </c>
      <c r="M2366" t="b">
        <v>0</v>
      </c>
      <c r="N2366">
        <v>0</v>
      </c>
      <c r="O2366" t="b">
        <v>0</v>
      </c>
      <c r="P2366" t="s">
        <v>8270</v>
      </c>
      <c r="Q2366" t="s">
        <v>8319</v>
      </c>
      <c r="R2366" s="10" t="s">
        <v>8320</v>
      </c>
      <c r="S2366" s="29">
        <f>ROUND(FundResult[[#This Row],[pledged]]/FundResult[[#This Row],[goal]]*100,0)</f>
        <v>0</v>
      </c>
      <c r="T2366" s="27">
        <f>IFERROR(FundResult[[#This Row],[pledged]]/FundResult[[#This Row],[backers_count]], 0)</f>
        <v>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48">
        <v>1000</v>
      </c>
      <c r="E2367" s="4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6">
        <f>FundResult[[#This Row],[launched_at]]/86400+DATE(1970,1,1)</f>
        <v>42346.736400462964</v>
      </c>
      <c r="L2367" s="8">
        <f>YEAR(FundResult[[#This Row],[Date Created Conversion]])</f>
        <v>2015</v>
      </c>
      <c r="M2367" t="b">
        <v>0</v>
      </c>
      <c r="N2367">
        <v>0</v>
      </c>
      <c r="O2367" t="b">
        <v>0</v>
      </c>
      <c r="P2367" t="s">
        <v>8270</v>
      </c>
      <c r="Q2367" t="s">
        <v>8319</v>
      </c>
      <c r="R2367" s="10" t="s">
        <v>8320</v>
      </c>
      <c r="S2367" s="29">
        <f>ROUND(FundResult[[#This Row],[pledged]]/FundResult[[#This Row],[goal]]*100,0)</f>
        <v>0</v>
      </c>
      <c r="T2367" s="27">
        <f>IFERROR(FundResult[[#This Row],[pledged]]/FundResult[[#This Row],[backers_count]], 0)</f>
        <v>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48">
        <v>25000</v>
      </c>
      <c r="E2368" s="4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6">
        <f>FundResult[[#This Row],[launched_at]]/86400+DATE(1970,1,1)</f>
        <v>42268.531631944439</v>
      </c>
      <c r="L2368" s="8">
        <f>YEAR(FundResult[[#This Row],[Date Created Conversion]])</f>
        <v>2015</v>
      </c>
      <c r="M2368" t="b">
        <v>0</v>
      </c>
      <c r="N2368">
        <v>27</v>
      </c>
      <c r="O2368" t="b">
        <v>0</v>
      </c>
      <c r="P2368" t="s">
        <v>8270</v>
      </c>
      <c r="Q2368" t="s">
        <v>8319</v>
      </c>
      <c r="R2368" s="10" t="s">
        <v>8320</v>
      </c>
      <c r="S2368" s="29">
        <f>ROUND(FundResult[[#This Row],[pledged]]/FundResult[[#This Row],[goal]]*100,0)</f>
        <v>11</v>
      </c>
      <c r="T2368" s="27">
        <f>IFERROR(FundResult[[#This Row],[pledged]]/FundResult[[#This Row],[backers_count]], 0)</f>
        <v>97.407407407407405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48">
        <v>50000</v>
      </c>
      <c r="E2369" s="4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6">
        <f>FundResult[[#This Row],[launched_at]]/86400+DATE(1970,1,1)</f>
        <v>42425.970092592594</v>
      </c>
      <c r="L2369" s="8">
        <f>YEAR(FundResult[[#This Row],[Date Created Conversion]])</f>
        <v>2016</v>
      </c>
      <c r="M2369" t="b">
        <v>0</v>
      </c>
      <c r="N2369">
        <v>14</v>
      </c>
      <c r="O2369" t="b">
        <v>0</v>
      </c>
      <c r="P2369" t="s">
        <v>8270</v>
      </c>
      <c r="Q2369" t="s">
        <v>8319</v>
      </c>
      <c r="R2369" s="10" t="s">
        <v>8320</v>
      </c>
      <c r="S2369" s="29">
        <f>ROUND(FundResult[[#This Row],[pledged]]/FundResult[[#This Row],[goal]]*100,0)</f>
        <v>1</v>
      </c>
      <c r="T2369" s="27">
        <f>IFERROR(FundResult[[#This Row],[pledged]]/FundResult[[#This Row],[backers_count]], 0)</f>
        <v>47.857142857142854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48">
        <v>40000</v>
      </c>
      <c r="E2370" s="4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6">
        <f>FundResult[[#This Row],[launched_at]]/86400+DATE(1970,1,1)</f>
        <v>42063.721817129626</v>
      </c>
      <c r="L2370" s="8">
        <f>YEAR(FundResult[[#This Row],[Date Created Conversion]])</f>
        <v>2015</v>
      </c>
      <c r="M2370" t="b">
        <v>0</v>
      </c>
      <c r="N2370">
        <v>2</v>
      </c>
      <c r="O2370" t="b">
        <v>0</v>
      </c>
      <c r="P2370" t="s">
        <v>8270</v>
      </c>
      <c r="Q2370" t="s">
        <v>8319</v>
      </c>
      <c r="R2370" s="10" t="s">
        <v>8320</v>
      </c>
      <c r="S2370" s="29">
        <f>ROUND(FundResult[[#This Row],[pledged]]/FundResult[[#This Row],[goal]]*100,0)</f>
        <v>0</v>
      </c>
      <c r="T2370" s="27">
        <f>IFERROR(FundResult[[#This Row],[pledged]]/FundResult[[#This Row],[backers_count]], 0)</f>
        <v>50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48">
        <v>25000</v>
      </c>
      <c r="E2371" s="4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6">
        <f>FundResult[[#This Row],[launched_at]]/86400+DATE(1970,1,1)</f>
        <v>42380.812627314815</v>
      </c>
      <c r="L2371" s="8">
        <f>YEAR(FundResult[[#This Row],[Date Created Conversion]])</f>
        <v>2016</v>
      </c>
      <c r="M2371" t="b">
        <v>0</v>
      </c>
      <c r="N2371">
        <v>0</v>
      </c>
      <c r="O2371" t="b">
        <v>0</v>
      </c>
      <c r="P2371" t="s">
        <v>8270</v>
      </c>
      <c r="Q2371" t="s">
        <v>8319</v>
      </c>
      <c r="R2371" s="10" t="s">
        <v>8320</v>
      </c>
      <c r="S2371" s="29">
        <f>ROUND(FundResult[[#This Row],[pledged]]/FundResult[[#This Row],[goal]]*100,0)</f>
        <v>0</v>
      </c>
      <c r="T2371" s="27">
        <f>IFERROR(FundResult[[#This Row],[pledged]]/FundResult[[#This Row],[backers_count]], 0)</f>
        <v>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48">
        <v>25000</v>
      </c>
      <c r="E2372" s="4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6">
        <f>FundResult[[#This Row],[launched_at]]/86400+DATE(1970,1,1)</f>
        <v>41961.18913194444</v>
      </c>
      <c r="L2372" s="8">
        <f>YEAR(FundResult[[#This Row],[Date Created Conversion]])</f>
        <v>2014</v>
      </c>
      <c r="M2372" t="b">
        <v>0</v>
      </c>
      <c r="N2372">
        <v>4</v>
      </c>
      <c r="O2372" t="b">
        <v>0</v>
      </c>
      <c r="P2372" t="s">
        <v>8270</v>
      </c>
      <c r="Q2372" t="s">
        <v>8319</v>
      </c>
      <c r="R2372" s="10" t="s">
        <v>8320</v>
      </c>
      <c r="S2372" s="29">
        <f>ROUND(FundResult[[#This Row],[pledged]]/FundResult[[#This Row],[goal]]*100,0)</f>
        <v>0</v>
      </c>
      <c r="T2372" s="27">
        <f>IFERROR(FundResult[[#This Row],[pledged]]/FundResult[[#This Row],[backers_count]], 0)</f>
        <v>20.5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48">
        <v>2000</v>
      </c>
      <c r="E2373" s="4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6">
        <f>FundResult[[#This Row],[launched_at]]/86400+DATE(1970,1,1)</f>
        <v>42150.777731481481</v>
      </c>
      <c r="L2373" s="8">
        <f>YEAR(FundResult[[#This Row],[Date Created Conversion]])</f>
        <v>2015</v>
      </c>
      <c r="M2373" t="b">
        <v>0</v>
      </c>
      <c r="N2373">
        <v>0</v>
      </c>
      <c r="O2373" t="b">
        <v>0</v>
      </c>
      <c r="P2373" t="s">
        <v>8270</v>
      </c>
      <c r="Q2373" t="s">
        <v>8319</v>
      </c>
      <c r="R2373" s="10" t="s">
        <v>8320</v>
      </c>
      <c r="S2373" s="29">
        <f>ROUND(FundResult[[#This Row],[pledged]]/FundResult[[#This Row],[goal]]*100,0)</f>
        <v>0</v>
      </c>
      <c r="T2373" s="27">
        <f>IFERROR(FundResult[[#This Row],[pledged]]/FundResult[[#This Row],[backers_count]], 0)</f>
        <v>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48">
        <v>5500</v>
      </c>
      <c r="E2374" s="4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6">
        <f>FundResult[[#This Row],[launched_at]]/86400+DATE(1970,1,1)</f>
        <v>42088.069108796291</v>
      </c>
      <c r="L2374" s="8">
        <f>YEAR(FundResult[[#This Row],[Date Created Conversion]])</f>
        <v>2015</v>
      </c>
      <c r="M2374" t="b">
        <v>0</v>
      </c>
      <c r="N2374">
        <v>6</v>
      </c>
      <c r="O2374" t="b">
        <v>0</v>
      </c>
      <c r="P2374" t="s">
        <v>8270</v>
      </c>
      <c r="Q2374" t="s">
        <v>8319</v>
      </c>
      <c r="R2374" s="10" t="s">
        <v>8320</v>
      </c>
      <c r="S2374" s="29">
        <f>ROUND(FundResult[[#This Row],[pledged]]/FundResult[[#This Row],[goal]]*100,0)</f>
        <v>3</v>
      </c>
      <c r="T2374" s="27">
        <f>IFERROR(FundResult[[#This Row],[pledged]]/FundResult[[#This Row],[backers_count]], 0)</f>
        <v>30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48">
        <v>850000</v>
      </c>
      <c r="E2375" s="4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6">
        <f>FundResult[[#This Row],[launched_at]]/86400+DATE(1970,1,1)</f>
        <v>42215.662314814814</v>
      </c>
      <c r="L2375" s="8">
        <f>YEAR(FundResult[[#This Row],[Date Created Conversion]])</f>
        <v>2015</v>
      </c>
      <c r="M2375" t="b">
        <v>0</v>
      </c>
      <c r="N2375">
        <v>1</v>
      </c>
      <c r="O2375" t="b">
        <v>0</v>
      </c>
      <c r="P2375" t="s">
        <v>8270</v>
      </c>
      <c r="Q2375" t="s">
        <v>8319</v>
      </c>
      <c r="R2375" s="10" t="s">
        <v>8320</v>
      </c>
      <c r="S2375" s="29">
        <f>ROUND(FundResult[[#This Row],[pledged]]/FundResult[[#This Row],[goal]]*100,0)</f>
        <v>0</v>
      </c>
      <c r="T2375" s="27">
        <f>IFERROR(FundResult[[#This Row],[pledged]]/FundResult[[#This Row],[backers_count]], 0)</f>
        <v>50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48">
        <v>22000</v>
      </c>
      <c r="E2376" s="4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6">
        <f>FundResult[[#This Row],[launched_at]]/86400+DATE(1970,1,1)</f>
        <v>42017.843287037038</v>
      </c>
      <c r="L2376" s="8">
        <f>YEAR(FundResult[[#This Row],[Date Created Conversion]])</f>
        <v>2015</v>
      </c>
      <c r="M2376" t="b">
        <v>0</v>
      </c>
      <c r="N2376">
        <v>1</v>
      </c>
      <c r="O2376" t="b">
        <v>0</v>
      </c>
      <c r="P2376" t="s">
        <v>8270</v>
      </c>
      <c r="Q2376" t="s">
        <v>8319</v>
      </c>
      <c r="R2376" s="10" t="s">
        <v>8320</v>
      </c>
      <c r="S2376" s="29">
        <f>ROUND(FundResult[[#This Row],[pledged]]/FundResult[[#This Row],[goal]]*100,0)</f>
        <v>0</v>
      </c>
      <c r="T2376" s="27">
        <f>IFERROR(FundResult[[#This Row],[pledged]]/FundResult[[#This Row],[backers_count]], 0)</f>
        <v>10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48">
        <v>10000</v>
      </c>
      <c r="E2377" s="4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6">
        <f>FundResult[[#This Row],[launched_at]]/86400+DATE(1970,1,1)</f>
        <v>42592.836076388892</v>
      </c>
      <c r="L2377" s="8">
        <f>YEAR(FundResult[[#This Row],[Date Created Conversion]])</f>
        <v>2016</v>
      </c>
      <c r="M2377" t="b">
        <v>0</v>
      </c>
      <c r="N2377">
        <v>0</v>
      </c>
      <c r="O2377" t="b">
        <v>0</v>
      </c>
      <c r="P2377" t="s">
        <v>8270</v>
      </c>
      <c r="Q2377" t="s">
        <v>8319</v>
      </c>
      <c r="R2377" s="10" t="s">
        <v>8320</v>
      </c>
      <c r="S2377" s="29">
        <f>ROUND(FundResult[[#This Row],[pledged]]/FundResult[[#This Row],[goal]]*100,0)</f>
        <v>0</v>
      </c>
      <c r="T2377" s="27">
        <f>IFERROR(FundResult[[#This Row],[pledged]]/FundResult[[#This Row],[backers_count]], 0)</f>
        <v>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48">
        <v>3000</v>
      </c>
      <c r="E2378" s="4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6">
        <f>FundResult[[#This Row],[launched_at]]/86400+DATE(1970,1,1)</f>
        <v>42318.925532407404</v>
      </c>
      <c r="L2378" s="8">
        <f>YEAR(FundResult[[#This Row],[Date Created Conversion]])</f>
        <v>2015</v>
      </c>
      <c r="M2378" t="b">
        <v>0</v>
      </c>
      <c r="N2378">
        <v>4</v>
      </c>
      <c r="O2378" t="b">
        <v>0</v>
      </c>
      <c r="P2378" t="s">
        <v>8270</v>
      </c>
      <c r="Q2378" t="s">
        <v>8319</v>
      </c>
      <c r="R2378" s="10" t="s">
        <v>8320</v>
      </c>
      <c r="S2378" s="29">
        <f>ROUND(FundResult[[#This Row],[pledged]]/FundResult[[#This Row],[goal]]*100,0)</f>
        <v>11</v>
      </c>
      <c r="T2378" s="27">
        <f>IFERROR(FundResult[[#This Row],[pledged]]/FundResult[[#This Row],[backers_count]], 0)</f>
        <v>81.582499999999996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48">
        <v>2500</v>
      </c>
      <c r="E2379" s="4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6">
        <f>FundResult[[#This Row],[launched_at]]/86400+DATE(1970,1,1)</f>
        <v>42669.870173611111</v>
      </c>
      <c r="L2379" s="8">
        <f>YEAR(FundResult[[#This Row],[Date Created Conversion]])</f>
        <v>2016</v>
      </c>
      <c r="M2379" t="b">
        <v>0</v>
      </c>
      <c r="N2379">
        <v>0</v>
      </c>
      <c r="O2379" t="b">
        <v>0</v>
      </c>
      <c r="P2379" t="s">
        <v>8270</v>
      </c>
      <c r="Q2379" t="s">
        <v>8319</v>
      </c>
      <c r="R2379" s="10" t="s">
        <v>8320</v>
      </c>
      <c r="S2379" s="29">
        <f>ROUND(FundResult[[#This Row],[pledged]]/FundResult[[#This Row],[goal]]*100,0)</f>
        <v>0</v>
      </c>
      <c r="T2379" s="27">
        <f>IFERROR(FundResult[[#This Row],[pledged]]/FundResult[[#This Row],[backers_count]], 0)</f>
        <v>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48">
        <v>110000</v>
      </c>
      <c r="E2380" s="4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6">
        <f>FundResult[[#This Row],[launched_at]]/86400+DATE(1970,1,1)</f>
        <v>42213.013078703705</v>
      </c>
      <c r="L2380" s="8">
        <f>YEAR(FundResult[[#This Row],[Date Created Conversion]])</f>
        <v>2015</v>
      </c>
      <c r="M2380" t="b">
        <v>0</v>
      </c>
      <c r="N2380">
        <v>0</v>
      </c>
      <c r="O2380" t="b">
        <v>0</v>
      </c>
      <c r="P2380" t="s">
        <v>8270</v>
      </c>
      <c r="Q2380" t="s">
        <v>8319</v>
      </c>
      <c r="R2380" s="10" t="s">
        <v>8320</v>
      </c>
      <c r="S2380" s="29">
        <f>ROUND(FundResult[[#This Row],[pledged]]/FundResult[[#This Row],[goal]]*100,0)</f>
        <v>0</v>
      </c>
      <c r="T2380" s="27">
        <f>IFERROR(FundResult[[#This Row],[pledged]]/FundResult[[#This Row],[backers_count]], 0)</f>
        <v>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48">
        <v>30000</v>
      </c>
      <c r="E2381" s="4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6">
        <f>FundResult[[#This Row],[launched_at]]/86400+DATE(1970,1,1)</f>
        <v>42237.016388888893</v>
      </c>
      <c r="L2381" s="8">
        <f>YEAR(FundResult[[#This Row],[Date Created Conversion]])</f>
        <v>2015</v>
      </c>
      <c r="M2381" t="b">
        <v>0</v>
      </c>
      <c r="N2381">
        <v>0</v>
      </c>
      <c r="O2381" t="b">
        <v>0</v>
      </c>
      <c r="P2381" t="s">
        <v>8270</v>
      </c>
      <c r="Q2381" t="s">
        <v>8319</v>
      </c>
      <c r="R2381" s="10" t="s">
        <v>8320</v>
      </c>
      <c r="S2381" s="29">
        <f>ROUND(FundResult[[#This Row],[pledged]]/FundResult[[#This Row],[goal]]*100,0)</f>
        <v>0</v>
      </c>
      <c r="T2381" s="27">
        <f>IFERROR(FundResult[[#This Row],[pledged]]/FundResult[[#This Row],[backers_count]], 0)</f>
        <v>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48">
        <v>15000</v>
      </c>
      <c r="E2382" s="4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6">
        <f>FundResult[[#This Row],[launched_at]]/86400+DATE(1970,1,1)</f>
        <v>42248.793310185181</v>
      </c>
      <c r="L2382" s="8">
        <f>YEAR(FundResult[[#This Row],[Date Created Conversion]])</f>
        <v>2015</v>
      </c>
      <c r="M2382" t="b">
        <v>0</v>
      </c>
      <c r="N2382">
        <v>3</v>
      </c>
      <c r="O2382" t="b">
        <v>0</v>
      </c>
      <c r="P2382" t="s">
        <v>8270</v>
      </c>
      <c r="Q2382" t="s">
        <v>8319</v>
      </c>
      <c r="R2382" s="10" t="s">
        <v>8320</v>
      </c>
      <c r="S2382" s="29">
        <f>ROUND(FundResult[[#This Row],[pledged]]/FundResult[[#This Row],[goal]]*100,0)</f>
        <v>0</v>
      </c>
      <c r="T2382" s="27">
        <f>IFERROR(FundResult[[#This Row],[pledged]]/FundResult[[#This Row],[backers_count]], 0)</f>
        <v>18.333333333333332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48">
        <v>86350</v>
      </c>
      <c r="E2383" s="4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6">
        <f>FundResult[[#This Row],[launched_at]]/86400+DATE(1970,1,1)</f>
        <v>42074.935740740737</v>
      </c>
      <c r="L2383" s="8">
        <f>YEAR(FundResult[[#This Row],[Date Created Conversion]])</f>
        <v>2015</v>
      </c>
      <c r="M2383" t="b">
        <v>0</v>
      </c>
      <c r="N2383">
        <v>7</v>
      </c>
      <c r="O2383" t="b">
        <v>0</v>
      </c>
      <c r="P2383" t="s">
        <v>8270</v>
      </c>
      <c r="Q2383" t="s">
        <v>8319</v>
      </c>
      <c r="R2383" s="10" t="s">
        <v>8320</v>
      </c>
      <c r="S2383" s="29">
        <f>ROUND(FundResult[[#This Row],[pledged]]/FundResult[[#This Row],[goal]]*100,0)</f>
        <v>2</v>
      </c>
      <c r="T2383" s="27">
        <f>IFERROR(FundResult[[#This Row],[pledged]]/FundResult[[#This Row],[backers_count]], 0)</f>
        <v>224.42857142857142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48">
        <v>3000</v>
      </c>
      <c r="E2384" s="4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6">
        <f>FundResult[[#This Row],[launched_at]]/86400+DATE(1970,1,1)</f>
        <v>42195.187534722223</v>
      </c>
      <c r="L2384" s="8">
        <f>YEAR(FundResult[[#This Row],[Date Created Conversion]])</f>
        <v>2015</v>
      </c>
      <c r="M2384" t="b">
        <v>0</v>
      </c>
      <c r="N2384">
        <v>2</v>
      </c>
      <c r="O2384" t="b">
        <v>0</v>
      </c>
      <c r="P2384" t="s">
        <v>8270</v>
      </c>
      <c r="Q2384" t="s">
        <v>8319</v>
      </c>
      <c r="R2384" s="10" t="s">
        <v>8320</v>
      </c>
      <c r="S2384" s="29">
        <f>ROUND(FundResult[[#This Row],[pledged]]/FundResult[[#This Row],[goal]]*100,0)</f>
        <v>3</v>
      </c>
      <c r="T2384" s="27">
        <f>IFERROR(FundResult[[#This Row],[pledged]]/FundResult[[#This Row],[backers_count]], 0)</f>
        <v>37.5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48">
        <v>10000</v>
      </c>
      <c r="E2385" s="4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6">
        <f>FundResult[[#This Row],[launched_at]]/86400+DATE(1970,1,1)</f>
        <v>42027.056793981479</v>
      </c>
      <c r="L2385" s="8">
        <f>YEAR(FundResult[[#This Row],[Date Created Conversion]])</f>
        <v>2015</v>
      </c>
      <c r="M2385" t="b">
        <v>0</v>
      </c>
      <c r="N2385">
        <v>3</v>
      </c>
      <c r="O2385" t="b">
        <v>0</v>
      </c>
      <c r="P2385" t="s">
        <v>8270</v>
      </c>
      <c r="Q2385" t="s">
        <v>8319</v>
      </c>
      <c r="R2385" s="10" t="s">
        <v>8320</v>
      </c>
      <c r="S2385" s="29">
        <f>ROUND(FundResult[[#This Row],[pledged]]/FundResult[[#This Row],[goal]]*100,0)</f>
        <v>4</v>
      </c>
      <c r="T2385" s="27">
        <f>IFERROR(FundResult[[#This Row],[pledged]]/FundResult[[#This Row],[backers_count]], 0)</f>
        <v>145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48">
        <v>1000</v>
      </c>
      <c r="E2386" s="4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6">
        <f>FundResult[[#This Row],[launched_at]]/86400+DATE(1970,1,1)</f>
        <v>41927.067627314813</v>
      </c>
      <c r="L2386" s="8">
        <f>YEAR(FundResult[[#This Row],[Date Created Conversion]])</f>
        <v>2014</v>
      </c>
      <c r="M2386" t="b">
        <v>0</v>
      </c>
      <c r="N2386">
        <v>8</v>
      </c>
      <c r="O2386" t="b">
        <v>0</v>
      </c>
      <c r="P2386" t="s">
        <v>8270</v>
      </c>
      <c r="Q2386" t="s">
        <v>8319</v>
      </c>
      <c r="R2386" s="10" t="s">
        <v>8320</v>
      </c>
      <c r="S2386" s="29">
        <f>ROUND(FundResult[[#This Row],[pledged]]/FundResult[[#This Row],[goal]]*100,0)</f>
        <v>1</v>
      </c>
      <c r="T2386" s="27">
        <f>IFERROR(FundResult[[#This Row],[pledged]]/FundResult[[#This Row],[backers_count]], 0)</f>
        <v>1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48">
        <v>65000</v>
      </c>
      <c r="E2387" s="4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6">
        <f>FundResult[[#This Row],[launched_at]]/86400+DATE(1970,1,1)</f>
        <v>42191.70175925926</v>
      </c>
      <c r="L2387" s="8">
        <f>YEAR(FundResult[[#This Row],[Date Created Conversion]])</f>
        <v>2015</v>
      </c>
      <c r="M2387" t="b">
        <v>0</v>
      </c>
      <c r="N2387">
        <v>7</v>
      </c>
      <c r="O2387" t="b">
        <v>0</v>
      </c>
      <c r="P2387" t="s">
        <v>8270</v>
      </c>
      <c r="Q2387" t="s">
        <v>8319</v>
      </c>
      <c r="R2387" s="10" t="s">
        <v>8320</v>
      </c>
      <c r="S2387" s="29">
        <f>ROUND(FundResult[[#This Row],[pledged]]/FundResult[[#This Row],[goal]]*100,0)</f>
        <v>1</v>
      </c>
      <c r="T2387" s="27">
        <f>IFERROR(FundResult[[#This Row],[pledged]]/FundResult[[#This Row],[backers_count]], 0)</f>
        <v>112.57142857142857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48">
        <v>30000</v>
      </c>
      <c r="E2388" s="4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6">
        <f>FundResult[[#This Row],[launched_at]]/86400+DATE(1970,1,1)</f>
        <v>41954.838240740741</v>
      </c>
      <c r="L2388" s="8">
        <f>YEAR(FundResult[[#This Row],[Date Created Conversion]])</f>
        <v>2014</v>
      </c>
      <c r="M2388" t="b">
        <v>0</v>
      </c>
      <c r="N2388">
        <v>0</v>
      </c>
      <c r="O2388" t="b">
        <v>0</v>
      </c>
      <c r="P2388" t="s">
        <v>8270</v>
      </c>
      <c r="Q2388" t="s">
        <v>8319</v>
      </c>
      <c r="R2388" s="10" t="s">
        <v>8320</v>
      </c>
      <c r="S2388" s="29">
        <f>ROUND(FundResult[[#This Row],[pledged]]/FundResult[[#This Row],[goal]]*100,0)</f>
        <v>0</v>
      </c>
      <c r="T2388" s="27">
        <f>IFERROR(FundResult[[#This Row],[pledged]]/FundResult[[#This Row],[backers_count]], 0)</f>
        <v>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48">
        <v>150000</v>
      </c>
      <c r="E2389" s="4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6">
        <f>FundResult[[#This Row],[launched_at]]/86400+DATE(1970,1,1)</f>
        <v>42528.626620370371</v>
      </c>
      <c r="L2389" s="8">
        <f>YEAR(FundResult[[#This Row],[Date Created Conversion]])</f>
        <v>2016</v>
      </c>
      <c r="M2389" t="b">
        <v>0</v>
      </c>
      <c r="N2389">
        <v>3</v>
      </c>
      <c r="O2389" t="b">
        <v>0</v>
      </c>
      <c r="P2389" t="s">
        <v>8270</v>
      </c>
      <c r="Q2389" t="s">
        <v>8319</v>
      </c>
      <c r="R2389" s="10" t="s">
        <v>8320</v>
      </c>
      <c r="S2389" s="29">
        <f>ROUND(FundResult[[#This Row],[pledged]]/FundResult[[#This Row],[goal]]*100,0)</f>
        <v>1</v>
      </c>
      <c r="T2389" s="27">
        <f>IFERROR(FundResult[[#This Row],[pledged]]/FundResult[[#This Row],[backers_count]], 0)</f>
        <v>342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48">
        <v>37000</v>
      </c>
      <c r="E2390" s="4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6">
        <f>FundResult[[#This Row],[launched_at]]/86400+DATE(1970,1,1)</f>
        <v>41989.853692129633</v>
      </c>
      <c r="L2390" s="8">
        <f>YEAR(FundResult[[#This Row],[Date Created Conversion]])</f>
        <v>2014</v>
      </c>
      <c r="M2390" t="b">
        <v>0</v>
      </c>
      <c r="N2390">
        <v>8</v>
      </c>
      <c r="O2390" t="b">
        <v>0</v>
      </c>
      <c r="P2390" t="s">
        <v>8270</v>
      </c>
      <c r="Q2390" t="s">
        <v>8319</v>
      </c>
      <c r="R2390" s="10" t="s">
        <v>8320</v>
      </c>
      <c r="S2390" s="29">
        <f>ROUND(FundResult[[#This Row],[pledged]]/FundResult[[#This Row],[goal]]*100,0)</f>
        <v>1</v>
      </c>
      <c r="T2390" s="27">
        <f>IFERROR(FundResult[[#This Row],[pledged]]/FundResult[[#This Row],[backers_count]], 0)</f>
        <v>57.875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48">
        <v>16000</v>
      </c>
      <c r="E2391" s="4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6">
        <f>FundResult[[#This Row],[launched_at]]/86400+DATE(1970,1,1)</f>
        <v>42179.653379629628</v>
      </c>
      <c r="L2391" s="8">
        <f>YEAR(FundResult[[#This Row],[Date Created Conversion]])</f>
        <v>2015</v>
      </c>
      <c r="M2391" t="b">
        <v>0</v>
      </c>
      <c r="N2391">
        <v>1</v>
      </c>
      <c r="O2391" t="b">
        <v>0</v>
      </c>
      <c r="P2391" t="s">
        <v>8270</v>
      </c>
      <c r="Q2391" t="s">
        <v>8319</v>
      </c>
      <c r="R2391" s="10" t="s">
        <v>8320</v>
      </c>
      <c r="S2391" s="29">
        <f>ROUND(FundResult[[#This Row],[pledged]]/FundResult[[#This Row],[goal]]*100,0)</f>
        <v>0</v>
      </c>
      <c r="T2391" s="27">
        <f>IFERROR(FundResult[[#This Row],[pledged]]/FundResult[[#This Row],[backers_count]], 0)</f>
        <v>30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48">
        <v>510000</v>
      </c>
      <c r="E2392" s="4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6">
        <f>FundResult[[#This Row],[launched_at]]/86400+DATE(1970,1,1)</f>
        <v>41968.262314814812</v>
      </c>
      <c r="L2392" s="8">
        <f>YEAR(FundResult[[#This Row],[Date Created Conversion]])</f>
        <v>2014</v>
      </c>
      <c r="M2392" t="b">
        <v>0</v>
      </c>
      <c r="N2392">
        <v>0</v>
      </c>
      <c r="O2392" t="b">
        <v>0</v>
      </c>
      <c r="P2392" t="s">
        <v>8270</v>
      </c>
      <c r="Q2392" t="s">
        <v>8319</v>
      </c>
      <c r="R2392" s="10" t="s">
        <v>8320</v>
      </c>
      <c r="S2392" s="29">
        <f>ROUND(FundResult[[#This Row],[pledged]]/FundResult[[#This Row],[goal]]*100,0)</f>
        <v>0</v>
      </c>
      <c r="T2392" s="27">
        <f>IFERROR(FundResult[[#This Row],[pledged]]/FundResult[[#This Row],[backers_count]], 0)</f>
        <v>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48">
        <v>20000</v>
      </c>
      <c r="E2393" s="4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6">
        <f>FundResult[[#This Row],[launched_at]]/86400+DATE(1970,1,1)</f>
        <v>42064.794490740736</v>
      </c>
      <c r="L2393" s="8">
        <f>YEAR(FundResult[[#This Row],[Date Created Conversion]])</f>
        <v>2015</v>
      </c>
      <c r="M2393" t="b">
        <v>0</v>
      </c>
      <c r="N2393">
        <v>1</v>
      </c>
      <c r="O2393" t="b">
        <v>0</v>
      </c>
      <c r="P2393" t="s">
        <v>8270</v>
      </c>
      <c r="Q2393" t="s">
        <v>8319</v>
      </c>
      <c r="R2393" s="10" t="s">
        <v>8320</v>
      </c>
      <c r="S2393" s="29">
        <f>ROUND(FundResult[[#This Row],[pledged]]/FundResult[[#This Row],[goal]]*100,0)</f>
        <v>0</v>
      </c>
      <c r="T2393" s="27">
        <f>IFERROR(FundResult[[#This Row],[pledged]]/FundResult[[#This Row],[backers_count]], 0)</f>
        <v>25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48">
        <v>4200</v>
      </c>
      <c r="E2394" s="4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6">
        <f>FundResult[[#This Row],[launched_at]]/86400+DATE(1970,1,1)</f>
        <v>42276.120636574073</v>
      </c>
      <c r="L2394" s="8">
        <f>YEAR(FundResult[[#This Row],[Date Created Conversion]])</f>
        <v>2015</v>
      </c>
      <c r="M2394" t="b">
        <v>0</v>
      </c>
      <c r="N2394">
        <v>0</v>
      </c>
      <c r="O2394" t="b">
        <v>0</v>
      </c>
      <c r="P2394" t="s">
        <v>8270</v>
      </c>
      <c r="Q2394" t="s">
        <v>8319</v>
      </c>
      <c r="R2394" s="10" t="s">
        <v>8320</v>
      </c>
      <c r="S2394" s="29">
        <f>ROUND(FundResult[[#This Row],[pledged]]/FundResult[[#This Row],[goal]]*100,0)</f>
        <v>0</v>
      </c>
      <c r="T2394" s="27">
        <f>IFERROR(FundResult[[#This Row],[pledged]]/FundResult[[#This Row],[backers_count]], 0)</f>
        <v>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48">
        <v>100000</v>
      </c>
      <c r="E2395" s="4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6">
        <f>FundResult[[#This Row],[launched_at]]/86400+DATE(1970,1,1)</f>
        <v>42194.648344907408</v>
      </c>
      <c r="L2395" s="8">
        <f>YEAR(FundResult[[#This Row],[Date Created Conversion]])</f>
        <v>2015</v>
      </c>
      <c r="M2395" t="b">
        <v>0</v>
      </c>
      <c r="N2395">
        <v>1</v>
      </c>
      <c r="O2395" t="b">
        <v>0</v>
      </c>
      <c r="P2395" t="s">
        <v>8270</v>
      </c>
      <c r="Q2395" t="s">
        <v>8319</v>
      </c>
      <c r="R2395" s="10" t="s">
        <v>8320</v>
      </c>
      <c r="S2395" s="29">
        <f>ROUND(FundResult[[#This Row],[pledged]]/FundResult[[#This Row],[goal]]*100,0)</f>
        <v>0</v>
      </c>
      <c r="T2395" s="27">
        <f>IFERROR(FundResult[[#This Row],[pledged]]/FundResult[[#This Row],[backers_count]], 0)</f>
        <v>50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48">
        <v>5000</v>
      </c>
      <c r="E2396" s="4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6">
        <f>FundResult[[#This Row],[launched_at]]/86400+DATE(1970,1,1)</f>
        <v>42031.362187499995</v>
      </c>
      <c r="L2396" s="8">
        <f>YEAR(FundResult[[#This Row],[Date Created Conversion]])</f>
        <v>2015</v>
      </c>
      <c r="M2396" t="b">
        <v>0</v>
      </c>
      <c r="N2396">
        <v>2</v>
      </c>
      <c r="O2396" t="b">
        <v>0</v>
      </c>
      <c r="P2396" t="s">
        <v>8270</v>
      </c>
      <c r="Q2396" t="s">
        <v>8319</v>
      </c>
      <c r="R2396" s="10" t="s">
        <v>8320</v>
      </c>
      <c r="S2396" s="29">
        <f>ROUND(FundResult[[#This Row],[pledged]]/FundResult[[#This Row],[goal]]*100,0)</f>
        <v>0</v>
      </c>
      <c r="T2396" s="27">
        <f>IFERROR(FundResult[[#This Row],[pledged]]/FundResult[[#This Row],[backers_count]], 0)</f>
        <v>1.5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48">
        <v>33000</v>
      </c>
      <c r="E2397" s="4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6">
        <f>FundResult[[#This Row],[launched_at]]/86400+DATE(1970,1,1)</f>
        <v>42717.121377314819</v>
      </c>
      <c r="L2397" s="8">
        <f>YEAR(FundResult[[#This Row],[Date Created Conversion]])</f>
        <v>2016</v>
      </c>
      <c r="M2397" t="b">
        <v>0</v>
      </c>
      <c r="N2397">
        <v>0</v>
      </c>
      <c r="O2397" t="b">
        <v>0</v>
      </c>
      <c r="P2397" t="s">
        <v>8270</v>
      </c>
      <c r="Q2397" t="s">
        <v>8319</v>
      </c>
      <c r="R2397" s="10" t="s">
        <v>8320</v>
      </c>
      <c r="S2397" s="29">
        <f>ROUND(FundResult[[#This Row],[pledged]]/FundResult[[#This Row],[goal]]*100,0)</f>
        <v>0</v>
      </c>
      <c r="T2397" s="27">
        <f>IFERROR(FundResult[[#This Row],[pledged]]/FundResult[[#This Row],[backers_count]], 0)</f>
        <v>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48">
        <v>5000</v>
      </c>
      <c r="E2398" s="4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6">
        <f>FundResult[[#This Row],[launched_at]]/86400+DATE(1970,1,1)</f>
        <v>42262.849050925928</v>
      </c>
      <c r="L2398" s="8">
        <f>YEAR(FundResult[[#This Row],[Date Created Conversion]])</f>
        <v>2015</v>
      </c>
      <c r="M2398" t="b">
        <v>0</v>
      </c>
      <c r="N2398">
        <v>1</v>
      </c>
      <c r="O2398" t="b">
        <v>0</v>
      </c>
      <c r="P2398" t="s">
        <v>8270</v>
      </c>
      <c r="Q2398" t="s">
        <v>8319</v>
      </c>
      <c r="R2398" s="10" t="s">
        <v>8320</v>
      </c>
      <c r="S2398" s="29">
        <f>ROUND(FundResult[[#This Row],[pledged]]/FundResult[[#This Row],[goal]]*100,0)</f>
        <v>0</v>
      </c>
      <c r="T2398" s="27">
        <f>IFERROR(FundResult[[#This Row],[pledged]]/FundResult[[#This Row],[backers_count]], 0)</f>
        <v>10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48">
        <v>124000</v>
      </c>
      <c r="E2399" s="4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6">
        <f>FundResult[[#This Row],[launched_at]]/86400+DATE(1970,1,1)</f>
        <v>41976.88490740741</v>
      </c>
      <c r="L2399" s="8">
        <f>YEAR(FundResult[[#This Row],[Date Created Conversion]])</f>
        <v>2014</v>
      </c>
      <c r="M2399" t="b">
        <v>0</v>
      </c>
      <c r="N2399">
        <v>0</v>
      </c>
      <c r="O2399" t="b">
        <v>0</v>
      </c>
      <c r="P2399" t="s">
        <v>8270</v>
      </c>
      <c r="Q2399" t="s">
        <v>8319</v>
      </c>
      <c r="R2399" s="10" t="s">
        <v>8320</v>
      </c>
      <c r="S2399" s="29">
        <f>ROUND(FundResult[[#This Row],[pledged]]/FundResult[[#This Row],[goal]]*100,0)</f>
        <v>0</v>
      </c>
      <c r="T2399" s="27">
        <f>IFERROR(FundResult[[#This Row],[pledged]]/FundResult[[#This Row],[backers_count]], 0)</f>
        <v>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48">
        <v>4000</v>
      </c>
      <c r="E2400" s="4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6">
        <f>FundResult[[#This Row],[launched_at]]/86400+DATE(1970,1,1)</f>
        <v>42157.916481481487</v>
      </c>
      <c r="L2400" s="8">
        <f>YEAR(FundResult[[#This Row],[Date Created Conversion]])</f>
        <v>2015</v>
      </c>
      <c r="M2400" t="b">
        <v>0</v>
      </c>
      <c r="N2400">
        <v>0</v>
      </c>
      <c r="O2400" t="b">
        <v>0</v>
      </c>
      <c r="P2400" t="s">
        <v>8270</v>
      </c>
      <c r="Q2400" t="s">
        <v>8319</v>
      </c>
      <c r="R2400" s="10" t="s">
        <v>8320</v>
      </c>
      <c r="S2400" s="29">
        <f>ROUND(FundResult[[#This Row],[pledged]]/FundResult[[#This Row],[goal]]*100,0)</f>
        <v>0</v>
      </c>
      <c r="T2400" s="27">
        <f>IFERROR(FundResult[[#This Row],[pledged]]/FundResult[[#This Row],[backers_count]], 0)</f>
        <v>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48">
        <v>13000</v>
      </c>
      <c r="E2401" s="4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6">
        <f>FundResult[[#This Row],[launched_at]]/86400+DATE(1970,1,1)</f>
        <v>41956.853078703702</v>
      </c>
      <c r="L2401" s="8">
        <f>YEAR(FundResult[[#This Row],[Date Created Conversion]])</f>
        <v>2014</v>
      </c>
      <c r="M2401" t="b">
        <v>0</v>
      </c>
      <c r="N2401">
        <v>0</v>
      </c>
      <c r="O2401" t="b">
        <v>0</v>
      </c>
      <c r="P2401" t="s">
        <v>8270</v>
      </c>
      <c r="Q2401" t="s">
        <v>8319</v>
      </c>
      <c r="R2401" s="10" t="s">
        <v>8320</v>
      </c>
      <c r="S2401" s="29">
        <f>ROUND(FundResult[[#This Row],[pledged]]/FundResult[[#This Row],[goal]]*100,0)</f>
        <v>0</v>
      </c>
      <c r="T2401" s="27">
        <f>IFERROR(FundResult[[#This Row],[pledged]]/FundResult[[#This Row],[backers_count]], 0)</f>
        <v>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48">
        <v>50000</v>
      </c>
      <c r="E2402" s="4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6">
        <f>FundResult[[#This Row],[launched_at]]/86400+DATE(1970,1,1)</f>
        <v>42444.268101851849</v>
      </c>
      <c r="L2402" s="8">
        <f>YEAR(FundResult[[#This Row],[Date Created Conversion]])</f>
        <v>2016</v>
      </c>
      <c r="M2402" t="b">
        <v>0</v>
      </c>
      <c r="N2402">
        <v>0</v>
      </c>
      <c r="O2402" t="b">
        <v>0</v>
      </c>
      <c r="P2402" t="s">
        <v>8270</v>
      </c>
      <c r="Q2402" t="s">
        <v>8319</v>
      </c>
      <c r="R2402" s="10" t="s">
        <v>8320</v>
      </c>
      <c r="S2402" s="29">
        <f>ROUND(FundResult[[#This Row],[pledged]]/FundResult[[#This Row],[goal]]*100,0)</f>
        <v>0</v>
      </c>
      <c r="T2402" s="27">
        <f>IFERROR(FundResult[[#This Row],[pledged]]/FundResult[[#This Row],[backers_count]], 0)</f>
        <v>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48">
        <v>28000</v>
      </c>
      <c r="E2403" s="4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6">
        <f>FundResult[[#This Row],[launched_at]]/86400+DATE(1970,1,1)</f>
        <v>42374.822870370372</v>
      </c>
      <c r="L2403" s="8">
        <f>YEAR(FundResult[[#This Row],[Date Created Conversion]])</f>
        <v>2016</v>
      </c>
      <c r="M2403" t="b">
        <v>0</v>
      </c>
      <c r="N2403">
        <v>9</v>
      </c>
      <c r="O2403" t="b">
        <v>0</v>
      </c>
      <c r="P2403" t="s">
        <v>8282</v>
      </c>
      <c r="Q2403" t="s">
        <v>8336</v>
      </c>
      <c r="R2403" s="10" t="s">
        <v>8337</v>
      </c>
      <c r="S2403" s="29">
        <f>ROUND(FundResult[[#This Row],[pledged]]/FundResult[[#This Row],[goal]]*100,0)</f>
        <v>1</v>
      </c>
      <c r="T2403" s="27">
        <f>IFERROR(FundResult[[#This Row],[pledged]]/FundResult[[#This Row],[backers_count]], 0)</f>
        <v>22.333333333333332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48">
        <v>12000</v>
      </c>
      <c r="E2404" s="4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6">
        <f>FundResult[[#This Row],[launched_at]]/86400+DATE(1970,1,1)</f>
        <v>42107.679756944446</v>
      </c>
      <c r="L2404" s="8">
        <f>YEAR(FundResult[[#This Row],[Date Created Conversion]])</f>
        <v>2015</v>
      </c>
      <c r="M2404" t="b">
        <v>0</v>
      </c>
      <c r="N2404">
        <v>1</v>
      </c>
      <c r="O2404" t="b">
        <v>0</v>
      </c>
      <c r="P2404" t="s">
        <v>8282</v>
      </c>
      <c r="Q2404" t="s">
        <v>8336</v>
      </c>
      <c r="R2404" s="10" t="s">
        <v>8337</v>
      </c>
      <c r="S2404" s="29">
        <f>ROUND(FundResult[[#This Row],[pledged]]/FundResult[[#This Row],[goal]]*100,0)</f>
        <v>0</v>
      </c>
      <c r="T2404" s="27">
        <f>IFERROR(FundResult[[#This Row],[pledged]]/FundResult[[#This Row],[backers_count]], 0)</f>
        <v>52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48">
        <v>1200</v>
      </c>
      <c r="E2405" s="4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6">
        <f>FundResult[[#This Row],[launched_at]]/86400+DATE(1970,1,1)</f>
        <v>42399.882615740746</v>
      </c>
      <c r="L2405" s="8">
        <f>YEAR(FundResult[[#This Row],[Date Created Conversion]])</f>
        <v>2016</v>
      </c>
      <c r="M2405" t="b">
        <v>0</v>
      </c>
      <c r="N2405">
        <v>12</v>
      </c>
      <c r="O2405" t="b">
        <v>0</v>
      </c>
      <c r="P2405" t="s">
        <v>8282</v>
      </c>
      <c r="Q2405" t="s">
        <v>8336</v>
      </c>
      <c r="R2405" s="10" t="s">
        <v>8337</v>
      </c>
      <c r="S2405" s="29">
        <f>ROUND(FundResult[[#This Row],[pledged]]/FundResult[[#This Row],[goal]]*100,0)</f>
        <v>17</v>
      </c>
      <c r="T2405" s="27">
        <f>IFERROR(FundResult[[#This Row],[pledged]]/FundResult[[#This Row],[backers_count]], 0)</f>
        <v>16.833333333333332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48">
        <v>15000</v>
      </c>
      <c r="E2406" s="4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6">
        <f>FundResult[[#This Row],[launched_at]]/86400+DATE(1970,1,1)</f>
        <v>42342.03943287037</v>
      </c>
      <c r="L2406" s="8">
        <f>YEAR(FundResult[[#This Row],[Date Created Conversion]])</f>
        <v>2015</v>
      </c>
      <c r="M2406" t="b">
        <v>0</v>
      </c>
      <c r="N2406">
        <v>0</v>
      </c>
      <c r="O2406" t="b">
        <v>0</v>
      </c>
      <c r="P2406" t="s">
        <v>8282</v>
      </c>
      <c r="Q2406" t="s">
        <v>8336</v>
      </c>
      <c r="R2406" s="10" t="s">
        <v>8337</v>
      </c>
      <c r="S2406" s="29">
        <f>ROUND(FundResult[[#This Row],[pledged]]/FundResult[[#This Row],[goal]]*100,0)</f>
        <v>0</v>
      </c>
      <c r="T2406" s="27">
        <f>IFERROR(FundResult[[#This Row],[pledged]]/FundResult[[#This Row],[backers_count]], 0)</f>
        <v>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48">
        <v>5000</v>
      </c>
      <c r="E2407" s="4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6">
        <f>FundResult[[#This Row],[launched_at]]/86400+DATE(1970,1,1)</f>
        <v>42595.585358796292</v>
      </c>
      <c r="L2407" s="8">
        <f>YEAR(FundResult[[#This Row],[Date Created Conversion]])</f>
        <v>2016</v>
      </c>
      <c r="M2407" t="b">
        <v>0</v>
      </c>
      <c r="N2407">
        <v>20</v>
      </c>
      <c r="O2407" t="b">
        <v>0</v>
      </c>
      <c r="P2407" t="s">
        <v>8282</v>
      </c>
      <c r="Q2407" t="s">
        <v>8336</v>
      </c>
      <c r="R2407" s="10" t="s">
        <v>8337</v>
      </c>
      <c r="S2407" s="29">
        <f>ROUND(FundResult[[#This Row],[pledged]]/FundResult[[#This Row],[goal]]*100,0)</f>
        <v>23</v>
      </c>
      <c r="T2407" s="27">
        <f>IFERROR(FundResult[[#This Row],[pledged]]/FundResult[[#This Row],[backers_count]], 0)</f>
        <v>56.3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48">
        <v>3250</v>
      </c>
      <c r="E2408" s="4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6">
        <f>FundResult[[#This Row],[launched_at]]/86400+DATE(1970,1,1)</f>
        <v>41983.110995370371</v>
      </c>
      <c r="L2408" s="8">
        <f>YEAR(FundResult[[#This Row],[Date Created Conversion]])</f>
        <v>2014</v>
      </c>
      <c r="M2408" t="b">
        <v>0</v>
      </c>
      <c r="N2408">
        <v>16</v>
      </c>
      <c r="O2408" t="b">
        <v>0</v>
      </c>
      <c r="P2408" t="s">
        <v>8282</v>
      </c>
      <c r="Q2408" t="s">
        <v>8336</v>
      </c>
      <c r="R2408" s="10" t="s">
        <v>8337</v>
      </c>
      <c r="S2408" s="29">
        <f>ROUND(FundResult[[#This Row],[pledged]]/FundResult[[#This Row],[goal]]*100,0)</f>
        <v>41</v>
      </c>
      <c r="T2408" s="27">
        <f>IFERROR(FundResult[[#This Row],[pledged]]/FundResult[[#This Row],[backers_count]], 0)</f>
        <v>84.0625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48">
        <v>22000</v>
      </c>
      <c r="E2409" s="4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6">
        <f>FundResult[[#This Row],[launched_at]]/86400+DATE(1970,1,1)</f>
        <v>42082.575555555552</v>
      </c>
      <c r="L2409" s="8">
        <f>YEAR(FundResult[[#This Row],[Date Created Conversion]])</f>
        <v>2015</v>
      </c>
      <c r="M2409" t="b">
        <v>0</v>
      </c>
      <c r="N2409">
        <v>33</v>
      </c>
      <c r="O2409" t="b">
        <v>0</v>
      </c>
      <c r="P2409" t="s">
        <v>8282</v>
      </c>
      <c r="Q2409" t="s">
        <v>8336</v>
      </c>
      <c r="R2409" s="10" t="s">
        <v>8337</v>
      </c>
      <c r="S2409" s="29">
        <f>ROUND(FundResult[[#This Row],[pledged]]/FundResult[[#This Row],[goal]]*100,0)</f>
        <v>25</v>
      </c>
      <c r="T2409" s="27">
        <f>IFERROR(FundResult[[#This Row],[pledged]]/FundResult[[#This Row],[backers_count]], 0)</f>
        <v>168.39393939393941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48">
        <v>15000</v>
      </c>
      <c r="E2410" s="4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6">
        <f>FundResult[[#This Row],[launched_at]]/86400+DATE(1970,1,1)</f>
        <v>41919.140706018516</v>
      </c>
      <c r="L2410" s="8">
        <f>YEAR(FundResult[[#This Row],[Date Created Conversion]])</f>
        <v>2014</v>
      </c>
      <c r="M2410" t="b">
        <v>0</v>
      </c>
      <c r="N2410">
        <v>2</v>
      </c>
      <c r="O2410" t="b">
        <v>0</v>
      </c>
      <c r="P2410" t="s">
        <v>8282</v>
      </c>
      <c r="Q2410" t="s">
        <v>8336</v>
      </c>
      <c r="R2410" s="10" t="s">
        <v>8337</v>
      </c>
      <c r="S2410" s="29">
        <f>ROUND(FundResult[[#This Row],[pledged]]/FundResult[[#This Row],[goal]]*100,0)</f>
        <v>0</v>
      </c>
      <c r="T2410" s="27">
        <f>IFERROR(FundResult[[#This Row],[pledged]]/FundResult[[#This Row],[backers_count]], 0)</f>
        <v>15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48">
        <v>25000</v>
      </c>
      <c r="E2411" s="4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6">
        <f>FundResult[[#This Row],[launched_at]]/86400+DATE(1970,1,1)</f>
        <v>42204.875868055555</v>
      </c>
      <c r="L2411" s="8">
        <f>YEAR(FundResult[[#This Row],[Date Created Conversion]])</f>
        <v>2015</v>
      </c>
      <c r="M2411" t="b">
        <v>0</v>
      </c>
      <c r="N2411">
        <v>6</v>
      </c>
      <c r="O2411" t="b">
        <v>0</v>
      </c>
      <c r="P2411" t="s">
        <v>8282</v>
      </c>
      <c r="Q2411" t="s">
        <v>8336</v>
      </c>
      <c r="R2411" s="10" t="s">
        <v>8337</v>
      </c>
      <c r="S2411" s="29">
        <f>ROUND(FundResult[[#This Row],[pledged]]/FundResult[[#This Row],[goal]]*100,0)</f>
        <v>2</v>
      </c>
      <c r="T2411" s="27">
        <f>IFERROR(FundResult[[#This Row],[pledged]]/FundResult[[#This Row],[backers_count]], 0)</f>
        <v>76.666666666666671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48">
        <v>15000</v>
      </c>
      <c r="E2412" s="4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6">
        <f>FundResult[[#This Row],[launched_at]]/86400+DATE(1970,1,1)</f>
        <v>42224.408275462964</v>
      </c>
      <c r="L2412" s="8">
        <f>YEAR(FundResult[[#This Row],[Date Created Conversion]])</f>
        <v>2015</v>
      </c>
      <c r="M2412" t="b">
        <v>0</v>
      </c>
      <c r="N2412">
        <v>0</v>
      </c>
      <c r="O2412" t="b">
        <v>0</v>
      </c>
      <c r="P2412" t="s">
        <v>8282</v>
      </c>
      <c r="Q2412" t="s">
        <v>8336</v>
      </c>
      <c r="R2412" s="10" t="s">
        <v>8337</v>
      </c>
      <c r="S2412" s="29">
        <f>ROUND(FundResult[[#This Row],[pledged]]/FundResult[[#This Row],[goal]]*100,0)</f>
        <v>0</v>
      </c>
      <c r="T2412" s="27">
        <f>IFERROR(FundResult[[#This Row],[pledged]]/FundResult[[#This Row],[backers_count]], 0)</f>
        <v>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48">
        <v>25000</v>
      </c>
      <c r="E2413" s="4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6">
        <f>FundResult[[#This Row],[launched_at]]/86400+DATE(1970,1,1)</f>
        <v>42211.732430555552</v>
      </c>
      <c r="L2413" s="8">
        <f>YEAR(FundResult[[#This Row],[Date Created Conversion]])</f>
        <v>2015</v>
      </c>
      <c r="M2413" t="b">
        <v>0</v>
      </c>
      <c r="N2413">
        <v>3</v>
      </c>
      <c r="O2413" t="b">
        <v>0</v>
      </c>
      <c r="P2413" t="s">
        <v>8282</v>
      </c>
      <c r="Q2413" t="s">
        <v>8336</v>
      </c>
      <c r="R2413" s="10" t="s">
        <v>8337</v>
      </c>
      <c r="S2413" s="29">
        <f>ROUND(FundResult[[#This Row],[pledged]]/FundResult[[#This Row],[goal]]*100,0)</f>
        <v>1</v>
      </c>
      <c r="T2413" s="27">
        <f>IFERROR(FundResult[[#This Row],[pledged]]/FundResult[[#This Row],[backers_count]], 0)</f>
        <v>50.333333333333336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48">
        <v>8000</v>
      </c>
      <c r="E2414" s="4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6">
        <f>FundResult[[#This Row],[launched_at]]/86400+DATE(1970,1,1)</f>
        <v>42655.736956018518</v>
      </c>
      <c r="L2414" s="8">
        <f>YEAR(FundResult[[#This Row],[Date Created Conversion]])</f>
        <v>2016</v>
      </c>
      <c r="M2414" t="b">
        <v>0</v>
      </c>
      <c r="N2414">
        <v>0</v>
      </c>
      <c r="O2414" t="b">
        <v>0</v>
      </c>
      <c r="P2414" t="s">
        <v>8282</v>
      </c>
      <c r="Q2414" t="s">
        <v>8336</v>
      </c>
      <c r="R2414" s="10" t="s">
        <v>8337</v>
      </c>
      <c r="S2414" s="29">
        <f>ROUND(FundResult[[#This Row],[pledged]]/FundResult[[#This Row],[goal]]*100,0)</f>
        <v>0</v>
      </c>
      <c r="T2414" s="27">
        <f>IFERROR(FundResult[[#This Row],[pledged]]/FundResult[[#This Row],[backers_count]], 0)</f>
        <v>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48">
        <v>3000</v>
      </c>
      <c r="E2415" s="4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6">
        <f>FundResult[[#This Row],[launched_at]]/86400+DATE(1970,1,1)</f>
        <v>41760.10974537037</v>
      </c>
      <c r="L2415" s="8">
        <f>YEAR(FundResult[[#This Row],[Date Created Conversion]])</f>
        <v>2014</v>
      </c>
      <c r="M2415" t="b">
        <v>0</v>
      </c>
      <c r="N2415">
        <v>3</v>
      </c>
      <c r="O2415" t="b">
        <v>0</v>
      </c>
      <c r="P2415" t="s">
        <v>8282</v>
      </c>
      <c r="Q2415" t="s">
        <v>8336</v>
      </c>
      <c r="R2415" s="10" t="s">
        <v>8337</v>
      </c>
      <c r="S2415" s="29">
        <f>ROUND(FundResult[[#This Row],[pledged]]/FundResult[[#This Row],[goal]]*100,0)</f>
        <v>1</v>
      </c>
      <c r="T2415" s="27">
        <f>IFERROR(FundResult[[#This Row],[pledged]]/FundResult[[#This Row],[backers_count]], 0)</f>
        <v>8.3333333333333339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48">
        <v>15000</v>
      </c>
      <c r="E2416" s="4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6">
        <f>FundResult[[#This Row],[launched_at]]/86400+DATE(1970,1,1)</f>
        <v>42198.695138888885</v>
      </c>
      <c r="L2416" s="8">
        <f>YEAR(FundResult[[#This Row],[Date Created Conversion]])</f>
        <v>2015</v>
      </c>
      <c r="M2416" t="b">
        <v>0</v>
      </c>
      <c r="N2416">
        <v>13</v>
      </c>
      <c r="O2416" t="b">
        <v>0</v>
      </c>
      <c r="P2416" t="s">
        <v>8282</v>
      </c>
      <c r="Q2416" t="s">
        <v>8336</v>
      </c>
      <c r="R2416" s="10" t="s">
        <v>8337</v>
      </c>
      <c r="S2416" s="29">
        <f>ROUND(FundResult[[#This Row],[pledged]]/FundResult[[#This Row],[goal]]*100,0)</f>
        <v>3</v>
      </c>
      <c r="T2416" s="27">
        <f>IFERROR(FundResult[[#This Row],[pledged]]/FundResult[[#This Row],[backers_count]], 0)</f>
        <v>35.384615384615387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48">
        <v>60000</v>
      </c>
      <c r="E2417" s="4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6">
        <f>FundResult[[#This Row],[launched_at]]/86400+DATE(1970,1,1)</f>
        <v>42536.862800925926</v>
      </c>
      <c r="L2417" s="8">
        <f>YEAR(FundResult[[#This Row],[Date Created Conversion]])</f>
        <v>2016</v>
      </c>
      <c r="M2417" t="b">
        <v>0</v>
      </c>
      <c r="N2417">
        <v>6</v>
      </c>
      <c r="O2417" t="b">
        <v>0</v>
      </c>
      <c r="P2417" t="s">
        <v>8282</v>
      </c>
      <c r="Q2417" t="s">
        <v>8336</v>
      </c>
      <c r="R2417" s="10" t="s">
        <v>8337</v>
      </c>
      <c r="S2417" s="29">
        <f>ROUND(FundResult[[#This Row],[pledged]]/FundResult[[#This Row],[goal]]*100,0)</f>
        <v>1</v>
      </c>
      <c r="T2417" s="27">
        <f>IFERROR(FundResult[[#This Row],[pledged]]/FundResult[[#This Row],[backers_count]], 0)</f>
        <v>55.833333333333336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48">
        <v>20000</v>
      </c>
      <c r="E2418" s="4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6">
        <f>FundResult[[#This Row],[launched_at]]/86400+DATE(1970,1,1)</f>
        <v>42019.737766203703</v>
      </c>
      <c r="L2418" s="8">
        <f>YEAR(FundResult[[#This Row],[Date Created Conversion]])</f>
        <v>2015</v>
      </c>
      <c r="M2418" t="b">
        <v>0</v>
      </c>
      <c r="N2418">
        <v>1</v>
      </c>
      <c r="O2418" t="b">
        <v>0</v>
      </c>
      <c r="P2418" t="s">
        <v>8282</v>
      </c>
      <c r="Q2418" t="s">
        <v>8336</v>
      </c>
      <c r="R2418" s="10" t="s">
        <v>8337</v>
      </c>
      <c r="S2418" s="29">
        <f>ROUND(FundResult[[#This Row],[pledged]]/FundResult[[#This Row],[goal]]*100,0)</f>
        <v>0</v>
      </c>
      <c r="T2418" s="27">
        <f>IFERROR(FundResult[[#This Row],[pledged]]/FundResult[[#This Row],[backers_count]], 0)</f>
        <v>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48">
        <v>1000</v>
      </c>
      <c r="E2419" s="4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6">
        <f>FundResult[[#This Row],[launched_at]]/86400+DATE(1970,1,1)</f>
        <v>41831.884108796294</v>
      </c>
      <c r="L2419" s="8">
        <f>YEAR(FundResult[[#This Row],[Date Created Conversion]])</f>
        <v>2014</v>
      </c>
      <c r="M2419" t="b">
        <v>0</v>
      </c>
      <c r="N2419">
        <v>0</v>
      </c>
      <c r="O2419" t="b">
        <v>0</v>
      </c>
      <c r="P2419" t="s">
        <v>8282</v>
      </c>
      <c r="Q2419" t="s">
        <v>8336</v>
      </c>
      <c r="R2419" s="10" t="s">
        <v>8337</v>
      </c>
      <c r="S2419" s="29">
        <f>ROUND(FundResult[[#This Row],[pledged]]/FundResult[[#This Row],[goal]]*100,0)</f>
        <v>0</v>
      </c>
      <c r="T2419" s="27">
        <f>IFERROR(FundResult[[#This Row],[pledged]]/FundResult[[#This Row],[backers_count]], 0)</f>
        <v>0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48">
        <v>25000</v>
      </c>
      <c r="E2420" s="4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6">
        <f>FundResult[[#This Row],[launched_at]]/86400+DATE(1970,1,1)</f>
        <v>42027.856990740736</v>
      </c>
      <c r="L2420" s="8">
        <f>YEAR(FundResult[[#This Row],[Date Created Conversion]])</f>
        <v>2015</v>
      </c>
      <c r="M2420" t="b">
        <v>0</v>
      </c>
      <c r="N2420">
        <v>5</v>
      </c>
      <c r="O2420" t="b">
        <v>0</v>
      </c>
      <c r="P2420" t="s">
        <v>8282</v>
      </c>
      <c r="Q2420" t="s">
        <v>8336</v>
      </c>
      <c r="R2420" s="10" t="s">
        <v>8337</v>
      </c>
      <c r="S2420" s="29">
        <f>ROUND(FundResult[[#This Row],[pledged]]/FundResult[[#This Row],[goal]]*100,0)</f>
        <v>0</v>
      </c>
      <c r="T2420" s="27">
        <f>IFERROR(FundResult[[#This Row],[pledged]]/FundResult[[#This Row],[backers_count]], 0)</f>
        <v>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48">
        <v>3000</v>
      </c>
      <c r="E2421" s="4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6">
        <f>FundResult[[#This Row],[launched_at]]/86400+DATE(1970,1,1)</f>
        <v>41993.738298611112</v>
      </c>
      <c r="L2421" s="8">
        <f>YEAR(FundResult[[#This Row],[Date Created Conversion]])</f>
        <v>2014</v>
      </c>
      <c r="M2421" t="b">
        <v>0</v>
      </c>
      <c r="N2421">
        <v>0</v>
      </c>
      <c r="O2421" t="b">
        <v>0</v>
      </c>
      <c r="P2421" t="s">
        <v>8282</v>
      </c>
      <c r="Q2421" t="s">
        <v>8336</v>
      </c>
      <c r="R2421" s="10" t="s">
        <v>8337</v>
      </c>
      <c r="S2421" s="29">
        <f>ROUND(FundResult[[#This Row],[pledged]]/FundResult[[#This Row],[goal]]*100,0)</f>
        <v>0</v>
      </c>
      <c r="T2421" s="27">
        <f>IFERROR(FundResult[[#This Row],[pledged]]/FundResult[[#This Row],[backers_count]], 0)</f>
        <v>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48">
        <v>16870</v>
      </c>
      <c r="E2422" s="4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6">
        <f>FundResult[[#This Row],[launched_at]]/86400+DATE(1970,1,1)</f>
        <v>41893.028877314813</v>
      </c>
      <c r="L2422" s="8">
        <f>YEAR(FundResult[[#This Row],[Date Created Conversion]])</f>
        <v>2014</v>
      </c>
      <c r="M2422" t="b">
        <v>0</v>
      </c>
      <c r="N2422">
        <v>36</v>
      </c>
      <c r="O2422" t="b">
        <v>0</v>
      </c>
      <c r="P2422" t="s">
        <v>8282</v>
      </c>
      <c r="Q2422" t="s">
        <v>8336</v>
      </c>
      <c r="R2422" s="10" t="s">
        <v>8337</v>
      </c>
      <c r="S2422" s="29">
        <f>ROUND(FundResult[[#This Row],[pledged]]/FundResult[[#This Row],[goal]]*100,0)</f>
        <v>15</v>
      </c>
      <c r="T2422" s="27">
        <f>IFERROR(FundResult[[#This Row],[pledged]]/FundResult[[#This Row],[backers_count]], 0)</f>
        <v>69.472222222222229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48">
        <v>6000</v>
      </c>
      <c r="E2423" s="4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6">
        <f>FundResult[[#This Row],[launched_at]]/86400+DATE(1970,1,1)</f>
        <v>42026.687453703707</v>
      </c>
      <c r="L2423" s="8">
        <f>YEAR(FundResult[[#This Row],[Date Created Conversion]])</f>
        <v>2015</v>
      </c>
      <c r="M2423" t="b">
        <v>0</v>
      </c>
      <c r="N2423">
        <v>1</v>
      </c>
      <c r="O2423" t="b">
        <v>0</v>
      </c>
      <c r="P2423" t="s">
        <v>8282</v>
      </c>
      <c r="Q2423" t="s">
        <v>8336</v>
      </c>
      <c r="R2423" s="10" t="s">
        <v>8337</v>
      </c>
      <c r="S2423" s="29">
        <f>ROUND(FundResult[[#This Row],[pledged]]/FundResult[[#This Row],[goal]]*100,0)</f>
        <v>0</v>
      </c>
      <c r="T2423" s="27">
        <f>IFERROR(FundResult[[#This Row],[pledged]]/FundResult[[#This Row],[backers_count]], 0)</f>
        <v>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48">
        <v>500</v>
      </c>
      <c r="E2424" s="4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6">
        <f>FundResult[[#This Row],[launched_at]]/86400+DATE(1970,1,1)</f>
        <v>42044.724953703699</v>
      </c>
      <c r="L2424" s="8">
        <f>YEAR(FundResult[[#This Row],[Date Created Conversion]])</f>
        <v>2015</v>
      </c>
      <c r="M2424" t="b">
        <v>0</v>
      </c>
      <c r="N2424">
        <v>1</v>
      </c>
      <c r="O2424" t="b">
        <v>0</v>
      </c>
      <c r="P2424" t="s">
        <v>8282</v>
      </c>
      <c r="Q2424" t="s">
        <v>8336</v>
      </c>
      <c r="R2424" s="10" t="s">
        <v>8337</v>
      </c>
      <c r="S2424" s="29">
        <f>ROUND(FundResult[[#This Row],[pledged]]/FundResult[[#This Row],[goal]]*100,0)</f>
        <v>0</v>
      </c>
      <c r="T2424" s="27">
        <f>IFERROR(FundResult[[#This Row],[pledged]]/FundResult[[#This Row],[backers_count]], 0)</f>
        <v>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48">
        <v>60000</v>
      </c>
      <c r="E2425" s="4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6">
        <f>FundResult[[#This Row],[launched_at]]/86400+DATE(1970,1,1)</f>
        <v>41974.704745370371</v>
      </c>
      <c r="L2425" s="8">
        <f>YEAR(FundResult[[#This Row],[Date Created Conversion]])</f>
        <v>2014</v>
      </c>
      <c r="M2425" t="b">
        <v>0</v>
      </c>
      <c r="N2425">
        <v>1</v>
      </c>
      <c r="O2425" t="b">
        <v>0</v>
      </c>
      <c r="P2425" t="s">
        <v>8282</v>
      </c>
      <c r="Q2425" t="s">
        <v>8336</v>
      </c>
      <c r="R2425" s="10" t="s">
        <v>8337</v>
      </c>
      <c r="S2425" s="29">
        <f>ROUND(FundResult[[#This Row],[pledged]]/FundResult[[#This Row],[goal]]*100,0)</f>
        <v>0</v>
      </c>
      <c r="T2425" s="27">
        <f>IFERROR(FundResult[[#This Row],[pledged]]/FundResult[[#This Row],[backers_count]], 0)</f>
        <v>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48">
        <v>25000</v>
      </c>
      <c r="E2426" s="4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6">
        <f>FundResult[[#This Row],[launched_at]]/86400+DATE(1970,1,1)</f>
        <v>41909.892453703702</v>
      </c>
      <c r="L2426" s="8">
        <f>YEAR(FundResult[[#This Row],[Date Created Conversion]])</f>
        <v>2014</v>
      </c>
      <c r="M2426" t="b">
        <v>0</v>
      </c>
      <c r="N2426">
        <v>9</v>
      </c>
      <c r="O2426" t="b">
        <v>0</v>
      </c>
      <c r="P2426" t="s">
        <v>8282</v>
      </c>
      <c r="Q2426" t="s">
        <v>8336</v>
      </c>
      <c r="R2426" s="10" t="s">
        <v>8337</v>
      </c>
      <c r="S2426" s="29">
        <f>ROUND(FundResult[[#This Row],[pledged]]/FundResult[[#This Row],[goal]]*100,0)</f>
        <v>1</v>
      </c>
      <c r="T2426" s="27">
        <f>IFERROR(FundResult[[#This Row],[pledged]]/FundResult[[#This Row],[backers_count]], 0)</f>
        <v>34.444444444444443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48">
        <v>3500</v>
      </c>
      <c r="E2427" s="4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6">
        <f>FundResult[[#This Row],[launched_at]]/86400+DATE(1970,1,1)</f>
        <v>42502.913761574076</v>
      </c>
      <c r="L2427" s="8">
        <f>YEAR(FundResult[[#This Row],[Date Created Conversion]])</f>
        <v>2016</v>
      </c>
      <c r="M2427" t="b">
        <v>0</v>
      </c>
      <c r="N2427">
        <v>1</v>
      </c>
      <c r="O2427" t="b">
        <v>0</v>
      </c>
      <c r="P2427" t="s">
        <v>8282</v>
      </c>
      <c r="Q2427" t="s">
        <v>8336</v>
      </c>
      <c r="R2427" s="10" t="s">
        <v>8337</v>
      </c>
      <c r="S2427" s="29">
        <f>ROUND(FundResult[[#This Row],[pledged]]/FundResult[[#This Row],[goal]]*100,0)</f>
        <v>0</v>
      </c>
      <c r="T2427" s="27">
        <f>IFERROR(FundResult[[#This Row],[pledged]]/FundResult[[#This Row],[backers_count]], 0)</f>
        <v>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48">
        <v>20000</v>
      </c>
      <c r="E2428" s="4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6">
        <f>FundResult[[#This Row],[launched_at]]/86400+DATE(1970,1,1)</f>
        <v>42164.170046296298</v>
      </c>
      <c r="L2428" s="8">
        <f>YEAR(FundResult[[#This Row],[Date Created Conversion]])</f>
        <v>2015</v>
      </c>
      <c r="M2428" t="b">
        <v>0</v>
      </c>
      <c r="N2428">
        <v>0</v>
      </c>
      <c r="O2428" t="b">
        <v>0</v>
      </c>
      <c r="P2428" t="s">
        <v>8282</v>
      </c>
      <c r="Q2428" t="s">
        <v>8336</v>
      </c>
      <c r="R2428" s="10" t="s">
        <v>8337</v>
      </c>
      <c r="S2428" s="29">
        <f>ROUND(FundResult[[#This Row],[pledged]]/FundResult[[#This Row],[goal]]*100,0)</f>
        <v>0</v>
      </c>
      <c r="T2428" s="27">
        <f>IFERROR(FundResult[[#This Row],[pledged]]/FundResult[[#This Row],[backers_count]], 0)</f>
        <v>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48">
        <v>50000</v>
      </c>
      <c r="E2429" s="4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6">
        <f>FundResult[[#This Row],[launched_at]]/86400+DATE(1970,1,1)</f>
        <v>42412.318668981483</v>
      </c>
      <c r="L2429" s="8">
        <f>YEAR(FundResult[[#This Row],[Date Created Conversion]])</f>
        <v>2016</v>
      </c>
      <c r="M2429" t="b">
        <v>0</v>
      </c>
      <c r="N2429">
        <v>1</v>
      </c>
      <c r="O2429" t="b">
        <v>0</v>
      </c>
      <c r="P2429" t="s">
        <v>8282</v>
      </c>
      <c r="Q2429" t="s">
        <v>8336</v>
      </c>
      <c r="R2429" s="10" t="s">
        <v>8337</v>
      </c>
      <c r="S2429" s="29">
        <f>ROUND(FundResult[[#This Row],[pledged]]/FundResult[[#This Row],[goal]]*100,0)</f>
        <v>0</v>
      </c>
      <c r="T2429" s="27">
        <f>IFERROR(FundResult[[#This Row],[pledged]]/FundResult[[#This Row],[backers_count]], 0)</f>
        <v>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48">
        <v>35000</v>
      </c>
      <c r="E2430" s="4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6">
        <f>FundResult[[#This Row],[launched_at]]/86400+DATE(1970,1,1)</f>
        <v>42045.784155092595</v>
      </c>
      <c r="L2430" s="8">
        <f>YEAR(FundResult[[#This Row],[Date Created Conversion]])</f>
        <v>2015</v>
      </c>
      <c r="M2430" t="b">
        <v>0</v>
      </c>
      <c r="N2430">
        <v>1</v>
      </c>
      <c r="O2430" t="b">
        <v>0</v>
      </c>
      <c r="P2430" t="s">
        <v>8282</v>
      </c>
      <c r="Q2430" t="s">
        <v>8336</v>
      </c>
      <c r="R2430" s="10" t="s">
        <v>8337</v>
      </c>
      <c r="S2430" s="29">
        <f>ROUND(FundResult[[#This Row],[pledged]]/FundResult[[#This Row],[goal]]*100,0)</f>
        <v>0</v>
      </c>
      <c r="T2430" s="27">
        <f>IFERROR(FundResult[[#This Row],[pledged]]/FundResult[[#This Row],[backers_count]], 0)</f>
        <v>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48">
        <v>140000</v>
      </c>
      <c r="E2431" s="4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6">
        <f>FundResult[[#This Row],[launched_at]]/86400+DATE(1970,1,1)</f>
        <v>42734.879236111112</v>
      </c>
      <c r="L2431" s="8">
        <f>YEAR(FundResult[[#This Row],[Date Created Conversion]])</f>
        <v>2016</v>
      </c>
      <c r="M2431" t="b">
        <v>0</v>
      </c>
      <c r="N2431">
        <v>4</v>
      </c>
      <c r="O2431" t="b">
        <v>0</v>
      </c>
      <c r="P2431" t="s">
        <v>8282</v>
      </c>
      <c r="Q2431" t="s">
        <v>8336</v>
      </c>
      <c r="R2431" s="10" t="s">
        <v>8337</v>
      </c>
      <c r="S2431" s="29">
        <f>ROUND(FundResult[[#This Row],[pledged]]/FundResult[[#This Row],[goal]]*100,0)</f>
        <v>1</v>
      </c>
      <c r="T2431" s="27">
        <f>IFERROR(FundResult[[#This Row],[pledged]]/FundResult[[#This Row],[backers_count]], 0)</f>
        <v>501.25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48">
        <v>3000</v>
      </c>
      <c r="E2432" s="4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6">
        <f>FundResult[[#This Row],[launched_at]]/86400+DATE(1970,1,1)</f>
        <v>42382.130833333329</v>
      </c>
      <c r="L2432" s="8">
        <f>YEAR(FundResult[[#This Row],[Date Created Conversion]])</f>
        <v>2016</v>
      </c>
      <c r="M2432" t="b">
        <v>0</v>
      </c>
      <c r="N2432">
        <v>2</v>
      </c>
      <c r="O2432" t="b">
        <v>0</v>
      </c>
      <c r="P2432" t="s">
        <v>8282</v>
      </c>
      <c r="Q2432" t="s">
        <v>8336</v>
      </c>
      <c r="R2432" s="10" t="s">
        <v>8337</v>
      </c>
      <c r="S2432" s="29">
        <f>ROUND(FundResult[[#This Row],[pledged]]/FundResult[[#This Row],[goal]]*100,0)</f>
        <v>1</v>
      </c>
      <c r="T2432" s="27">
        <f>IFERROR(FundResult[[#This Row],[pledged]]/FundResult[[#This Row],[backers_count]], 0)</f>
        <v>10.5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48">
        <v>100000</v>
      </c>
      <c r="E2433" s="4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6">
        <f>FundResult[[#This Row],[launched_at]]/86400+DATE(1970,1,1)</f>
        <v>42489.099687499998</v>
      </c>
      <c r="L2433" s="8">
        <f>YEAR(FundResult[[#This Row],[Date Created Conversion]])</f>
        <v>2016</v>
      </c>
      <c r="M2433" t="b">
        <v>0</v>
      </c>
      <c r="N2433">
        <v>2</v>
      </c>
      <c r="O2433" t="b">
        <v>0</v>
      </c>
      <c r="P2433" t="s">
        <v>8282</v>
      </c>
      <c r="Q2433" t="s">
        <v>8336</v>
      </c>
      <c r="R2433" s="10" t="s">
        <v>8337</v>
      </c>
      <c r="S2433" s="29">
        <f>ROUND(FundResult[[#This Row],[pledged]]/FundResult[[#This Row],[goal]]*100,0)</f>
        <v>0</v>
      </c>
      <c r="T2433" s="27">
        <f>IFERROR(FundResult[[#This Row],[pledged]]/FundResult[[#This Row],[backers_count]], 0)</f>
        <v>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48">
        <v>14000</v>
      </c>
      <c r="E2434" s="4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6">
        <f>FundResult[[#This Row],[launched_at]]/86400+DATE(1970,1,1)</f>
        <v>42041.218715277777</v>
      </c>
      <c r="L2434" s="8">
        <f>YEAR(FundResult[[#This Row],[Date Created Conversion]])</f>
        <v>2015</v>
      </c>
      <c r="M2434" t="b">
        <v>0</v>
      </c>
      <c r="N2434">
        <v>2</v>
      </c>
      <c r="O2434" t="b">
        <v>0</v>
      </c>
      <c r="P2434" t="s">
        <v>8282</v>
      </c>
      <c r="Q2434" t="s">
        <v>8336</v>
      </c>
      <c r="R2434" s="10" t="s">
        <v>8337</v>
      </c>
      <c r="S2434" s="29">
        <f>ROUND(FundResult[[#This Row],[pledged]]/FundResult[[#This Row],[goal]]*100,0)</f>
        <v>0</v>
      </c>
      <c r="T2434" s="27">
        <f>IFERROR(FundResult[[#This Row],[pledged]]/FundResult[[#This Row],[backers_count]], 0)</f>
        <v>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48">
        <v>10000</v>
      </c>
      <c r="E2435" s="4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6">
        <f>FundResult[[#This Row],[launched_at]]/86400+DATE(1970,1,1)</f>
        <v>42397.89980324074</v>
      </c>
      <c r="L2435" s="8">
        <f>YEAR(FundResult[[#This Row],[Date Created Conversion]])</f>
        <v>2016</v>
      </c>
      <c r="M2435" t="b">
        <v>0</v>
      </c>
      <c r="N2435">
        <v>0</v>
      </c>
      <c r="O2435" t="b">
        <v>0</v>
      </c>
      <c r="P2435" t="s">
        <v>8282</v>
      </c>
      <c r="Q2435" t="s">
        <v>8336</v>
      </c>
      <c r="R2435" s="10" t="s">
        <v>8337</v>
      </c>
      <c r="S2435" s="29">
        <f>ROUND(FundResult[[#This Row],[pledged]]/FundResult[[#This Row],[goal]]*100,0)</f>
        <v>0</v>
      </c>
      <c r="T2435" s="27">
        <f>IFERROR(FundResult[[#This Row],[pledged]]/FundResult[[#This Row],[backers_count]], 0)</f>
        <v>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48">
        <v>20000</v>
      </c>
      <c r="E2436" s="4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6">
        <f>FundResult[[#This Row],[launched_at]]/86400+DATE(1970,1,1)</f>
        <v>42180.186041666668</v>
      </c>
      <c r="L2436" s="8">
        <f>YEAR(FundResult[[#This Row],[Date Created Conversion]])</f>
        <v>2015</v>
      </c>
      <c r="M2436" t="b">
        <v>0</v>
      </c>
      <c r="N2436">
        <v>2</v>
      </c>
      <c r="O2436" t="b">
        <v>0</v>
      </c>
      <c r="P2436" t="s">
        <v>8282</v>
      </c>
      <c r="Q2436" t="s">
        <v>8336</v>
      </c>
      <c r="R2436" s="10" t="s">
        <v>8337</v>
      </c>
      <c r="S2436" s="29">
        <f>ROUND(FundResult[[#This Row],[pledged]]/FundResult[[#This Row],[goal]]*100,0)</f>
        <v>0</v>
      </c>
      <c r="T2436" s="27">
        <f>IFERROR(FundResult[[#This Row],[pledged]]/FundResult[[#This Row],[backers_count]], 0)</f>
        <v>13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48">
        <v>250000</v>
      </c>
      <c r="E2437" s="4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6">
        <f>FundResult[[#This Row],[launched_at]]/86400+DATE(1970,1,1)</f>
        <v>42252.277615740742</v>
      </c>
      <c r="L2437" s="8">
        <f>YEAR(FundResult[[#This Row],[Date Created Conversion]])</f>
        <v>2015</v>
      </c>
      <c r="M2437" t="b">
        <v>0</v>
      </c>
      <c r="N2437">
        <v>4</v>
      </c>
      <c r="O2437" t="b">
        <v>0</v>
      </c>
      <c r="P2437" t="s">
        <v>8282</v>
      </c>
      <c r="Q2437" t="s">
        <v>8336</v>
      </c>
      <c r="R2437" s="10" t="s">
        <v>8337</v>
      </c>
      <c r="S2437" s="29">
        <f>ROUND(FundResult[[#This Row],[pledged]]/FundResult[[#This Row],[goal]]*100,0)</f>
        <v>0</v>
      </c>
      <c r="T2437" s="27">
        <f>IFERROR(FundResult[[#This Row],[pledged]]/FundResult[[#This Row],[backers_count]], 0)</f>
        <v>306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48">
        <v>117000</v>
      </c>
      <c r="E2438" s="4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6">
        <f>FundResult[[#This Row],[launched_at]]/86400+DATE(1970,1,1)</f>
        <v>42338.615393518514</v>
      </c>
      <c r="L2438" s="8">
        <f>YEAR(FundResult[[#This Row],[Date Created Conversion]])</f>
        <v>2015</v>
      </c>
      <c r="M2438" t="b">
        <v>0</v>
      </c>
      <c r="N2438">
        <v>2</v>
      </c>
      <c r="O2438" t="b">
        <v>0</v>
      </c>
      <c r="P2438" t="s">
        <v>8282</v>
      </c>
      <c r="Q2438" t="s">
        <v>8336</v>
      </c>
      <c r="R2438" s="10" t="s">
        <v>8337</v>
      </c>
      <c r="S2438" s="29">
        <f>ROUND(FundResult[[#This Row],[pledged]]/FundResult[[#This Row],[goal]]*100,0)</f>
        <v>0</v>
      </c>
      <c r="T2438" s="27">
        <f>IFERROR(FundResult[[#This Row],[pledged]]/FundResult[[#This Row],[backers_count]], 0)</f>
        <v>22.5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48">
        <v>8000</v>
      </c>
      <c r="E2439" s="4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6">
        <f>FundResult[[#This Row],[launched_at]]/86400+DATE(1970,1,1)</f>
        <v>42031.965138888889</v>
      </c>
      <c r="L2439" s="8">
        <f>YEAR(FundResult[[#This Row],[Date Created Conversion]])</f>
        <v>2015</v>
      </c>
      <c r="M2439" t="b">
        <v>0</v>
      </c>
      <c r="N2439">
        <v>0</v>
      </c>
      <c r="O2439" t="b">
        <v>0</v>
      </c>
      <c r="P2439" t="s">
        <v>8282</v>
      </c>
      <c r="Q2439" t="s">
        <v>8336</v>
      </c>
      <c r="R2439" s="10" t="s">
        <v>8337</v>
      </c>
      <c r="S2439" s="29">
        <f>ROUND(FundResult[[#This Row],[pledged]]/FundResult[[#This Row],[goal]]*100,0)</f>
        <v>0</v>
      </c>
      <c r="T2439" s="27">
        <f>IFERROR(FundResult[[#This Row],[pledged]]/FundResult[[#This Row],[backers_count]], 0)</f>
        <v>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48">
        <v>15000</v>
      </c>
      <c r="E2440" s="4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6">
        <f>FundResult[[#This Row],[launched_at]]/86400+DATE(1970,1,1)</f>
        <v>42285.91506944444</v>
      </c>
      <c r="L2440" s="8">
        <f>YEAR(FundResult[[#This Row],[Date Created Conversion]])</f>
        <v>2015</v>
      </c>
      <c r="M2440" t="b">
        <v>0</v>
      </c>
      <c r="N2440">
        <v>1</v>
      </c>
      <c r="O2440" t="b">
        <v>0</v>
      </c>
      <c r="P2440" t="s">
        <v>8282</v>
      </c>
      <c r="Q2440" t="s">
        <v>8336</v>
      </c>
      <c r="R2440" s="10" t="s">
        <v>8337</v>
      </c>
      <c r="S2440" s="29">
        <f>ROUND(FundResult[[#This Row],[pledged]]/FundResult[[#This Row],[goal]]*100,0)</f>
        <v>0</v>
      </c>
      <c r="T2440" s="27">
        <f>IFERROR(FundResult[[#This Row],[pledged]]/FundResult[[#This Row],[backers_count]], 0)</f>
        <v>50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48">
        <v>10000</v>
      </c>
      <c r="E2441" s="4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6">
        <f>FundResult[[#This Row],[launched_at]]/86400+DATE(1970,1,1)</f>
        <v>42265.818622685183</v>
      </c>
      <c r="L2441" s="8">
        <f>YEAR(FundResult[[#This Row],[Date Created Conversion]])</f>
        <v>2015</v>
      </c>
      <c r="M2441" t="b">
        <v>0</v>
      </c>
      <c r="N2441">
        <v>0</v>
      </c>
      <c r="O2441" t="b">
        <v>0</v>
      </c>
      <c r="P2441" t="s">
        <v>8282</v>
      </c>
      <c r="Q2441" t="s">
        <v>8336</v>
      </c>
      <c r="R2441" s="10" t="s">
        <v>8337</v>
      </c>
      <c r="S2441" s="29">
        <f>ROUND(FundResult[[#This Row],[pledged]]/FundResult[[#This Row],[goal]]*100,0)</f>
        <v>0</v>
      </c>
      <c r="T2441" s="27">
        <f>IFERROR(FundResult[[#This Row],[pledged]]/FundResult[[#This Row],[backers_count]], 0)</f>
        <v>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48">
        <v>5000</v>
      </c>
      <c r="E2442" s="4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6">
        <f>FundResult[[#This Row],[launched_at]]/86400+DATE(1970,1,1)</f>
        <v>42383.899456018524</v>
      </c>
      <c r="L2442" s="8">
        <f>YEAR(FundResult[[#This Row],[Date Created Conversion]])</f>
        <v>2016</v>
      </c>
      <c r="M2442" t="b">
        <v>0</v>
      </c>
      <c r="N2442">
        <v>2</v>
      </c>
      <c r="O2442" t="b">
        <v>0</v>
      </c>
      <c r="P2442" t="s">
        <v>8282</v>
      </c>
      <c r="Q2442" t="s">
        <v>8336</v>
      </c>
      <c r="R2442" s="10" t="s">
        <v>8337</v>
      </c>
      <c r="S2442" s="29">
        <f>ROUND(FundResult[[#This Row],[pledged]]/FundResult[[#This Row],[goal]]*100,0)</f>
        <v>0</v>
      </c>
      <c r="T2442" s="27">
        <f>IFERROR(FundResult[[#This Row],[pledged]]/FundResult[[#This Row],[backers_count]], 0)</f>
        <v>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48">
        <v>7500</v>
      </c>
      <c r="E2443" s="4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6">
        <f>FundResult[[#This Row],[launched_at]]/86400+DATE(1970,1,1)</f>
        <v>42187.125625000001</v>
      </c>
      <c r="L2443" s="8">
        <f>YEAR(FundResult[[#This Row],[Date Created Conversion]])</f>
        <v>2015</v>
      </c>
      <c r="M2443" t="b">
        <v>0</v>
      </c>
      <c r="N2443">
        <v>109</v>
      </c>
      <c r="O2443" t="b">
        <v>1</v>
      </c>
      <c r="P2443" t="s">
        <v>8296</v>
      </c>
      <c r="Q2443" t="s">
        <v>8336</v>
      </c>
      <c r="R2443" s="10" t="s">
        <v>8352</v>
      </c>
      <c r="S2443" s="29">
        <f>ROUND(FundResult[[#This Row],[pledged]]/FundResult[[#This Row],[goal]]*100,0)</f>
        <v>108</v>
      </c>
      <c r="T2443" s="27">
        <f>IFERROR(FundResult[[#This Row],[pledged]]/FundResult[[#This Row],[backers_count]], 0)</f>
        <v>74.22935779816514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48">
        <v>24000</v>
      </c>
      <c r="E2444" s="4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6">
        <f>FundResult[[#This Row],[launched_at]]/86400+DATE(1970,1,1)</f>
        <v>42052.666990740741</v>
      </c>
      <c r="L2444" s="8">
        <f>YEAR(FundResult[[#This Row],[Date Created Conversion]])</f>
        <v>2015</v>
      </c>
      <c r="M2444" t="b">
        <v>0</v>
      </c>
      <c r="N2444">
        <v>372</v>
      </c>
      <c r="O2444" t="b">
        <v>1</v>
      </c>
      <c r="P2444" t="s">
        <v>8296</v>
      </c>
      <c r="Q2444" t="s">
        <v>8336</v>
      </c>
      <c r="R2444" s="10" t="s">
        <v>8352</v>
      </c>
      <c r="S2444" s="29">
        <f>ROUND(FundResult[[#This Row],[pledged]]/FundResult[[#This Row],[goal]]*100,0)</f>
        <v>126</v>
      </c>
      <c r="T2444" s="27">
        <f>IFERROR(FundResult[[#This Row],[pledged]]/FundResult[[#This Row],[backers_count]], 0)</f>
        <v>81.252688172043008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48">
        <v>20000</v>
      </c>
      <c r="E2445" s="4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6">
        <f>FundResult[[#This Row],[launched_at]]/86400+DATE(1970,1,1)</f>
        <v>41836.625254629631</v>
      </c>
      <c r="L2445" s="8">
        <f>YEAR(FundResult[[#This Row],[Date Created Conversion]])</f>
        <v>2014</v>
      </c>
      <c r="M2445" t="b">
        <v>0</v>
      </c>
      <c r="N2445">
        <v>311</v>
      </c>
      <c r="O2445" t="b">
        <v>1</v>
      </c>
      <c r="P2445" t="s">
        <v>8296</v>
      </c>
      <c r="Q2445" t="s">
        <v>8336</v>
      </c>
      <c r="R2445" s="10" t="s">
        <v>8352</v>
      </c>
      <c r="S2445" s="29">
        <f>ROUND(FundResult[[#This Row],[pledged]]/FundResult[[#This Row],[goal]]*100,0)</f>
        <v>203</v>
      </c>
      <c r="T2445" s="27">
        <f>IFERROR(FundResult[[#This Row],[pledged]]/FundResult[[#This Row],[backers_count]], 0)</f>
        <v>130.23469453376205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48">
        <v>3000</v>
      </c>
      <c r="E2446" s="4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6">
        <f>FundResult[[#This Row],[launched_at]]/86400+DATE(1970,1,1)</f>
        <v>42485.754525462966</v>
      </c>
      <c r="L2446" s="8">
        <f>YEAR(FundResult[[#This Row],[Date Created Conversion]])</f>
        <v>2016</v>
      </c>
      <c r="M2446" t="b">
        <v>0</v>
      </c>
      <c r="N2446">
        <v>61</v>
      </c>
      <c r="O2446" t="b">
        <v>1</v>
      </c>
      <c r="P2446" t="s">
        <v>8296</v>
      </c>
      <c r="Q2446" t="s">
        <v>8336</v>
      </c>
      <c r="R2446" s="10" t="s">
        <v>8352</v>
      </c>
      <c r="S2446" s="29">
        <f>ROUND(FundResult[[#This Row],[pledged]]/FundResult[[#This Row],[goal]]*100,0)</f>
        <v>109</v>
      </c>
      <c r="T2446" s="27">
        <f>IFERROR(FundResult[[#This Row],[pledged]]/FundResult[[#This Row],[backers_count]], 0)</f>
        <v>53.409836065573771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48">
        <v>5000</v>
      </c>
      <c r="E2447" s="4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6">
        <f>FundResult[[#This Row],[launched_at]]/86400+DATE(1970,1,1)</f>
        <v>42243.190057870372</v>
      </c>
      <c r="L2447" s="8">
        <f>YEAR(FundResult[[#This Row],[Date Created Conversion]])</f>
        <v>2015</v>
      </c>
      <c r="M2447" t="b">
        <v>0</v>
      </c>
      <c r="N2447">
        <v>115</v>
      </c>
      <c r="O2447" t="b">
        <v>1</v>
      </c>
      <c r="P2447" t="s">
        <v>8296</v>
      </c>
      <c r="Q2447" t="s">
        <v>8336</v>
      </c>
      <c r="R2447" s="10" t="s">
        <v>8352</v>
      </c>
      <c r="S2447" s="29">
        <f>ROUND(FundResult[[#This Row],[pledged]]/FundResult[[#This Row],[goal]]*100,0)</f>
        <v>173</v>
      </c>
      <c r="T2447" s="27">
        <f>IFERROR(FundResult[[#This Row],[pledged]]/FundResult[[#This Row],[backers_count]], 0)</f>
        <v>75.130434782608702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48">
        <v>5000</v>
      </c>
      <c r="E2448" s="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6">
        <f>FundResult[[#This Row],[launched_at]]/86400+DATE(1970,1,1)</f>
        <v>42670.602673611109</v>
      </c>
      <c r="L2448" s="8">
        <f>YEAR(FundResult[[#This Row],[Date Created Conversion]])</f>
        <v>2016</v>
      </c>
      <c r="M2448" t="b">
        <v>0</v>
      </c>
      <c r="N2448">
        <v>111</v>
      </c>
      <c r="O2448" t="b">
        <v>1</v>
      </c>
      <c r="P2448" t="s">
        <v>8296</v>
      </c>
      <c r="Q2448" t="s">
        <v>8336</v>
      </c>
      <c r="R2448" s="10" t="s">
        <v>8352</v>
      </c>
      <c r="S2448" s="29">
        <f>ROUND(FundResult[[#This Row],[pledged]]/FundResult[[#This Row],[goal]]*100,0)</f>
        <v>168</v>
      </c>
      <c r="T2448" s="27">
        <f>IFERROR(FundResult[[#This Row],[pledged]]/FundResult[[#This Row],[backers_count]], 0)</f>
        <v>75.666666666666671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48">
        <v>2500</v>
      </c>
      <c r="E2449" s="4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6">
        <f>FundResult[[#This Row],[launched_at]]/86400+DATE(1970,1,1)</f>
        <v>42654.469826388886</v>
      </c>
      <c r="L2449" s="8">
        <f>YEAR(FundResult[[#This Row],[Date Created Conversion]])</f>
        <v>2016</v>
      </c>
      <c r="M2449" t="b">
        <v>0</v>
      </c>
      <c r="N2449">
        <v>337</v>
      </c>
      <c r="O2449" t="b">
        <v>1</v>
      </c>
      <c r="P2449" t="s">
        <v>8296</v>
      </c>
      <c r="Q2449" t="s">
        <v>8336</v>
      </c>
      <c r="R2449" s="10" t="s">
        <v>8352</v>
      </c>
      <c r="S2449" s="29">
        <f>ROUND(FundResult[[#This Row],[pledged]]/FundResult[[#This Row],[goal]]*100,0)</f>
        <v>427</v>
      </c>
      <c r="T2449" s="27">
        <f>IFERROR(FundResult[[#This Row],[pledged]]/FundResult[[#This Row],[backers_count]], 0)</f>
        <v>31.691394658753708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48">
        <v>400</v>
      </c>
      <c r="E2450" s="4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6">
        <f>FundResult[[#This Row],[launched_at]]/86400+DATE(1970,1,1)</f>
        <v>42607.316122685181</v>
      </c>
      <c r="L2450" s="8">
        <f>YEAR(FundResult[[#This Row],[Date Created Conversion]])</f>
        <v>2016</v>
      </c>
      <c r="M2450" t="b">
        <v>0</v>
      </c>
      <c r="N2450">
        <v>9</v>
      </c>
      <c r="O2450" t="b">
        <v>1</v>
      </c>
      <c r="P2450" t="s">
        <v>8296</v>
      </c>
      <c r="Q2450" t="s">
        <v>8336</v>
      </c>
      <c r="R2450" s="10" t="s">
        <v>8352</v>
      </c>
      <c r="S2450" s="29">
        <f>ROUND(FundResult[[#This Row],[pledged]]/FundResult[[#This Row],[goal]]*100,0)</f>
        <v>108</v>
      </c>
      <c r="T2450" s="27">
        <f>IFERROR(FundResult[[#This Row],[pledged]]/FundResult[[#This Row],[backers_count]], 0)</f>
        <v>47.777777777777779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48">
        <v>10000</v>
      </c>
      <c r="E2451" s="4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6">
        <f>FundResult[[#This Row],[launched_at]]/86400+DATE(1970,1,1)</f>
        <v>41943.142534722225</v>
      </c>
      <c r="L2451" s="8">
        <f>YEAR(FundResult[[#This Row],[Date Created Conversion]])</f>
        <v>2014</v>
      </c>
      <c r="M2451" t="b">
        <v>0</v>
      </c>
      <c r="N2451">
        <v>120</v>
      </c>
      <c r="O2451" t="b">
        <v>1</v>
      </c>
      <c r="P2451" t="s">
        <v>8296</v>
      </c>
      <c r="Q2451" t="s">
        <v>8336</v>
      </c>
      <c r="R2451" s="10" t="s">
        <v>8352</v>
      </c>
      <c r="S2451" s="29">
        <f>ROUND(FundResult[[#This Row],[pledged]]/FundResult[[#This Row],[goal]]*100,0)</f>
        <v>108</v>
      </c>
      <c r="T2451" s="27">
        <f>IFERROR(FundResult[[#This Row],[pledged]]/FundResult[[#This Row],[backers_count]], 0)</f>
        <v>90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48">
        <v>15000</v>
      </c>
      <c r="E2452" s="4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6">
        <f>FundResult[[#This Row],[launched_at]]/86400+DATE(1970,1,1)</f>
        <v>41902.07240740741</v>
      </c>
      <c r="L2452" s="8">
        <f>YEAR(FundResult[[#This Row],[Date Created Conversion]])</f>
        <v>2014</v>
      </c>
      <c r="M2452" t="b">
        <v>0</v>
      </c>
      <c r="N2452">
        <v>102</v>
      </c>
      <c r="O2452" t="b">
        <v>1</v>
      </c>
      <c r="P2452" t="s">
        <v>8296</v>
      </c>
      <c r="Q2452" t="s">
        <v>8336</v>
      </c>
      <c r="R2452" s="10" t="s">
        <v>8352</v>
      </c>
      <c r="S2452" s="29">
        <f>ROUND(FundResult[[#This Row],[pledged]]/FundResult[[#This Row],[goal]]*100,0)</f>
        <v>102</v>
      </c>
      <c r="T2452" s="27">
        <f>IFERROR(FundResult[[#This Row],[pledged]]/FundResult[[#This Row],[backers_count]], 0)</f>
        <v>149.31401960784314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48">
        <v>10000</v>
      </c>
      <c r="E2453" s="4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6">
        <f>FundResult[[#This Row],[launched_at]]/86400+DATE(1970,1,1)</f>
        <v>42779.908449074079</v>
      </c>
      <c r="L2453" s="8">
        <f>YEAR(FundResult[[#This Row],[Date Created Conversion]])</f>
        <v>2017</v>
      </c>
      <c r="M2453" t="b">
        <v>0</v>
      </c>
      <c r="N2453">
        <v>186</v>
      </c>
      <c r="O2453" t="b">
        <v>1</v>
      </c>
      <c r="P2453" t="s">
        <v>8296</v>
      </c>
      <c r="Q2453" t="s">
        <v>8336</v>
      </c>
      <c r="R2453" s="10" t="s">
        <v>8352</v>
      </c>
      <c r="S2453" s="29">
        <f>ROUND(FundResult[[#This Row],[pledged]]/FundResult[[#This Row],[goal]]*100,0)</f>
        <v>115</v>
      </c>
      <c r="T2453" s="27">
        <f>IFERROR(FundResult[[#This Row],[pledged]]/FundResult[[#This Row],[backers_count]], 0)</f>
        <v>62.06989247311828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48">
        <v>600</v>
      </c>
      <c r="E2454" s="4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6">
        <f>FundResult[[#This Row],[launched_at]]/86400+DATE(1970,1,1)</f>
        <v>42338.84375</v>
      </c>
      <c r="L2454" s="8">
        <f>YEAR(FundResult[[#This Row],[Date Created Conversion]])</f>
        <v>2015</v>
      </c>
      <c r="M2454" t="b">
        <v>0</v>
      </c>
      <c r="N2454">
        <v>15</v>
      </c>
      <c r="O2454" t="b">
        <v>1</v>
      </c>
      <c r="P2454" t="s">
        <v>8296</v>
      </c>
      <c r="Q2454" t="s">
        <v>8336</v>
      </c>
      <c r="R2454" s="10" t="s">
        <v>8352</v>
      </c>
      <c r="S2454" s="29">
        <f>ROUND(FundResult[[#This Row],[pledged]]/FundResult[[#This Row],[goal]]*100,0)</f>
        <v>134</v>
      </c>
      <c r="T2454" s="27">
        <f>IFERROR(FundResult[[#This Row],[pledged]]/FundResult[[#This Row],[backers_count]], 0)</f>
        <v>53.4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48">
        <v>3000</v>
      </c>
      <c r="E2455" s="4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6">
        <f>FundResult[[#This Row],[launched_at]]/86400+DATE(1970,1,1)</f>
        <v>42738.692233796297</v>
      </c>
      <c r="L2455" s="8">
        <f>YEAR(FundResult[[#This Row],[Date Created Conversion]])</f>
        <v>2017</v>
      </c>
      <c r="M2455" t="b">
        <v>0</v>
      </c>
      <c r="N2455">
        <v>67</v>
      </c>
      <c r="O2455" t="b">
        <v>1</v>
      </c>
      <c r="P2455" t="s">
        <v>8296</v>
      </c>
      <c r="Q2455" t="s">
        <v>8336</v>
      </c>
      <c r="R2455" s="10" t="s">
        <v>8352</v>
      </c>
      <c r="S2455" s="29">
        <f>ROUND(FundResult[[#This Row],[pledged]]/FundResult[[#This Row],[goal]]*100,0)</f>
        <v>155</v>
      </c>
      <c r="T2455" s="27">
        <f>IFERROR(FundResult[[#This Row],[pledged]]/FundResult[[#This Row],[backers_count]], 0)</f>
        <v>69.268656716417908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48">
        <v>35000</v>
      </c>
      <c r="E2456" s="4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6">
        <f>FundResult[[#This Row],[launched_at]]/86400+DATE(1970,1,1)</f>
        <v>42770.201481481483</v>
      </c>
      <c r="L2456" s="8">
        <f>YEAR(FundResult[[#This Row],[Date Created Conversion]])</f>
        <v>2017</v>
      </c>
      <c r="M2456" t="b">
        <v>0</v>
      </c>
      <c r="N2456">
        <v>130</v>
      </c>
      <c r="O2456" t="b">
        <v>1</v>
      </c>
      <c r="P2456" t="s">
        <v>8296</v>
      </c>
      <c r="Q2456" t="s">
        <v>8336</v>
      </c>
      <c r="R2456" s="10" t="s">
        <v>8352</v>
      </c>
      <c r="S2456" s="29">
        <f>ROUND(FundResult[[#This Row],[pledged]]/FundResult[[#This Row],[goal]]*100,0)</f>
        <v>101</v>
      </c>
      <c r="T2456" s="27">
        <f>IFERROR(FundResult[[#This Row],[pledged]]/FundResult[[#This Row],[backers_count]], 0)</f>
        <v>271.50769230769231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48">
        <v>300</v>
      </c>
      <c r="E2457" s="4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6">
        <f>FundResult[[#This Row],[launched_at]]/86400+DATE(1970,1,1)</f>
        <v>42452.781828703708</v>
      </c>
      <c r="L2457" s="8">
        <f>YEAR(FundResult[[#This Row],[Date Created Conversion]])</f>
        <v>2016</v>
      </c>
      <c r="M2457" t="b">
        <v>0</v>
      </c>
      <c r="N2457">
        <v>16</v>
      </c>
      <c r="O2457" t="b">
        <v>1</v>
      </c>
      <c r="P2457" t="s">
        <v>8296</v>
      </c>
      <c r="Q2457" t="s">
        <v>8336</v>
      </c>
      <c r="R2457" s="10" t="s">
        <v>8352</v>
      </c>
      <c r="S2457" s="29">
        <f>ROUND(FundResult[[#This Row],[pledged]]/FundResult[[#This Row],[goal]]*100,0)</f>
        <v>182</v>
      </c>
      <c r="T2457" s="27">
        <f>IFERROR(FundResult[[#This Row],[pledged]]/FundResult[[#This Row],[backers_count]], 0)</f>
        <v>34.125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48">
        <v>1500</v>
      </c>
      <c r="E2458" s="4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6">
        <f>FundResult[[#This Row],[launched_at]]/86400+DATE(1970,1,1)</f>
        <v>42761.961099537039</v>
      </c>
      <c r="L2458" s="8">
        <f>YEAR(FundResult[[#This Row],[Date Created Conversion]])</f>
        <v>2017</v>
      </c>
      <c r="M2458" t="b">
        <v>0</v>
      </c>
      <c r="N2458">
        <v>67</v>
      </c>
      <c r="O2458" t="b">
        <v>1</v>
      </c>
      <c r="P2458" t="s">
        <v>8296</v>
      </c>
      <c r="Q2458" t="s">
        <v>8336</v>
      </c>
      <c r="R2458" s="10" t="s">
        <v>8352</v>
      </c>
      <c r="S2458" s="29">
        <f>ROUND(FundResult[[#This Row],[pledged]]/FundResult[[#This Row],[goal]]*100,0)</f>
        <v>181</v>
      </c>
      <c r="T2458" s="27">
        <f>IFERROR(FundResult[[#This Row],[pledged]]/FundResult[[#This Row],[backers_count]], 0)</f>
        <v>40.492537313432834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48">
        <v>23000</v>
      </c>
      <c r="E2459" s="4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6">
        <f>FundResult[[#This Row],[launched_at]]/86400+DATE(1970,1,1)</f>
        <v>42423.602500000001</v>
      </c>
      <c r="L2459" s="8">
        <f>YEAR(FundResult[[#This Row],[Date Created Conversion]])</f>
        <v>2016</v>
      </c>
      <c r="M2459" t="b">
        <v>0</v>
      </c>
      <c r="N2459">
        <v>124</v>
      </c>
      <c r="O2459" t="b">
        <v>1</v>
      </c>
      <c r="P2459" t="s">
        <v>8296</v>
      </c>
      <c r="Q2459" t="s">
        <v>8336</v>
      </c>
      <c r="R2459" s="10" t="s">
        <v>8352</v>
      </c>
      <c r="S2459" s="29">
        <f>ROUND(FundResult[[#This Row],[pledged]]/FundResult[[#This Row],[goal]]*100,0)</f>
        <v>102</v>
      </c>
      <c r="T2459" s="27">
        <f>IFERROR(FundResult[[#This Row],[pledged]]/FundResult[[#This Row],[backers_count]], 0)</f>
        <v>189.75806451612902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48">
        <v>5000</v>
      </c>
      <c r="E2460" s="4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6">
        <f>FundResult[[#This Row],[launched_at]]/86400+DATE(1970,1,1)</f>
        <v>42495.871736111112</v>
      </c>
      <c r="L2460" s="8">
        <f>YEAR(FundResult[[#This Row],[Date Created Conversion]])</f>
        <v>2016</v>
      </c>
      <c r="M2460" t="b">
        <v>0</v>
      </c>
      <c r="N2460">
        <v>80</v>
      </c>
      <c r="O2460" t="b">
        <v>1</v>
      </c>
      <c r="P2460" t="s">
        <v>8296</v>
      </c>
      <c r="Q2460" t="s">
        <v>8336</v>
      </c>
      <c r="R2460" s="10" t="s">
        <v>8352</v>
      </c>
      <c r="S2460" s="29">
        <f>ROUND(FundResult[[#This Row],[pledged]]/FundResult[[#This Row],[goal]]*100,0)</f>
        <v>110</v>
      </c>
      <c r="T2460" s="27">
        <f>IFERROR(FundResult[[#This Row],[pledged]]/FundResult[[#This Row],[backers_count]], 0)</f>
        <v>68.862499999999997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48">
        <v>30000</v>
      </c>
      <c r="E2461" s="4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6">
        <f>FundResult[[#This Row],[launched_at]]/86400+DATE(1970,1,1)</f>
        <v>42407.637557870374</v>
      </c>
      <c r="L2461" s="8">
        <f>YEAR(FundResult[[#This Row],[Date Created Conversion]])</f>
        <v>2016</v>
      </c>
      <c r="M2461" t="b">
        <v>0</v>
      </c>
      <c r="N2461">
        <v>282</v>
      </c>
      <c r="O2461" t="b">
        <v>1</v>
      </c>
      <c r="P2461" t="s">
        <v>8296</v>
      </c>
      <c r="Q2461" t="s">
        <v>8336</v>
      </c>
      <c r="R2461" s="10" t="s">
        <v>8352</v>
      </c>
      <c r="S2461" s="29">
        <f>ROUND(FundResult[[#This Row],[pledged]]/FundResult[[#This Row],[goal]]*100,0)</f>
        <v>102</v>
      </c>
      <c r="T2461" s="27">
        <f>IFERROR(FundResult[[#This Row],[pledged]]/FundResult[[#This Row],[backers_count]], 0)</f>
        <v>108.77659574468085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48">
        <v>8500</v>
      </c>
      <c r="E2462" s="4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6">
        <f>FundResult[[#This Row],[launched_at]]/86400+DATE(1970,1,1)</f>
        <v>42704.187118055561</v>
      </c>
      <c r="L2462" s="8">
        <f>YEAR(FundResult[[#This Row],[Date Created Conversion]])</f>
        <v>2016</v>
      </c>
      <c r="M2462" t="b">
        <v>0</v>
      </c>
      <c r="N2462">
        <v>68</v>
      </c>
      <c r="O2462" t="b">
        <v>1</v>
      </c>
      <c r="P2462" t="s">
        <v>8296</v>
      </c>
      <c r="Q2462" t="s">
        <v>8336</v>
      </c>
      <c r="R2462" s="10" t="s">
        <v>8352</v>
      </c>
      <c r="S2462" s="29">
        <f>ROUND(FundResult[[#This Row],[pledged]]/FundResult[[#This Row],[goal]]*100,0)</f>
        <v>101</v>
      </c>
      <c r="T2462" s="27">
        <f>IFERROR(FundResult[[#This Row],[pledged]]/FundResult[[#This Row],[backers_count]], 0)</f>
        <v>125.98529411764706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48">
        <v>7500</v>
      </c>
      <c r="E2463" s="4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6">
        <f>FundResult[[#This Row],[launched_at]]/86400+DATE(1970,1,1)</f>
        <v>40784.012696759259</v>
      </c>
      <c r="L2463" s="8">
        <f>YEAR(FundResult[[#This Row],[Date Created Conversion]])</f>
        <v>2011</v>
      </c>
      <c r="M2463" t="b">
        <v>0</v>
      </c>
      <c r="N2463">
        <v>86</v>
      </c>
      <c r="O2463" t="b">
        <v>1</v>
      </c>
      <c r="P2463" t="s">
        <v>8277</v>
      </c>
      <c r="Q2463" t="s">
        <v>8325</v>
      </c>
      <c r="R2463" s="10" t="s">
        <v>8329</v>
      </c>
      <c r="S2463" s="29">
        <f>ROUND(FundResult[[#This Row],[pledged]]/FundResult[[#This Row],[goal]]*100,0)</f>
        <v>104</v>
      </c>
      <c r="T2463" s="27">
        <f>IFERROR(FundResult[[#This Row],[pledged]]/FundResult[[#This Row],[backers_count]], 0)</f>
        <v>90.523255813953483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48">
        <v>3000</v>
      </c>
      <c r="E2464" s="4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6">
        <f>FundResult[[#This Row],[launched_at]]/86400+DATE(1970,1,1)</f>
        <v>41089.186296296299</v>
      </c>
      <c r="L2464" s="8">
        <f>YEAR(FundResult[[#This Row],[Date Created Conversion]])</f>
        <v>2012</v>
      </c>
      <c r="M2464" t="b">
        <v>0</v>
      </c>
      <c r="N2464">
        <v>115</v>
      </c>
      <c r="O2464" t="b">
        <v>1</v>
      </c>
      <c r="P2464" t="s">
        <v>8277</v>
      </c>
      <c r="Q2464" t="s">
        <v>8325</v>
      </c>
      <c r="R2464" s="10" t="s">
        <v>8329</v>
      </c>
      <c r="S2464" s="29">
        <f>ROUND(FundResult[[#This Row],[pledged]]/FundResult[[#This Row],[goal]]*100,0)</f>
        <v>111</v>
      </c>
      <c r="T2464" s="27">
        <f>IFERROR(FundResult[[#This Row],[pledged]]/FundResult[[#This Row],[backers_count]], 0)</f>
        <v>28.880434782608695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48">
        <v>2000</v>
      </c>
      <c r="E2465" s="4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6">
        <f>FundResult[[#This Row],[launched_at]]/86400+DATE(1970,1,1)</f>
        <v>41341.111400462964</v>
      </c>
      <c r="L2465" s="8">
        <f>YEAR(FundResult[[#This Row],[Date Created Conversion]])</f>
        <v>2013</v>
      </c>
      <c r="M2465" t="b">
        <v>0</v>
      </c>
      <c r="N2465">
        <v>75</v>
      </c>
      <c r="O2465" t="b">
        <v>1</v>
      </c>
      <c r="P2465" t="s">
        <v>8277</v>
      </c>
      <c r="Q2465" t="s">
        <v>8325</v>
      </c>
      <c r="R2465" s="10" t="s">
        <v>8329</v>
      </c>
      <c r="S2465" s="29">
        <f>ROUND(FundResult[[#This Row],[pledged]]/FundResult[[#This Row],[goal]]*100,0)</f>
        <v>116</v>
      </c>
      <c r="T2465" s="27">
        <f>IFERROR(FundResult[[#This Row],[pledged]]/FundResult[[#This Row],[backers_count]], 0)</f>
        <v>31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48">
        <v>2000</v>
      </c>
      <c r="E2466" s="4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6">
        <f>FundResult[[#This Row],[launched_at]]/86400+DATE(1970,1,1)</f>
        <v>42248.90042824074</v>
      </c>
      <c r="L2466" s="8">
        <f>YEAR(FundResult[[#This Row],[Date Created Conversion]])</f>
        <v>2015</v>
      </c>
      <c r="M2466" t="b">
        <v>0</v>
      </c>
      <c r="N2466">
        <v>43</v>
      </c>
      <c r="O2466" t="b">
        <v>1</v>
      </c>
      <c r="P2466" t="s">
        <v>8277</v>
      </c>
      <c r="Q2466" t="s">
        <v>8325</v>
      </c>
      <c r="R2466" s="10" t="s">
        <v>8329</v>
      </c>
      <c r="S2466" s="29">
        <f>ROUND(FundResult[[#This Row],[pledged]]/FundResult[[#This Row],[goal]]*100,0)</f>
        <v>111</v>
      </c>
      <c r="T2466" s="27">
        <f>IFERROR(FundResult[[#This Row],[pledged]]/FundResult[[#This Row],[backers_count]], 0)</f>
        <v>51.674418604651166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48">
        <v>700</v>
      </c>
      <c r="E2467" s="4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6">
        <f>FundResult[[#This Row],[launched_at]]/86400+DATE(1970,1,1)</f>
        <v>41145.719305555554</v>
      </c>
      <c r="L2467" s="8">
        <f>YEAR(FundResult[[#This Row],[Date Created Conversion]])</f>
        <v>2012</v>
      </c>
      <c r="M2467" t="b">
        <v>0</v>
      </c>
      <c r="N2467">
        <v>48</v>
      </c>
      <c r="O2467" t="b">
        <v>1</v>
      </c>
      <c r="P2467" t="s">
        <v>8277</v>
      </c>
      <c r="Q2467" t="s">
        <v>8325</v>
      </c>
      <c r="R2467" s="10" t="s">
        <v>8329</v>
      </c>
      <c r="S2467" s="29">
        <f>ROUND(FundResult[[#This Row],[pledged]]/FundResult[[#This Row],[goal]]*100,0)</f>
        <v>180</v>
      </c>
      <c r="T2467" s="27">
        <f>IFERROR(FundResult[[#This Row],[pledged]]/FundResult[[#This Row],[backers_count]], 0)</f>
        <v>26.270833333333332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48">
        <v>2500</v>
      </c>
      <c r="E2468" s="4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6">
        <f>FundResult[[#This Row],[launched_at]]/86400+DATE(1970,1,1)</f>
        <v>41373.102465277778</v>
      </c>
      <c r="L2468" s="8">
        <f>YEAR(FundResult[[#This Row],[Date Created Conversion]])</f>
        <v>2013</v>
      </c>
      <c r="M2468" t="b">
        <v>0</v>
      </c>
      <c r="N2468">
        <v>52</v>
      </c>
      <c r="O2468" t="b">
        <v>1</v>
      </c>
      <c r="P2468" t="s">
        <v>8277</v>
      </c>
      <c r="Q2468" t="s">
        <v>8325</v>
      </c>
      <c r="R2468" s="10" t="s">
        <v>8329</v>
      </c>
      <c r="S2468" s="29">
        <f>ROUND(FundResult[[#This Row],[pledged]]/FundResult[[#This Row],[goal]]*100,0)</f>
        <v>100</v>
      </c>
      <c r="T2468" s="27">
        <f>IFERROR(FundResult[[#This Row],[pledged]]/FundResult[[#This Row],[backers_count]], 0)</f>
        <v>48.07692307692308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48">
        <v>1000</v>
      </c>
      <c r="E2469" s="4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6">
        <f>FundResult[[#This Row],[launched_at]]/86400+DATE(1970,1,1)</f>
        <v>41025.874201388891</v>
      </c>
      <c r="L2469" s="8">
        <f>YEAR(FundResult[[#This Row],[Date Created Conversion]])</f>
        <v>2012</v>
      </c>
      <c r="M2469" t="b">
        <v>0</v>
      </c>
      <c r="N2469">
        <v>43</v>
      </c>
      <c r="O2469" t="b">
        <v>1</v>
      </c>
      <c r="P2469" t="s">
        <v>8277</v>
      </c>
      <c r="Q2469" t="s">
        <v>8325</v>
      </c>
      <c r="R2469" s="10" t="s">
        <v>8329</v>
      </c>
      <c r="S2469" s="29">
        <f>ROUND(FundResult[[#This Row],[pledged]]/FundResult[[#This Row],[goal]]*100,0)</f>
        <v>119</v>
      </c>
      <c r="T2469" s="27">
        <f>IFERROR(FundResult[[#This Row],[pledged]]/FundResult[[#This Row],[backers_count]], 0)</f>
        <v>27.558139534883722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48">
        <v>2000</v>
      </c>
      <c r="E2470" s="4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6">
        <f>FundResult[[#This Row],[launched_at]]/86400+DATE(1970,1,1)</f>
        <v>41174.154178240744</v>
      </c>
      <c r="L2470" s="8">
        <f>YEAR(FundResult[[#This Row],[Date Created Conversion]])</f>
        <v>2012</v>
      </c>
      <c r="M2470" t="b">
        <v>0</v>
      </c>
      <c r="N2470">
        <v>58</v>
      </c>
      <c r="O2470" t="b">
        <v>1</v>
      </c>
      <c r="P2470" t="s">
        <v>8277</v>
      </c>
      <c r="Q2470" t="s">
        <v>8325</v>
      </c>
      <c r="R2470" s="10" t="s">
        <v>8329</v>
      </c>
      <c r="S2470" s="29">
        <f>ROUND(FundResult[[#This Row],[pledged]]/FundResult[[#This Row],[goal]]*100,0)</f>
        <v>107</v>
      </c>
      <c r="T2470" s="27">
        <f>IFERROR(FundResult[[#This Row],[pledged]]/FundResult[[#This Row],[backers_count]], 0)</f>
        <v>36.97137931034483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48">
        <v>1200</v>
      </c>
      <c r="E2471" s="4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6">
        <f>FundResult[[#This Row],[launched_at]]/86400+DATE(1970,1,1)</f>
        <v>40557.429733796293</v>
      </c>
      <c r="L2471" s="8">
        <f>YEAR(FundResult[[#This Row],[Date Created Conversion]])</f>
        <v>2011</v>
      </c>
      <c r="M2471" t="b">
        <v>0</v>
      </c>
      <c r="N2471">
        <v>47</v>
      </c>
      <c r="O2471" t="b">
        <v>1</v>
      </c>
      <c r="P2471" t="s">
        <v>8277</v>
      </c>
      <c r="Q2471" t="s">
        <v>8325</v>
      </c>
      <c r="R2471" s="10" t="s">
        <v>8329</v>
      </c>
      <c r="S2471" s="29">
        <f>ROUND(FundResult[[#This Row],[pledged]]/FundResult[[#This Row],[goal]]*100,0)</f>
        <v>114</v>
      </c>
      <c r="T2471" s="27">
        <f>IFERROR(FundResult[[#This Row],[pledged]]/FundResult[[#This Row],[backers_count]], 0)</f>
        <v>29.021276595744681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48">
        <v>1000</v>
      </c>
      <c r="E2472" s="4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6">
        <f>FundResult[[#This Row],[launched_at]]/86400+DATE(1970,1,1)</f>
        <v>41023.07471064815</v>
      </c>
      <c r="L2472" s="8">
        <f>YEAR(FundResult[[#This Row],[Date Created Conversion]])</f>
        <v>2012</v>
      </c>
      <c r="M2472" t="b">
        <v>0</v>
      </c>
      <c r="N2472">
        <v>36</v>
      </c>
      <c r="O2472" t="b">
        <v>1</v>
      </c>
      <c r="P2472" t="s">
        <v>8277</v>
      </c>
      <c r="Q2472" t="s">
        <v>8325</v>
      </c>
      <c r="R2472" s="10" t="s">
        <v>8329</v>
      </c>
      <c r="S2472" s="29">
        <f>ROUND(FundResult[[#This Row],[pledged]]/FundResult[[#This Row],[goal]]*100,0)</f>
        <v>103</v>
      </c>
      <c r="T2472" s="27">
        <f>IFERROR(FundResult[[#This Row],[pledged]]/FundResult[[#This Row],[backers_count]], 0)</f>
        <v>28.65666666666667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48">
        <v>500</v>
      </c>
      <c r="E2473" s="4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6">
        <f>FundResult[[#This Row],[launched_at]]/86400+DATE(1970,1,1)</f>
        <v>40893.992962962962</v>
      </c>
      <c r="L2473" s="8">
        <f>YEAR(FundResult[[#This Row],[Date Created Conversion]])</f>
        <v>2011</v>
      </c>
      <c r="M2473" t="b">
        <v>0</v>
      </c>
      <c r="N2473">
        <v>17</v>
      </c>
      <c r="O2473" t="b">
        <v>1</v>
      </c>
      <c r="P2473" t="s">
        <v>8277</v>
      </c>
      <c r="Q2473" t="s">
        <v>8325</v>
      </c>
      <c r="R2473" s="10" t="s">
        <v>8329</v>
      </c>
      <c r="S2473" s="29">
        <f>ROUND(FundResult[[#This Row],[pledged]]/FundResult[[#This Row],[goal]]*100,0)</f>
        <v>128</v>
      </c>
      <c r="T2473" s="27">
        <f>IFERROR(FundResult[[#This Row],[pledged]]/FundResult[[#This Row],[backers_count]], 0)</f>
        <v>37.647058823529413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48">
        <v>7500</v>
      </c>
      <c r="E2474" s="4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6">
        <f>FundResult[[#This Row],[launched_at]]/86400+DATE(1970,1,1)</f>
        <v>40354.11550925926</v>
      </c>
      <c r="L2474" s="8">
        <f>YEAR(FundResult[[#This Row],[Date Created Conversion]])</f>
        <v>2010</v>
      </c>
      <c r="M2474" t="b">
        <v>0</v>
      </c>
      <c r="N2474">
        <v>104</v>
      </c>
      <c r="O2474" t="b">
        <v>1</v>
      </c>
      <c r="P2474" t="s">
        <v>8277</v>
      </c>
      <c r="Q2474" t="s">
        <v>8325</v>
      </c>
      <c r="R2474" s="10" t="s">
        <v>8329</v>
      </c>
      <c r="S2474" s="29">
        <f>ROUND(FundResult[[#This Row],[pledged]]/FundResult[[#This Row],[goal]]*100,0)</f>
        <v>136</v>
      </c>
      <c r="T2474" s="27">
        <f>IFERROR(FundResult[[#This Row],[pledged]]/FundResult[[#This Row],[backers_count]], 0)</f>
        <v>97.904038461538462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48">
        <v>2000</v>
      </c>
      <c r="E2475" s="4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6">
        <f>FundResult[[#This Row],[launched_at]]/86400+DATE(1970,1,1)</f>
        <v>41193.748483796298</v>
      </c>
      <c r="L2475" s="8">
        <f>YEAR(FundResult[[#This Row],[Date Created Conversion]])</f>
        <v>2012</v>
      </c>
      <c r="M2475" t="b">
        <v>0</v>
      </c>
      <c r="N2475">
        <v>47</v>
      </c>
      <c r="O2475" t="b">
        <v>1</v>
      </c>
      <c r="P2475" t="s">
        <v>8277</v>
      </c>
      <c r="Q2475" t="s">
        <v>8325</v>
      </c>
      <c r="R2475" s="10" t="s">
        <v>8329</v>
      </c>
      <c r="S2475" s="29">
        <f>ROUND(FundResult[[#This Row],[pledged]]/FundResult[[#This Row],[goal]]*100,0)</f>
        <v>100</v>
      </c>
      <c r="T2475" s="27">
        <f>IFERROR(FundResult[[#This Row],[pledged]]/FundResult[[#This Row],[backers_count]], 0)</f>
        <v>42.553191489361701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48">
        <v>5000</v>
      </c>
      <c r="E2476" s="4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6">
        <f>FundResult[[#This Row],[launched_at]]/86400+DATE(1970,1,1)</f>
        <v>40417.011296296296</v>
      </c>
      <c r="L2476" s="8">
        <f>YEAR(FundResult[[#This Row],[Date Created Conversion]])</f>
        <v>2010</v>
      </c>
      <c r="M2476" t="b">
        <v>0</v>
      </c>
      <c r="N2476">
        <v>38</v>
      </c>
      <c r="O2476" t="b">
        <v>1</v>
      </c>
      <c r="P2476" t="s">
        <v>8277</v>
      </c>
      <c r="Q2476" t="s">
        <v>8325</v>
      </c>
      <c r="R2476" s="10" t="s">
        <v>8329</v>
      </c>
      <c r="S2476" s="29">
        <f>ROUND(FundResult[[#This Row],[pledged]]/FundResult[[#This Row],[goal]]*100,0)</f>
        <v>100</v>
      </c>
      <c r="T2476" s="27">
        <f>IFERROR(FundResult[[#This Row],[pledged]]/FundResult[[#This Row],[backers_count]], 0)</f>
        <v>131.58368421052631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48">
        <v>2500</v>
      </c>
      <c r="E2477" s="4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6">
        <f>FundResult[[#This Row],[launched_at]]/86400+DATE(1970,1,1)</f>
        <v>40310.287673611107</v>
      </c>
      <c r="L2477" s="8">
        <f>YEAR(FundResult[[#This Row],[Date Created Conversion]])</f>
        <v>2010</v>
      </c>
      <c r="M2477" t="b">
        <v>0</v>
      </c>
      <c r="N2477">
        <v>81</v>
      </c>
      <c r="O2477" t="b">
        <v>1</v>
      </c>
      <c r="P2477" t="s">
        <v>8277</v>
      </c>
      <c r="Q2477" t="s">
        <v>8325</v>
      </c>
      <c r="R2477" s="10" t="s">
        <v>8329</v>
      </c>
      <c r="S2477" s="29">
        <f>ROUND(FundResult[[#This Row],[pledged]]/FundResult[[#This Row],[goal]]*100,0)</f>
        <v>105</v>
      </c>
      <c r="T2477" s="27">
        <f>IFERROR(FundResult[[#This Row],[pledged]]/FundResult[[#This Row],[backers_count]], 0)</f>
        <v>32.320987654320987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48">
        <v>3200</v>
      </c>
      <c r="E2478" s="4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6">
        <f>FundResult[[#This Row],[launched_at]]/86400+DATE(1970,1,1)</f>
        <v>41913.328356481477</v>
      </c>
      <c r="L2478" s="8">
        <f>YEAR(FundResult[[#This Row],[Date Created Conversion]])</f>
        <v>2014</v>
      </c>
      <c r="M2478" t="b">
        <v>0</v>
      </c>
      <c r="N2478">
        <v>55</v>
      </c>
      <c r="O2478" t="b">
        <v>1</v>
      </c>
      <c r="P2478" t="s">
        <v>8277</v>
      </c>
      <c r="Q2478" t="s">
        <v>8325</v>
      </c>
      <c r="R2478" s="10" t="s">
        <v>8329</v>
      </c>
      <c r="S2478" s="29">
        <f>ROUND(FundResult[[#This Row],[pledged]]/FundResult[[#This Row],[goal]]*100,0)</f>
        <v>105</v>
      </c>
      <c r="T2478" s="27">
        <f>IFERROR(FundResult[[#This Row],[pledged]]/FundResult[[#This Row],[backers_count]], 0)</f>
        <v>61.103999999999999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48">
        <v>750</v>
      </c>
      <c r="E2479" s="4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6">
        <f>FundResult[[#This Row],[launched_at]]/86400+DATE(1970,1,1)</f>
        <v>41088.691493055558</v>
      </c>
      <c r="L2479" s="8">
        <f>YEAR(FundResult[[#This Row],[Date Created Conversion]])</f>
        <v>2012</v>
      </c>
      <c r="M2479" t="b">
        <v>0</v>
      </c>
      <c r="N2479">
        <v>41</v>
      </c>
      <c r="O2479" t="b">
        <v>1</v>
      </c>
      <c r="P2479" t="s">
        <v>8277</v>
      </c>
      <c r="Q2479" t="s">
        <v>8325</v>
      </c>
      <c r="R2479" s="10" t="s">
        <v>8329</v>
      </c>
      <c r="S2479" s="29">
        <f>ROUND(FundResult[[#This Row],[pledged]]/FundResult[[#This Row],[goal]]*100,0)</f>
        <v>171</v>
      </c>
      <c r="T2479" s="27">
        <f>IFERROR(FundResult[[#This Row],[pledged]]/FundResult[[#This Row],[backers_count]], 0)</f>
        <v>31.341463414634145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48">
        <v>8000</v>
      </c>
      <c r="E2480" s="4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6">
        <f>FundResult[[#This Row],[launched_at]]/86400+DATE(1970,1,1)</f>
        <v>41257.950381944444</v>
      </c>
      <c r="L2480" s="8">
        <f>YEAR(FundResult[[#This Row],[Date Created Conversion]])</f>
        <v>2012</v>
      </c>
      <c r="M2480" t="b">
        <v>0</v>
      </c>
      <c r="N2480">
        <v>79</v>
      </c>
      <c r="O2480" t="b">
        <v>1</v>
      </c>
      <c r="P2480" t="s">
        <v>8277</v>
      </c>
      <c r="Q2480" t="s">
        <v>8325</v>
      </c>
      <c r="R2480" s="10" t="s">
        <v>8329</v>
      </c>
      <c r="S2480" s="29">
        <f>ROUND(FundResult[[#This Row],[pledged]]/FundResult[[#This Row],[goal]]*100,0)</f>
        <v>128</v>
      </c>
      <c r="T2480" s="27">
        <f>IFERROR(FundResult[[#This Row],[pledged]]/FundResult[[#This Row],[backers_count]], 0)</f>
        <v>129.1139240506329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48">
        <v>300</v>
      </c>
      <c r="E2481" s="4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6">
        <f>FundResult[[#This Row],[launched_at]]/86400+DATE(1970,1,1)</f>
        <v>41107.726782407408</v>
      </c>
      <c r="L2481" s="8">
        <f>YEAR(FundResult[[#This Row],[Date Created Conversion]])</f>
        <v>2012</v>
      </c>
      <c r="M2481" t="b">
        <v>0</v>
      </c>
      <c r="N2481">
        <v>16</v>
      </c>
      <c r="O2481" t="b">
        <v>1</v>
      </c>
      <c r="P2481" t="s">
        <v>8277</v>
      </c>
      <c r="Q2481" t="s">
        <v>8325</v>
      </c>
      <c r="R2481" s="10" t="s">
        <v>8329</v>
      </c>
      <c r="S2481" s="29">
        <f>ROUND(FundResult[[#This Row],[pledged]]/FundResult[[#This Row],[goal]]*100,0)</f>
        <v>133</v>
      </c>
      <c r="T2481" s="27">
        <f>IFERROR(FundResult[[#This Row],[pledged]]/FundResult[[#This Row],[backers_count]], 0)</f>
        <v>25.020624999999999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48">
        <v>2000</v>
      </c>
      <c r="E2482" s="4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6">
        <f>FundResult[[#This Row],[launched_at]]/86400+DATE(1970,1,1)</f>
        <v>42227.936157407406</v>
      </c>
      <c r="L2482" s="8">
        <f>YEAR(FundResult[[#This Row],[Date Created Conversion]])</f>
        <v>2015</v>
      </c>
      <c r="M2482" t="b">
        <v>0</v>
      </c>
      <c r="N2482">
        <v>8</v>
      </c>
      <c r="O2482" t="b">
        <v>1</v>
      </c>
      <c r="P2482" t="s">
        <v>8277</v>
      </c>
      <c r="Q2482" t="s">
        <v>8325</v>
      </c>
      <c r="R2482" s="10" t="s">
        <v>8329</v>
      </c>
      <c r="S2482" s="29">
        <f>ROUND(FundResult[[#This Row],[pledged]]/FundResult[[#This Row],[goal]]*100,0)</f>
        <v>100</v>
      </c>
      <c r="T2482" s="27">
        <f>IFERROR(FundResult[[#This Row],[pledged]]/FundResult[[#This Row],[backers_count]], 0)</f>
        <v>250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48">
        <v>4000</v>
      </c>
      <c r="E2483" s="4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6">
        <f>FundResult[[#This Row],[launched_at]]/86400+DATE(1970,1,1)</f>
        <v>40999.645925925928</v>
      </c>
      <c r="L2483" s="8">
        <f>YEAR(FundResult[[#This Row],[Date Created Conversion]])</f>
        <v>2012</v>
      </c>
      <c r="M2483" t="b">
        <v>0</v>
      </c>
      <c r="N2483">
        <v>95</v>
      </c>
      <c r="O2483" t="b">
        <v>1</v>
      </c>
      <c r="P2483" t="s">
        <v>8277</v>
      </c>
      <c r="Q2483" t="s">
        <v>8325</v>
      </c>
      <c r="R2483" s="10" t="s">
        <v>8329</v>
      </c>
      <c r="S2483" s="29">
        <f>ROUND(FundResult[[#This Row],[pledged]]/FundResult[[#This Row],[goal]]*100,0)</f>
        <v>113</v>
      </c>
      <c r="T2483" s="27">
        <f>IFERROR(FundResult[[#This Row],[pledged]]/FundResult[[#This Row],[backers_count]], 0)</f>
        <v>47.541473684210523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48">
        <v>1000</v>
      </c>
      <c r="E2484" s="4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6">
        <f>FundResult[[#This Row],[launched_at]]/86400+DATE(1970,1,1)</f>
        <v>40711.782210648147</v>
      </c>
      <c r="L2484" s="8">
        <f>YEAR(FundResult[[#This Row],[Date Created Conversion]])</f>
        <v>2011</v>
      </c>
      <c r="M2484" t="b">
        <v>0</v>
      </c>
      <c r="N2484">
        <v>25</v>
      </c>
      <c r="O2484" t="b">
        <v>1</v>
      </c>
      <c r="P2484" t="s">
        <v>8277</v>
      </c>
      <c r="Q2484" t="s">
        <v>8325</v>
      </c>
      <c r="R2484" s="10" t="s">
        <v>8329</v>
      </c>
      <c r="S2484" s="29">
        <f>ROUND(FundResult[[#This Row],[pledged]]/FundResult[[#This Row],[goal]]*100,0)</f>
        <v>100</v>
      </c>
      <c r="T2484" s="27">
        <f>IFERROR(FundResult[[#This Row],[pledged]]/FundResult[[#This Row],[backers_count]], 0)</f>
        <v>40.04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48">
        <v>1100</v>
      </c>
      <c r="E2485" s="4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6">
        <f>FundResult[[#This Row],[launched_at]]/86400+DATE(1970,1,1)</f>
        <v>40970.750034722223</v>
      </c>
      <c r="L2485" s="8">
        <f>YEAR(FundResult[[#This Row],[Date Created Conversion]])</f>
        <v>2012</v>
      </c>
      <c r="M2485" t="b">
        <v>0</v>
      </c>
      <c r="N2485">
        <v>19</v>
      </c>
      <c r="O2485" t="b">
        <v>1</v>
      </c>
      <c r="P2485" t="s">
        <v>8277</v>
      </c>
      <c r="Q2485" t="s">
        <v>8325</v>
      </c>
      <c r="R2485" s="10" t="s">
        <v>8329</v>
      </c>
      <c r="S2485" s="29">
        <f>ROUND(FundResult[[#This Row],[pledged]]/FundResult[[#This Row],[goal]]*100,0)</f>
        <v>114</v>
      </c>
      <c r="T2485" s="27">
        <f>IFERROR(FundResult[[#This Row],[pledged]]/FundResult[[#This Row],[backers_count]], 0)</f>
        <v>65.84210526315789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48">
        <v>3500</v>
      </c>
      <c r="E2486" s="4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6">
        <f>FundResult[[#This Row],[launched_at]]/86400+DATE(1970,1,1)</f>
        <v>40771.916701388887</v>
      </c>
      <c r="L2486" s="8">
        <f>YEAR(FundResult[[#This Row],[Date Created Conversion]])</f>
        <v>2011</v>
      </c>
      <c r="M2486" t="b">
        <v>0</v>
      </c>
      <c r="N2486">
        <v>90</v>
      </c>
      <c r="O2486" t="b">
        <v>1</v>
      </c>
      <c r="P2486" t="s">
        <v>8277</v>
      </c>
      <c r="Q2486" t="s">
        <v>8325</v>
      </c>
      <c r="R2486" s="10" t="s">
        <v>8329</v>
      </c>
      <c r="S2486" s="29">
        <f>ROUND(FundResult[[#This Row],[pledged]]/FundResult[[#This Row],[goal]]*100,0)</f>
        <v>119</v>
      </c>
      <c r="T2486" s="27">
        <f>IFERROR(FundResult[[#This Row],[pledged]]/FundResult[[#This Row],[backers_count]], 0)</f>
        <v>46.401222222222216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48">
        <v>2000</v>
      </c>
      <c r="E2487" s="4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6">
        <f>FundResult[[#This Row],[launched_at]]/86400+DATE(1970,1,1)</f>
        <v>40793.998599537037</v>
      </c>
      <c r="L2487" s="8">
        <f>YEAR(FundResult[[#This Row],[Date Created Conversion]])</f>
        <v>2011</v>
      </c>
      <c r="M2487" t="b">
        <v>0</v>
      </c>
      <c r="N2487">
        <v>41</v>
      </c>
      <c r="O2487" t="b">
        <v>1</v>
      </c>
      <c r="P2487" t="s">
        <v>8277</v>
      </c>
      <c r="Q2487" t="s">
        <v>8325</v>
      </c>
      <c r="R2487" s="10" t="s">
        <v>8329</v>
      </c>
      <c r="S2487" s="29">
        <f>ROUND(FundResult[[#This Row],[pledged]]/FundResult[[#This Row],[goal]]*100,0)</f>
        <v>103</v>
      </c>
      <c r="T2487" s="27">
        <f>IFERROR(FundResult[[#This Row],[pledged]]/FundResult[[#This Row],[backers_count]], 0)</f>
        <v>50.365853658536587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48">
        <v>300</v>
      </c>
      <c r="E2488" s="4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6">
        <f>FundResult[[#This Row],[launched_at]]/86400+DATE(1970,1,1)</f>
        <v>40991.708055555559</v>
      </c>
      <c r="L2488" s="8">
        <f>YEAR(FundResult[[#This Row],[Date Created Conversion]])</f>
        <v>2012</v>
      </c>
      <c r="M2488" t="b">
        <v>0</v>
      </c>
      <c r="N2488">
        <v>30</v>
      </c>
      <c r="O2488" t="b">
        <v>1</v>
      </c>
      <c r="P2488" t="s">
        <v>8277</v>
      </c>
      <c r="Q2488" t="s">
        <v>8325</v>
      </c>
      <c r="R2488" s="10" t="s">
        <v>8329</v>
      </c>
      <c r="S2488" s="29">
        <f>ROUND(FundResult[[#This Row],[pledged]]/FundResult[[#This Row],[goal]]*100,0)</f>
        <v>266</v>
      </c>
      <c r="T2488" s="27">
        <f>IFERROR(FundResult[[#This Row],[pledged]]/FundResult[[#This Row],[backers_count]], 0)</f>
        <v>26.566666666666666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48">
        <v>1500</v>
      </c>
      <c r="E2489" s="4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6">
        <f>FundResult[[#This Row],[launched_at]]/86400+DATE(1970,1,1)</f>
        <v>41026.083298611113</v>
      </c>
      <c r="L2489" s="8">
        <f>YEAR(FundResult[[#This Row],[Date Created Conversion]])</f>
        <v>2012</v>
      </c>
      <c r="M2489" t="b">
        <v>0</v>
      </c>
      <c r="N2489">
        <v>38</v>
      </c>
      <c r="O2489" t="b">
        <v>1</v>
      </c>
      <c r="P2489" t="s">
        <v>8277</v>
      </c>
      <c r="Q2489" t="s">
        <v>8325</v>
      </c>
      <c r="R2489" s="10" t="s">
        <v>8329</v>
      </c>
      <c r="S2489" s="29">
        <f>ROUND(FundResult[[#This Row],[pledged]]/FundResult[[#This Row],[goal]]*100,0)</f>
        <v>100</v>
      </c>
      <c r="T2489" s="27">
        <f>IFERROR(FundResult[[#This Row],[pledged]]/FundResult[[#This Row],[backers_count]], 0)</f>
        <v>39.493684210526318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48">
        <v>3000</v>
      </c>
      <c r="E2490" s="4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6">
        <f>FundResult[[#This Row],[launched_at]]/86400+DATE(1970,1,1)</f>
        <v>40833.633194444446</v>
      </c>
      <c r="L2490" s="8">
        <f>YEAR(FundResult[[#This Row],[Date Created Conversion]])</f>
        <v>2011</v>
      </c>
      <c r="M2490" t="b">
        <v>0</v>
      </c>
      <c r="N2490">
        <v>65</v>
      </c>
      <c r="O2490" t="b">
        <v>1</v>
      </c>
      <c r="P2490" t="s">
        <v>8277</v>
      </c>
      <c r="Q2490" t="s">
        <v>8325</v>
      </c>
      <c r="R2490" s="10" t="s">
        <v>8329</v>
      </c>
      <c r="S2490" s="29">
        <f>ROUND(FundResult[[#This Row],[pledged]]/FundResult[[#This Row],[goal]]*100,0)</f>
        <v>107</v>
      </c>
      <c r="T2490" s="27">
        <f>IFERROR(FundResult[[#This Row],[pledged]]/FundResult[[#This Row],[backers_count]], 0)</f>
        <v>49.246153846153845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48">
        <v>3500</v>
      </c>
      <c r="E2491" s="4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6">
        <f>FundResult[[#This Row],[launched_at]]/86400+DATE(1970,1,1)</f>
        <v>41373.690266203703</v>
      </c>
      <c r="L2491" s="8">
        <f>YEAR(FundResult[[#This Row],[Date Created Conversion]])</f>
        <v>2013</v>
      </c>
      <c r="M2491" t="b">
        <v>0</v>
      </c>
      <c r="N2491">
        <v>75</v>
      </c>
      <c r="O2491" t="b">
        <v>1</v>
      </c>
      <c r="P2491" t="s">
        <v>8277</v>
      </c>
      <c r="Q2491" t="s">
        <v>8325</v>
      </c>
      <c r="R2491" s="10" t="s">
        <v>8329</v>
      </c>
      <c r="S2491" s="29">
        <f>ROUND(FundResult[[#This Row],[pledged]]/FundResult[[#This Row],[goal]]*100,0)</f>
        <v>134</v>
      </c>
      <c r="T2491" s="27">
        <f>IFERROR(FundResult[[#This Row],[pledged]]/FundResult[[#This Row],[backers_count]], 0)</f>
        <v>62.38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48">
        <v>500</v>
      </c>
      <c r="E2492" s="4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6">
        <f>FundResult[[#This Row],[launched_at]]/86400+DATE(1970,1,1)</f>
        <v>41023.227731481486</v>
      </c>
      <c r="L2492" s="8">
        <f>YEAR(FundResult[[#This Row],[Date Created Conversion]])</f>
        <v>2012</v>
      </c>
      <c r="M2492" t="b">
        <v>0</v>
      </c>
      <c r="N2492">
        <v>16</v>
      </c>
      <c r="O2492" t="b">
        <v>1</v>
      </c>
      <c r="P2492" t="s">
        <v>8277</v>
      </c>
      <c r="Q2492" t="s">
        <v>8325</v>
      </c>
      <c r="R2492" s="10" t="s">
        <v>8329</v>
      </c>
      <c r="S2492" s="29">
        <f>ROUND(FundResult[[#This Row],[pledged]]/FundResult[[#This Row],[goal]]*100,0)</f>
        <v>121</v>
      </c>
      <c r="T2492" s="27">
        <f>IFERROR(FundResult[[#This Row],[pledged]]/FundResult[[#This Row],[backers_count]], 0)</f>
        <v>37.9375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48">
        <v>500</v>
      </c>
      <c r="E2493" s="4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6">
        <f>FundResult[[#This Row],[launched_at]]/86400+DATE(1970,1,1)</f>
        <v>40542.839282407411</v>
      </c>
      <c r="L2493" s="8">
        <f>YEAR(FundResult[[#This Row],[Date Created Conversion]])</f>
        <v>2010</v>
      </c>
      <c r="M2493" t="b">
        <v>0</v>
      </c>
      <c r="N2493">
        <v>10</v>
      </c>
      <c r="O2493" t="b">
        <v>1</v>
      </c>
      <c r="P2493" t="s">
        <v>8277</v>
      </c>
      <c r="Q2493" t="s">
        <v>8325</v>
      </c>
      <c r="R2493" s="10" t="s">
        <v>8329</v>
      </c>
      <c r="S2493" s="29">
        <f>ROUND(FundResult[[#This Row],[pledged]]/FundResult[[#This Row],[goal]]*100,0)</f>
        <v>103</v>
      </c>
      <c r="T2493" s="27">
        <f>IFERROR(FundResult[[#This Row],[pledged]]/FundResult[[#This Row],[backers_count]], 0)</f>
        <v>51.6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48">
        <v>600</v>
      </c>
      <c r="E2494" s="4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6">
        <f>FundResult[[#This Row],[launched_at]]/86400+DATE(1970,1,1)</f>
        <v>41024.985972222225</v>
      </c>
      <c r="L2494" s="8">
        <f>YEAR(FundResult[[#This Row],[Date Created Conversion]])</f>
        <v>2012</v>
      </c>
      <c r="M2494" t="b">
        <v>0</v>
      </c>
      <c r="N2494">
        <v>27</v>
      </c>
      <c r="O2494" t="b">
        <v>1</v>
      </c>
      <c r="P2494" t="s">
        <v>8277</v>
      </c>
      <c r="Q2494" t="s">
        <v>8325</v>
      </c>
      <c r="R2494" s="10" t="s">
        <v>8329</v>
      </c>
      <c r="S2494" s="29">
        <f>ROUND(FundResult[[#This Row],[pledged]]/FundResult[[#This Row],[goal]]*100,0)</f>
        <v>125</v>
      </c>
      <c r="T2494" s="27">
        <f>IFERROR(FundResult[[#This Row],[pledged]]/FundResult[[#This Row],[backers_count]], 0)</f>
        <v>27.777777777777779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48">
        <v>20000</v>
      </c>
      <c r="E2495" s="4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6">
        <f>FundResult[[#This Row],[launched_at]]/86400+DATE(1970,1,1)</f>
        <v>41348.168287037035</v>
      </c>
      <c r="L2495" s="8">
        <f>YEAR(FundResult[[#This Row],[Date Created Conversion]])</f>
        <v>2013</v>
      </c>
      <c r="M2495" t="b">
        <v>0</v>
      </c>
      <c r="N2495">
        <v>259</v>
      </c>
      <c r="O2495" t="b">
        <v>1</v>
      </c>
      <c r="P2495" t="s">
        <v>8277</v>
      </c>
      <c r="Q2495" t="s">
        <v>8325</v>
      </c>
      <c r="R2495" s="10" t="s">
        <v>8329</v>
      </c>
      <c r="S2495" s="29">
        <f>ROUND(FundResult[[#This Row],[pledged]]/FundResult[[#This Row],[goal]]*100,0)</f>
        <v>129</v>
      </c>
      <c r="T2495" s="27">
        <f>IFERROR(FundResult[[#This Row],[pledged]]/FundResult[[#This Row],[backers_count]], 0)</f>
        <v>99.382239382239376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48">
        <v>1500</v>
      </c>
      <c r="E2496" s="4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6">
        <f>FundResult[[#This Row],[launched_at]]/86400+DATE(1970,1,1)</f>
        <v>41022.645185185189</v>
      </c>
      <c r="L2496" s="8">
        <f>YEAR(FundResult[[#This Row],[Date Created Conversion]])</f>
        <v>2012</v>
      </c>
      <c r="M2496" t="b">
        <v>0</v>
      </c>
      <c r="N2496">
        <v>39</v>
      </c>
      <c r="O2496" t="b">
        <v>1</v>
      </c>
      <c r="P2496" t="s">
        <v>8277</v>
      </c>
      <c r="Q2496" t="s">
        <v>8325</v>
      </c>
      <c r="R2496" s="10" t="s">
        <v>8329</v>
      </c>
      <c r="S2496" s="29">
        <f>ROUND(FundResult[[#This Row],[pledged]]/FundResult[[#This Row],[goal]]*100,0)</f>
        <v>101</v>
      </c>
      <c r="T2496" s="27">
        <f>IFERROR(FundResult[[#This Row],[pledged]]/FundResult[[#This Row],[backers_count]], 0)</f>
        <v>38.848205128205123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48">
        <v>1500</v>
      </c>
      <c r="E2497" s="4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6">
        <f>FundResult[[#This Row],[launched_at]]/86400+DATE(1970,1,1)</f>
        <v>41036.946469907409</v>
      </c>
      <c r="L2497" s="8">
        <f>YEAR(FundResult[[#This Row],[Date Created Conversion]])</f>
        <v>2012</v>
      </c>
      <c r="M2497" t="b">
        <v>0</v>
      </c>
      <c r="N2497">
        <v>42</v>
      </c>
      <c r="O2497" t="b">
        <v>1</v>
      </c>
      <c r="P2497" t="s">
        <v>8277</v>
      </c>
      <c r="Q2497" t="s">
        <v>8325</v>
      </c>
      <c r="R2497" s="10" t="s">
        <v>8329</v>
      </c>
      <c r="S2497" s="29">
        <f>ROUND(FundResult[[#This Row],[pledged]]/FundResult[[#This Row],[goal]]*100,0)</f>
        <v>128</v>
      </c>
      <c r="T2497" s="27">
        <f>IFERROR(FundResult[[#This Row],[pledged]]/FundResult[[#This Row],[backers_count]], 0)</f>
        <v>45.548809523809524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48">
        <v>6000</v>
      </c>
      <c r="E2498" s="4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6">
        <f>FundResult[[#This Row],[launched_at]]/86400+DATE(1970,1,1)</f>
        <v>41327.996435185181</v>
      </c>
      <c r="L2498" s="8">
        <f>YEAR(FundResult[[#This Row],[Date Created Conversion]])</f>
        <v>2013</v>
      </c>
      <c r="M2498" t="b">
        <v>0</v>
      </c>
      <c r="N2498">
        <v>10</v>
      </c>
      <c r="O2498" t="b">
        <v>1</v>
      </c>
      <c r="P2498" t="s">
        <v>8277</v>
      </c>
      <c r="Q2498" t="s">
        <v>8325</v>
      </c>
      <c r="R2498" s="10" t="s">
        <v>8329</v>
      </c>
      <c r="S2498" s="29">
        <f>ROUND(FundResult[[#This Row],[pledged]]/FundResult[[#This Row],[goal]]*100,0)</f>
        <v>100</v>
      </c>
      <c r="T2498" s="27">
        <f>IFERROR(FundResult[[#This Row],[pledged]]/FundResult[[#This Row],[backers_count]], 0)</f>
        <v>600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48">
        <v>4000</v>
      </c>
      <c r="E2499" s="4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6">
        <f>FundResult[[#This Row],[launched_at]]/86400+DATE(1970,1,1)</f>
        <v>40730.878912037035</v>
      </c>
      <c r="L2499" s="8">
        <f>YEAR(FundResult[[#This Row],[Date Created Conversion]])</f>
        <v>2011</v>
      </c>
      <c r="M2499" t="b">
        <v>0</v>
      </c>
      <c r="N2499">
        <v>56</v>
      </c>
      <c r="O2499" t="b">
        <v>1</v>
      </c>
      <c r="P2499" t="s">
        <v>8277</v>
      </c>
      <c r="Q2499" t="s">
        <v>8325</v>
      </c>
      <c r="R2499" s="10" t="s">
        <v>8329</v>
      </c>
      <c r="S2499" s="29">
        <f>ROUND(FundResult[[#This Row],[pledged]]/FundResult[[#This Row],[goal]]*100,0)</f>
        <v>113</v>
      </c>
      <c r="T2499" s="27">
        <f>IFERROR(FundResult[[#This Row],[pledged]]/FundResult[[#This Row],[backers_count]], 0)</f>
        <v>80.551071428571419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48">
        <v>1000</v>
      </c>
      <c r="E2500" s="4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6">
        <f>FundResult[[#This Row],[launched_at]]/86400+DATE(1970,1,1)</f>
        <v>42017.967442129629</v>
      </c>
      <c r="L2500" s="8">
        <f>YEAR(FundResult[[#This Row],[Date Created Conversion]])</f>
        <v>2015</v>
      </c>
      <c r="M2500" t="b">
        <v>0</v>
      </c>
      <c r="N2500">
        <v>20</v>
      </c>
      <c r="O2500" t="b">
        <v>1</v>
      </c>
      <c r="P2500" t="s">
        <v>8277</v>
      </c>
      <c r="Q2500" t="s">
        <v>8325</v>
      </c>
      <c r="R2500" s="10" t="s">
        <v>8329</v>
      </c>
      <c r="S2500" s="29">
        <f>ROUND(FundResult[[#This Row],[pledged]]/FundResult[[#This Row],[goal]]*100,0)</f>
        <v>106</v>
      </c>
      <c r="T2500" s="27">
        <f>IFERROR(FundResult[[#This Row],[pledged]]/FundResult[[#This Row],[backers_count]], 0)</f>
        <v>52.8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48">
        <v>4000</v>
      </c>
      <c r="E2501" s="4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6">
        <f>FundResult[[#This Row],[launched_at]]/86400+DATE(1970,1,1)</f>
        <v>41226.648576388892</v>
      </c>
      <c r="L2501" s="8">
        <f>YEAR(FundResult[[#This Row],[Date Created Conversion]])</f>
        <v>2012</v>
      </c>
      <c r="M2501" t="b">
        <v>0</v>
      </c>
      <c r="N2501">
        <v>170</v>
      </c>
      <c r="O2501" t="b">
        <v>1</v>
      </c>
      <c r="P2501" t="s">
        <v>8277</v>
      </c>
      <c r="Q2501" t="s">
        <v>8325</v>
      </c>
      <c r="R2501" s="10" t="s">
        <v>8329</v>
      </c>
      <c r="S2501" s="29">
        <f>ROUND(FundResult[[#This Row],[pledged]]/FundResult[[#This Row],[goal]]*100,0)</f>
        <v>203</v>
      </c>
      <c r="T2501" s="27">
        <f>IFERROR(FundResult[[#This Row],[pledged]]/FundResult[[#This Row],[backers_count]], 0)</f>
        <v>47.676470588235297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48">
        <v>600</v>
      </c>
      <c r="E2502" s="4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6">
        <f>FundResult[[#This Row],[launched_at]]/86400+DATE(1970,1,1)</f>
        <v>41053.772858796292</v>
      </c>
      <c r="L2502" s="8">
        <f>YEAR(FundResult[[#This Row],[Date Created Conversion]])</f>
        <v>2012</v>
      </c>
      <c r="M2502" t="b">
        <v>0</v>
      </c>
      <c r="N2502">
        <v>29</v>
      </c>
      <c r="O2502" t="b">
        <v>1</v>
      </c>
      <c r="P2502" t="s">
        <v>8277</v>
      </c>
      <c r="Q2502" t="s">
        <v>8325</v>
      </c>
      <c r="R2502" s="10" t="s">
        <v>8329</v>
      </c>
      <c r="S2502" s="29">
        <f>ROUND(FundResult[[#This Row],[pledged]]/FundResult[[#This Row],[goal]]*100,0)</f>
        <v>113</v>
      </c>
      <c r="T2502" s="27">
        <f>IFERROR(FundResult[[#This Row],[pledged]]/FundResult[[#This Row],[backers_count]], 0)</f>
        <v>23.448275862068964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48">
        <v>11000</v>
      </c>
      <c r="E2503" s="4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6">
        <f>FundResult[[#This Row],[launched_at]]/86400+DATE(1970,1,1)</f>
        <v>42244.776666666672</v>
      </c>
      <c r="L2503" s="8">
        <f>YEAR(FundResult[[#This Row],[Date Created Conversion]])</f>
        <v>2015</v>
      </c>
      <c r="M2503" t="b">
        <v>0</v>
      </c>
      <c r="N2503">
        <v>7</v>
      </c>
      <c r="O2503" t="b">
        <v>0</v>
      </c>
      <c r="P2503" t="s">
        <v>8297</v>
      </c>
      <c r="Q2503" t="s">
        <v>8336</v>
      </c>
      <c r="R2503" s="10" t="s">
        <v>8353</v>
      </c>
      <c r="S2503" s="29">
        <f>ROUND(FundResult[[#This Row],[pledged]]/FundResult[[#This Row],[goal]]*100,0)</f>
        <v>3</v>
      </c>
      <c r="T2503" s="27">
        <f>IFERROR(FundResult[[#This Row],[pledged]]/FundResult[[#This Row],[backers_count]], 0)</f>
        <v>40.142857142857146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48">
        <v>110000</v>
      </c>
      <c r="E2504" s="4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6">
        <f>FundResult[[#This Row],[launched_at]]/86400+DATE(1970,1,1)</f>
        <v>41858.825439814813</v>
      </c>
      <c r="L2504" s="8">
        <f>YEAR(FundResult[[#This Row],[Date Created Conversion]])</f>
        <v>2014</v>
      </c>
      <c r="M2504" t="b">
        <v>0</v>
      </c>
      <c r="N2504">
        <v>5</v>
      </c>
      <c r="O2504" t="b">
        <v>0</v>
      </c>
      <c r="P2504" t="s">
        <v>8297</v>
      </c>
      <c r="Q2504" t="s">
        <v>8336</v>
      </c>
      <c r="R2504" s="10" t="s">
        <v>8353</v>
      </c>
      <c r="S2504" s="29">
        <f>ROUND(FundResult[[#This Row],[pledged]]/FundResult[[#This Row],[goal]]*100,0)</f>
        <v>0</v>
      </c>
      <c r="T2504" s="27">
        <f>IFERROR(FundResult[[#This Row],[pledged]]/FundResult[[#This Row],[backers_count]], 0)</f>
        <v>17.2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48">
        <v>10000</v>
      </c>
      <c r="E2505" s="4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6">
        <f>FundResult[[#This Row],[launched_at]]/86400+DATE(1970,1,1)</f>
        <v>42498.899398148147</v>
      </c>
      <c r="L2505" s="8">
        <f>YEAR(FundResult[[#This Row],[Date Created Conversion]])</f>
        <v>2016</v>
      </c>
      <c r="M2505" t="b">
        <v>0</v>
      </c>
      <c r="N2505">
        <v>0</v>
      </c>
      <c r="O2505" t="b">
        <v>0</v>
      </c>
      <c r="P2505" t="s">
        <v>8297</v>
      </c>
      <c r="Q2505" t="s">
        <v>8336</v>
      </c>
      <c r="R2505" s="10" t="s">
        <v>8353</v>
      </c>
      <c r="S2505" s="29">
        <f>ROUND(FundResult[[#This Row],[pledged]]/FundResult[[#This Row],[goal]]*100,0)</f>
        <v>0</v>
      </c>
      <c r="T2505" s="27">
        <f>IFERROR(FundResult[[#This Row],[pledged]]/FundResult[[#This Row],[backers_count]], 0)</f>
        <v>0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48">
        <v>35000</v>
      </c>
      <c r="E2506" s="4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6">
        <f>FundResult[[#This Row],[launched_at]]/86400+DATE(1970,1,1)</f>
        <v>41928.015439814815</v>
      </c>
      <c r="L2506" s="8">
        <f>YEAR(FundResult[[#This Row],[Date Created Conversion]])</f>
        <v>2014</v>
      </c>
      <c r="M2506" t="b">
        <v>0</v>
      </c>
      <c r="N2506">
        <v>0</v>
      </c>
      <c r="O2506" t="b">
        <v>0</v>
      </c>
      <c r="P2506" t="s">
        <v>8297</v>
      </c>
      <c r="Q2506" t="s">
        <v>8336</v>
      </c>
      <c r="R2506" s="10" t="s">
        <v>8353</v>
      </c>
      <c r="S2506" s="29">
        <f>ROUND(FundResult[[#This Row],[pledged]]/FundResult[[#This Row],[goal]]*100,0)</f>
        <v>0</v>
      </c>
      <c r="T2506" s="27">
        <f>IFERROR(FundResult[[#This Row],[pledged]]/FundResult[[#This Row],[backers_count]], 0)</f>
        <v>0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48">
        <v>7000</v>
      </c>
      <c r="E2507" s="4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6">
        <f>FundResult[[#This Row],[launched_at]]/86400+DATE(1970,1,1)</f>
        <v>42047.05574074074</v>
      </c>
      <c r="L2507" s="8">
        <f>YEAR(FundResult[[#This Row],[Date Created Conversion]])</f>
        <v>2015</v>
      </c>
      <c r="M2507" t="b">
        <v>0</v>
      </c>
      <c r="N2507">
        <v>0</v>
      </c>
      <c r="O2507" t="b">
        <v>0</v>
      </c>
      <c r="P2507" t="s">
        <v>8297</v>
      </c>
      <c r="Q2507" t="s">
        <v>8336</v>
      </c>
      <c r="R2507" s="10" t="s">
        <v>8353</v>
      </c>
      <c r="S2507" s="29">
        <f>ROUND(FundResult[[#This Row],[pledged]]/FundResult[[#This Row],[goal]]*100,0)</f>
        <v>0</v>
      </c>
      <c r="T2507" s="27">
        <f>IFERROR(FundResult[[#This Row],[pledged]]/FundResult[[#This Row],[backers_count]], 0)</f>
        <v>0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48">
        <v>5000</v>
      </c>
      <c r="E2508" s="4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6">
        <f>FundResult[[#This Row],[launched_at]]/86400+DATE(1970,1,1)</f>
        <v>42258.297094907408</v>
      </c>
      <c r="L2508" s="8">
        <f>YEAR(FundResult[[#This Row],[Date Created Conversion]])</f>
        <v>2015</v>
      </c>
      <c r="M2508" t="b">
        <v>0</v>
      </c>
      <c r="N2508">
        <v>2</v>
      </c>
      <c r="O2508" t="b">
        <v>0</v>
      </c>
      <c r="P2508" t="s">
        <v>8297</v>
      </c>
      <c r="Q2508" t="s">
        <v>8336</v>
      </c>
      <c r="R2508" s="10" t="s">
        <v>8353</v>
      </c>
      <c r="S2508" s="29">
        <f>ROUND(FundResult[[#This Row],[pledged]]/FundResult[[#This Row],[goal]]*100,0)</f>
        <v>1</v>
      </c>
      <c r="T2508" s="27">
        <f>IFERROR(FundResult[[#This Row],[pledged]]/FundResult[[#This Row],[backers_count]], 0)</f>
        <v>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48">
        <v>42850</v>
      </c>
      <c r="E2509" s="4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6">
        <f>FundResult[[#This Row],[launched_at]]/86400+DATE(1970,1,1)</f>
        <v>42105.072962962964</v>
      </c>
      <c r="L2509" s="8">
        <f>YEAR(FundResult[[#This Row],[Date Created Conversion]])</f>
        <v>2015</v>
      </c>
      <c r="M2509" t="b">
        <v>0</v>
      </c>
      <c r="N2509">
        <v>0</v>
      </c>
      <c r="O2509" t="b">
        <v>0</v>
      </c>
      <c r="P2509" t="s">
        <v>8297</v>
      </c>
      <c r="Q2509" t="s">
        <v>8336</v>
      </c>
      <c r="R2509" s="10" t="s">
        <v>8353</v>
      </c>
      <c r="S2509" s="29">
        <f>ROUND(FundResult[[#This Row],[pledged]]/FundResult[[#This Row],[goal]]*100,0)</f>
        <v>0</v>
      </c>
      <c r="T2509" s="27">
        <f>IFERROR(FundResult[[#This Row],[pledged]]/FundResult[[#This Row],[backers_count]], 0)</f>
        <v>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48">
        <v>20000</v>
      </c>
      <c r="E2510" s="4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6">
        <f>FundResult[[#This Row],[launched_at]]/86400+DATE(1970,1,1)</f>
        <v>41835.951782407406</v>
      </c>
      <c r="L2510" s="8">
        <f>YEAR(FundResult[[#This Row],[Date Created Conversion]])</f>
        <v>2014</v>
      </c>
      <c r="M2510" t="b">
        <v>0</v>
      </c>
      <c r="N2510">
        <v>0</v>
      </c>
      <c r="O2510" t="b">
        <v>0</v>
      </c>
      <c r="P2510" t="s">
        <v>8297</v>
      </c>
      <c r="Q2510" t="s">
        <v>8336</v>
      </c>
      <c r="R2510" s="10" t="s">
        <v>8353</v>
      </c>
      <c r="S2510" s="29">
        <f>ROUND(FundResult[[#This Row],[pledged]]/FundResult[[#This Row],[goal]]*100,0)</f>
        <v>0</v>
      </c>
      <c r="T2510" s="27">
        <f>IFERROR(FundResult[[#This Row],[pledged]]/FundResult[[#This Row],[backers_count]], 0)</f>
        <v>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48">
        <v>95000</v>
      </c>
      <c r="E2511" s="4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6">
        <f>FundResult[[#This Row],[launched_at]]/86400+DATE(1970,1,1)</f>
        <v>42058.809594907405</v>
      </c>
      <c r="L2511" s="8">
        <f>YEAR(FundResult[[#This Row],[Date Created Conversion]])</f>
        <v>2015</v>
      </c>
      <c r="M2511" t="b">
        <v>0</v>
      </c>
      <c r="N2511">
        <v>28</v>
      </c>
      <c r="O2511" t="b">
        <v>0</v>
      </c>
      <c r="P2511" t="s">
        <v>8297</v>
      </c>
      <c r="Q2511" t="s">
        <v>8336</v>
      </c>
      <c r="R2511" s="10" t="s">
        <v>8353</v>
      </c>
      <c r="S2511" s="29">
        <f>ROUND(FundResult[[#This Row],[pledged]]/FundResult[[#This Row],[goal]]*100,0)</f>
        <v>1</v>
      </c>
      <c r="T2511" s="27">
        <f>IFERROR(FundResult[[#This Row],[pledged]]/FundResult[[#This Row],[backers_count]], 0)</f>
        <v>35.714285714285715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48">
        <v>50000</v>
      </c>
      <c r="E2512" s="4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6">
        <f>FundResult[[#This Row],[launched_at]]/86400+DATE(1970,1,1)</f>
        <v>42078.997361111113</v>
      </c>
      <c r="L2512" s="8">
        <f>YEAR(FundResult[[#This Row],[Date Created Conversion]])</f>
        <v>2015</v>
      </c>
      <c r="M2512" t="b">
        <v>0</v>
      </c>
      <c r="N2512">
        <v>2</v>
      </c>
      <c r="O2512" t="b">
        <v>0</v>
      </c>
      <c r="P2512" t="s">
        <v>8297</v>
      </c>
      <c r="Q2512" t="s">
        <v>8336</v>
      </c>
      <c r="R2512" s="10" t="s">
        <v>8353</v>
      </c>
      <c r="S2512" s="29">
        <f>ROUND(FundResult[[#This Row],[pledged]]/FundResult[[#This Row],[goal]]*100,0)</f>
        <v>0</v>
      </c>
      <c r="T2512" s="27">
        <f>IFERROR(FundResult[[#This Row],[pledged]]/FundResult[[#This Row],[backers_count]], 0)</f>
        <v>37.5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48">
        <v>100000</v>
      </c>
      <c r="E2513" s="4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6">
        <f>FundResult[[#This Row],[launched_at]]/86400+DATE(1970,1,1)</f>
        <v>42371.446909722217</v>
      </c>
      <c r="L2513" s="8">
        <f>YEAR(FundResult[[#This Row],[Date Created Conversion]])</f>
        <v>2016</v>
      </c>
      <c r="M2513" t="b">
        <v>0</v>
      </c>
      <c r="N2513">
        <v>0</v>
      </c>
      <c r="O2513" t="b">
        <v>0</v>
      </c>
      <c r="P2513" t="s">
        <v>8297</v>
      </c>
      <c r="Q2513" t="s">
        <v>8336</v>
      </c>
      <c r="R2513" s="10" t="s">
        <v>8353</v>
      </c>
      <c r="S2513" s="29">
        <f>ROUND(FundResult[[#This Row],[pledged]]/FundResult[[#This Row],[goal]]*100,0)</f>
        <v>0</v>
      </c>
      <c r="T2513" s="27">
        <f>IFERROR(FundResult[[#This Row],[pledged]]/FundResult[[#This Row],[backers_count]], 0)</f>
        <v>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48">
        <v>1150</v>
      </c>
      <c r="E2514" s="4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6">
        <f>FundResult[[#This Row],[launched_at]]/86400+DATE(1970,1,1)</f>
        <v>41971.876863425925</v>
      </c>
      <c r="L2514" s="8">
        <f>YEAR(FundResult[[#This Row],[Date Created Conversion]])</f>
        <v>2014</v>
      </c>
      <c r="M2514" t="b">
        <v>0</v>
      </c>
      <c r="N2514">
        <v>0</v>
      </c>
      <c r="O2514" t="b">
        <v>0</v>
      </c>
      <c r="P2514" t="s">
        <v>8297</v>
      </c>
      <c r="Q2514" t="s">
        <v>8336</v>
      </c>
      <c r="R2514" s="10" t="s">
        <v>8353</v>
      </c>
      <c r="S2514" s="29">
        <f>ROUND(FundResult[[#This Row],[pledged]]/FundResult[[#This Row],[goal]]*100,0)</f>
        <v>0</v>
      </c>
      <c r="T2514" s="27">
        <f>IFERROR(FundResult[[#This Row],[pledged]]/FundResult[[#This Row],[backers_count]], 0)</f>
        <v>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48">
        <v>180000</v>
      </c>
      <c r="E2515" s="4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6">
        <f>FundResult[[#This Row],[launched_at]]/86400+DATE(1970,1,1)</f>
        <v>42732.00681712963</v>
      </c>
      <c r="L2515" s="8">
        <f>YEAR(FundResult[[#This Row],[Date Created Conversion]])</f>
        <v>2016</v>
      </c>
      <c r="M2515" t="b">
        <v>0</v>
      </c>
      <c r="N2515">
        <v>0</v>
      </c>
      <c r="O2515" t="b">
        <v>0</v>
      </c>
      <c r="P2515" t="s">
        <v>8297</v>
      </c>
      <c r="Q2515" t="s">
        <v>8336</v>
      </c>
      <c r="R2515" s="10" t="s">
        <v>8353</v>
      </c>
      <c r="S2515" s="29">
        <f>ROUND(FundResult[[#This Row],[pledged]]/FundResult[[#This Row],[goal]]*100,0)</f>
        <v>0</v>
      </c>
      <c r="T2515" s="27">
        <f>IFERROR(FundResult[[#This Row],[pledged]]/FundResult[[#This Row],[backers_count]], 0)</f>
        <v>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48">
        <v>12000</v>
      </c>
      <c r="E2516" s="4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6">
        <f>FundResult[[#This Row],[launched_at]]/86400+DATE(1970,1,1)</f>
        <v>41854.389780092592</v>
      </c>
      <c r="L2516" s="8">
        <f>YEAR(FundResult[[#This Row],[Date Created Conversion]])</f>
        <v>2014</v>
      </c>
      <c r="M2516" t="b">
        <v>0</v>
      </c>
      <c r="N2516">
        <v>4</v>
      </c>
      <c r="O2516" t="b">
        <v>0</v>
      </c>
      <c r="P2516" t="s">
        <v>8297</v>
      </c>
      <c r="Q2516" t="s">
        <v>8336</v>
      </c>
      <c r="R2516" s="10" t="s">
        <v>8353</v>
      </c>
      <c r="S2516" s="29">
        <f>ROUND(FundResult[[#This Row],[pledged]]/FundResult[[#This Row],[goal]]*100,0)</f>
        <v>2</v>
      </c>
      <c r="T2516" s="27">
        <f>IFERROR(FundResult[[#This Row],[pledged]]/FundResult[[#This Row],[backers_count]], 0)</f>
        <v>52.5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48">
        <v>5000</v>
      </c>
      <c r="E2517" s="4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6">
        <f>FundResult[[#This Row],[launched_at]]/86400+DATE(1970,1,1)</f>
        <v>42027.839733796296</v>
      </c>
      <c r="L2517" s="8">
        <f>YEAR(FundResult[[#This Row],[Date Created Conversion]])</f>
        <v>2015</v>
      </c>
      <c r="M2517" t="b">
        <v>0</v>
      </c>
      <c r="N2517">
        <v>12</v>
      </c>
      <c r="O2517" t="b">
        <v>0</v>
      </c>
      <c r="P2517" t="s">
        <v>8297</v>
      </c>
      <c r="Q2517" t="s">
        <v>8336</v>
      </c>
      <c r="R2517" s="10" t="s">
        <v>8353</v>
      </c>
      <c r="S2517" s="29">
        <f>ROUND(FundResult[[#This Row],[pledged]]/FundResult[[#This Row],[goal]]*100,0)</f>
        <v>19</v>
      </c>
      <c r="T2517" s="27">
        <f>IFERROR(FundResult[[#This Row],[pledged]]/FundResult[[#This Row],[backers_count]], 0)</f>
        <v>77.5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48">
        <v>22000</v>
      </c>
      <c r="E2518" s="4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6">
        <f>FundResult[[#This Row],[launched_at]]/86400+DATE(1970,1,1)</f>
        <v>41942.653379629628</v>
      </c>
      <c r="L2518" s="8">
        <f>YEAR(FundResult[[#This Row],[Date Created Conversion]])</f>
        <v>2014</v>
      </c>
      <c r="M2518" t="b">
        <v>0</v>
      </c>
      <c r="N2518">
        <v>0</v>
      </c>
      <c r="O2518" t="b">
        <v>0</v>
      </c>
      <c r="P2518" t="s">
        <v>8297</v>
      </c>
      <c r="Q2518" t="s">
        <v>8336</v>
      </c>
      <c r="R2518" s="10" t="s">
        <v>8353</v>
      </c>
      <c r="S2518" s="29">
        <f>ROUND(FundResult[[#This Row],[pledged]]/FundResult[[#This Row],[goal]]*100,0)</f>
        <v>0</v>
      </c>
      <c r="T2518" s="27">
        <f>IFERROR(FundResult[[#This Row],[pledged]]/FundResult[[#This Row],[backers_count]], 0)</f>
        <v>0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48">
        <v>18000</v>
      </c>
      <c r="E2519" s="4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6">
        <f>FundResult[[#This Row],[launched_at]]/86400+DATE(1970,1,1)</f>
        <v>42052.802430555559</v>
      </c>
      <c r="L2519" s="8">
        <f>YEAR(FundResult[[#This Row],[Date Created Conversion]])</f>
        <v>2015</v>
      </c>
      <c r="M2519" t="b">
        <v>0</v>
      </c>
      <c r="N2519">
        <v>33</v>
      </c>
      <c r="O2519" t="b">
        <v>0</v>
      </c>
      <c r="P2519" t="s">
        <v>8297</v>
      </c>
      <c r="Q2519" t="s">
        <v>8336</v>
      </c>
      <c r="R2519" s="10" t="s">
        <v>8353</v>
      </c>
      <c r="S2519" s="29">
        <f>ROUND(FundResult[[#This Row],[pledged]]/FundResult[[#This Row],[goal]]*100,0)</f>
        <v>10</v>
      </c>
      <c r="T2519" s="27">
        <f>IFERROR(FundResult[[#This Row],[pledged]]/FundResult[[#This Row],[backers_count]], 0)</f>
        <v>53.545454545454547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48">
        <v>5000</v>
      </c>
      <c r="E2520" s="4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6">
        <f>FundResult[[#This Row],[launched_at]]/86400+DATE(1970,1,1)</f>
        <v>41926.680879629632</v>
      </c>
      <c r="L2520" s="8">
        <f>YEAR(FundResult[[#This Row],[Date Created Conversion]])</f>
        <v>2014</v>
      </c>
      <c r="M2520" t="b">
        <v>0</v>
      </c>
      <c r="N2520">
        <v>0</v>
      </c>
      <c r="O2520" t="b">
        <v>0</v>
      </c>
      <c r="P2520" t="s">
        <v>8297</v>
      </c>
      <c r="Q2520" t="s">
        <v>8336</v>
      </c>
      <c r="R2520" s="10" t="s">
        <v>8353</v>
      </c>
      <c r="S2520" s="29">
        <f>ROUND(FundResult[[#This Row],[pledged]]/FundResult[[#This Row],[goal]]*100,0)</f>
        <v>0</v>
      </c>
      <c r="T2520" s="27">
        <f>IFERROR(FundResult[[#This Row],[pledged]]/FundResult[[#This Row],[backers_count]], 0)</f>
        <v>0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48">
        <v>150000</v>
      </c>
      <c r="E2521" s="4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6">
        <f>FundResult[[#This Row],[launched_at]]/86400+DATE(1970,1,1)</f>
        <v>41809.155138888891</v>
      </c>
      <c r="L2521" s="8">
        <f>YEAR(FundResult[[#This Row],[Date Created Conversion]])</f>
        <v>2014</v>
      </c>
      <c r="M2521" t="b">
        <v>0</v>
      </c>
      <c r="N2521">
        <v>4</v>
      </c>
      <c r="O2521" t="b">
        <v>0</v>
      </c>
      <c r="P2521" t="s">
        <v>8297</v>
      </c>
      <c r="Q2521" t="s">
        <v>8336</v>
      </c>
      <c r="R2521" s="10" t="s">
        <v>8353</v>
      </c>
      <c r="S2521" s="29">
        <f>ROUND(FundResult[[#This Row],[pledged]]/FundResult[[#This Row],[goal]]*100,0)</f>
        <v>0</v>
      </c>
      <c r="T2521" s="27">
        <f>IFERROR(FundResult[[#This Row],[pledged]]/FundResult[[#This Row],[backers_count]], 0)</f>
        <v>16.25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48">
        <v>100000</v>
      </c>
      <c r="E2522" s="4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6">
        <f>FundResult[[#This Row],[launched_at]]/86400+DATE(1970,1,1)</f>
        <v>42612.600520833337</v>
      </c>
      <c r="L2522" s="8">
        <f>YEAR(FundResult[[#This Row],[Date Created Conversion]])</f>
        <v>2016</v>
      </c>
      <c r="M2522" t="b">
        <v>0</v>
      </c>
      <c r="N2522">
        <v>0</v>
      </c>
      <c r="O2522" t="b">
        <v>0</v>
      </c>
      <c r="P2522" t="s">
        <v>8297</v>
      </c>
      <c r="Q2522" t="s">
        <v>8336</v>
      </c>
      <c r="R2522" s="10" t="s">
        <v>8353</v>
      </c>
      <c r="S2522" s="29">
        <f>ROUND(FundResult[[#This Row],[pledged]]/FundResult[[#This Row],[goal]]*100,0)</f>
        <v>0</v>
      </c>
      <c r="T2522" s="27">
        <f>IFERROR(FundResult[[#This Row],[pledged]]/FundResult[[#This Row],[backers_count]], 0)</f>
        <v>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48">
        <v>12500</v>
      </c>
      <c r="E2523" s="4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6">
        <f>FundResult[[#This Row],[launched_at]]/86400+DATE(1970,1,1)</f>
        <v>42269.967835648145</v>
      </c>
      <c r="L2523" s="8">
        <f>YEAR(FundResult[[#This Row],[Date Created Conversion]])</f>
        <v>2015</v>
      </c>
      <c r="M2523" t="b">
        <v>0</v>
      </c>
      <c r="N2523">
        <v>132</v>
      </c>
      <c r="O2523" t="b">
        <v>1</v>
      </c>
      <c r="P2523" t="s">
        <v>8298</v>
      </c>
      <c r="Q2523" t="s">
        <v>8325</v>
      </c>
      <c r="R2523" s="10" t="s">
        <v>8354</v>
      </c>
      <c r="S2523" s="29">
        <f>ROUND(FundResult[[#This Row],[pledged]]/FundResult[[#This Row],[goal]]*100,0)</f>
        <v>109</v>
      </c>
      <c r="T2523" s="27">
        <f>IFERROR(FundResult[[#This Row],[pledged]]/FundResult[[#This Row],[backers_count]], 0)</f>
        <v>103.68174242424243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48">
        <v>5000</v>
      </c>
      <c r="E2524" s="4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6">
        <f>FundResult[[#This Row],[launched_at]]/86400+DATE(1970,1,1)</f>
        <v>42460.573611111111</v>
      </c>
      <c r="L2524" s="8">
        <f>YEAR(FundResult[[#This Row],[Date Created Conversion]])</f>
        <v>2016</v>
      </c>
      <c r="M2524" t="b">
        <v>0</v>
      </c>
      <c r="N2524">
        <v>27</v>
      </c>
      <c r="O2524" t="b">
        <v>1</v>
      </c>
      <c r="P2524" t="s">
        <v>8298</v>
      </c>
      <c r="Q2524" t="s">
        <v>8325</v>
      </c>
      <c r="R2524" s="10" t="s">
        <v>8354</v>
      </c>
      <c r="S2524" s="29">
        <f>ROUND(FundResult[[#This Row],[pledged]]/FundResult[[#This Row],[goal]]*100,0)</f>
        <v>100</v>
      </c>
      <c r="T2524" s="27">
        <f>IFERROR(FundResult[[#This Row],[pledged]]/FundResult[[#This Row],[backers_count]], 0)</f>
        <v>185.18518518518519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48">
        <v>900</v>
      </c>
      <c r="E2525" s="4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6">
        <f>FundResult[[#This Row],[launched_at]]/86400+DATE(1970,1,1)</f>
        <v>41930.975601851853</v>
      </c>
      <c r="L2525" s="8">
        <f>YEAR(FundResult[[#This Row],[Date Created Conversion]])</f>
        <v>2014</v>
      </c>
      <c r="M2525" t="b">
        <v>0</v>
      </c>
      <c r="N2525">
        <v>26</v>
      </c>
      <c r="O2525" t="b">
        <v>1</v>
      </c>
      <c r="P2525" t="s">
        <v>8298</v>
      </c>
      <c r="Q2525" t="s">
        <v>8325</v>
      </c>
      <c r="R2525" s="10" t="s">
        <v>8354</v>
      </c>
      <c r="S2525" s="29">
        <f>ROUND(FundResult[[#This Row],[pledged]]/FundResult[[#This Row],[goal]]*100,0)</f>
        <v>156</v>
      </c>
      <c r="T2525" s="27">
        <f>IFERROR(FundResult[[#This Row],[pledged]]/FundResult[[#This Row],[backers_count]], 0)</f>
        <v>54.153846153846153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48">
        <v>7500</v>
      </c>
      <c r="E2526" s="4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6">
        <f>FundResult[[#This Row],[launched_at]]/86400+DATE(1970,1,1)</f>
        <v>41961.807372685187</v>
      </c>
      <c r="L2526" s="8">
        <f>YEAR(FundResult[[#This Row],[Date Created Conversion]])</f>
        <v>2014</v>
      </c>
      <c r="M2526" t="b">
        <v>0</v>
      </c>
      <c r="N2526">
        <v>43</v>
      </c>
      <c r="O2526" t="b">
        <v>1</v>
      </c>
      <c r="P2526" t="s">
        <v>8298</v>
      </c>
      <c r="Q2526" t="s">
        <v>8325</v>
      </c>
      <c r="R2526" s="10" t="s">
        <v>8354</v>
      </c>
      <c r="S2526" s="29">
        <f>ROUND(FundResult[[#This Row],[pledged]]/FundResult[[#This Row],[goal]]*100,0)</f>
        <v>102</v>
      </c>
      <c r="T2526" s="27">
        <f>IFERROR(FundResult[[#This Row],[pledged]]/FundResult[[#This Row],[backers_count]], 0)</f>
        <v>177.2093023255814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48">
        <v>8000</v>
      </c>
      <c r="E2527" s="4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6">
        <f>FundResult[[#This Row],[launched_at]]/86400+DATE(1970,1,1)</f>
        <v>41058.844571759255</v>
      </c>
      <c r="L2527" s="8">
        <f>YEAR(FundResult[[#This Row],[Date Created Conversion]])</f>
        <v>2012</v>
      </c>
      <c r="M2527" t="b">
        <v>0</v>
      </c>
      <c r="N2527">
        <v>80</v>
      </c>
      <c r="O2527" t="b">
        <v>1</v>
      </c>
      <c r="P2527" t="s">
        <v>8298</v>
      </c>
      <c r="Q2527" t="s">
        <v>8325</v>
      </c>
      <c r="R2527" s="10" t="s">
        <v>8354</v>
      </c>
      <c r="S2527" s="29">
        <f>ROUND(FundResult[[#This Row],[pledged]]/FundResult[[#This Row],[goal]]*100,0)</f>
        <v>100</v>
      </c>
      <c r="T2527" s="27">
        <f>IFERROR(FundResult[[#This Row],[pledged]]/FundResult[[#This Row],[backers_count]], 0)</f>
        <v>100.325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48">
        <v>4000</v>
      </c>
      <c r="E2528" s="4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6">
        <f>FundResult[[#This Row],[launched_at]]/86400+DATE(1970,1,1)</f>
        <v>41953.091134259259</v>
      </c>
      <c r="L2528" s="8">
        <f>YEAR(FundResult[[#This Row],[Date Created Conversion]])</f>
        <v>2014</v>
      </c>
      <c r="M2528" t="b">
        <v>0</v>
      </c>
      <c r="N2528">
        <v>33</v>
      </c>
      <c r="O2528" t="b">
        <v>1</v>
      </c>
      <c r="P2528" t="s">
        <v>8298</v>
      </c>
      <c r="Q2528" t="s">
        <v>8325</v>
      </c>
      <c r="R2528" s="10" t="s">
        <v>8354</v>
      </c>
      <c r="S2528" s="29">
        <f>ROUND(FundResult[[#This Row],[pledged]]/FundResult[[#This Row],[goal]]*100,0)</f>
        <v>113</v>
      </c>
      <c r="T2528" s="27">
        <f>IFERROR(FundResult[[#This Row],[pledged]]/FundResult[[#This Row],[backers_count]], 0)</f>
        <v>136.90909090909091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48">
        <v>4000</v>
      </c>
      <c r="E2529" s="4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6">
        <f>FundResult[[#This Row],[launched_at]]/86400+DATE(1970,1,1)</f>
        <v>41546.75105324074</v>
      </c>
      <c r="L2529" s="8">
        <f>YEAR(FundResult[[#This Row],[Date Created Conversion]])</f>
        <v>2013</v>
      </c>
      <c r="M2529" t="b">
        <v>0</v>
      </c>
      <c r="N2529">
        <v>71</v>
      </c>
      <c r="O2529" t="b">
        <v>1</v>
      </c>
      <c r="P2529" t="s">
        <v>8298</v>
      </c>
      <c r="Q2529" t="s">
        <v>8325</v>
      </c>
      <c r="R2529" s="10" t="s">
        <v>8354</v>
      </c>
      <c r="S2529" s="29">
        <f>ROUND(FundResult[[#This Row],[pledged]]/FundResult[[#This Row],[goal]]*100,0)</f>
        <v>102</v>
      </c>
      <c r="T2529" s="27">
        <f>IFERROR(FundResult[[#This Row],[pledged]]/FundResult[[#This Row],[backers_count]], 0)</f>
        <v>57.535211267605632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48">
        <v>4000</v>
      </c>
      <c r="E2530" s="4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6">
        <f>FundResult[[#This Row],[launched_at]]/86400+DATE(1970,1,1)</f>
        <v>42217.834525462968</v>
      </c>
      <c r="L2530" s="8">
        <f>YEAR(FundResult[[#This Row],[Date Created Conversion]])</f>
        <v>2015</v>
      </c>
      <c r="M2530" t="b">
        <v>0</v>
      </c>
      <c r="N2530">
        <v>81</v>
      </c>
      <c r="O2530" t="b">
        <v>1</v>
      </c>
      <c r="P2530" t="s">
        <v>8298</v>
      </c>
      <c r="Q2530" t="s">
        <v>8325</v>
      </c>
      <c r="R2530" s="10" t="s">
        <v>8354</v>
      </c>
      <c r="S2530" s="29">
        <f>ROUND(FundResult[[#This Row],[pledged]]/FundResult[[#This Row],[goal]]*100,0)</f>
        <v>107</v>
      </c>
      <c r="T2530" s="27">
        <f>IFERROR(FundResult[[#This Row],[pledged]]/FundResult[[#This Row],[backers_count]], 0)</f>
        <v>52.962839506172834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48">
        <v>6000</v>
      </c>
      <c r="E2531" s="4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6">
        <f>FundResult[[#This Row],[launched_at]]/86400+DATE(1970,1,1)</f>
        <v>40948.080729166664</v>
      </c>
      <c r="L2531" s="8">
        <f>YEAR(FundResult[[#This Row],[Date Created Conversion]])</f>
        <v>2012</v>
      </c>
      <c r="M2531" t="b">
        <v>0</v>
      </c>
      <c r="N2531">
        <v>76</v>
      </c>
      <c r="O2531" t="b">
        <v>1</v>
      </c>
      <c r="P2531" t="s">
        <v>8298</v>
      </c>
      <c r="Q2531" t="s">
        <v>8325</v>
      </c>
      <c r="R2531" s="10" t="s">
        <v>8354</v>
      </c>
      <c r="S2531" s="29">
        <f>ROUND(FundResult[[#This Row],[pledged]]/FundResult[[#This Row],[goal]]*100,0)</f>
        <v>104</v>
      </c>
      <c r="T2531" s="27">
        <f>IFERROR(FundResult[[#This Row],[pledged]]/FundResult[[#This Row],[backers_count]], 0)</f>
        <v>82.328947368421055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48">
        <v>6500</v>
      </c>
      <c r="E2532" s="4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6">
        <f>FundResult[[#This Row],[launched_at]]/86400+DATE(1970,1,1)</f>
        <v>42081.864641203705</v>
      </c>
      <c r="L2532" s="8">
        <f>YEAR(FundResult[[#This Row],[Date Created Conversion]])</f>
        <v>2015</v>
      </c>
      <c r="M2532" t="b">
        <v>0</v>
      </c>
      <c r="N2532">
        <v>48</v>
      </c>
      <c r="O2532" t="b">
        <v>1</v>
      </c>
      <c r="P2532" t="s">
        <v>8298</v>
      </c>
      <c r="Q2532" t="s">
        <v>8325</v>
      </c>
      <c r="R2532" s="10" t="s">
        <v>8354</v>
      </c>
      <c r="S2532" s="29">
        <f>ROUND(FundResult[[#This Row],[pledged]]/FundResult[[#This Row],[goal]]*100,0)</f>
        <v>100</v>
      </c>
      <c r="T2532" s="27">
        <f>IFERROR(FundResult[[#This Row],[pledged]]/FundResult[[#This Row],[backers_count]], 0)</f>
        <v>135.41666666666666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48">
        <v>4500</v>
      </c>
      <c r="E2533" s="4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6">
        <f>FundResult[[#This Row],[launched_at]]/86400+DATE(1970,1,1)</f>
        <v>42208.680023148147</v>
      </c>
      <c r="L2533" s="8">
        <f>YEAR(FundResult[[#This Row],[Date Created Conversion]])</f>
        <v>2015</v>
      </c>
      <c r="M2533" t="b">
        <v>0</v>
      </c>
      <c r="N2533">
        <v>61</v>
      </c>
      <c r="O2533" t="b">
        <v>1</v>
      </c>
      <c r="P2533" t="s">
        <v>8298</v>
      </c>
      <c r="Q2533" t="s">
        <v>8325</v>
      </c>
      <c r="R2533" s="10" t="s">
        <v>8354</v>
      </c>
      <c r="S2533" s="29">
        <f>ROUND(FundResult[[#This Row],[pledged]]/FundResult[[#This Row],[goal]]*100,0)</f>
        <v>100</v>
      </c>
      <c r="T2533" s="27">
        <f>IFERROR(FundResult[[#This Row],[pledged]]/FundResult[[#This Row],[backers_count]], 0)</f>
        <v>74.06557377049181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48">
        <v>4000</v>
      </c>
      <c r="E2534" s="4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6">
        <f>FundResult[[#This Row],[launched_at]]/86400+DATE(1970,1,1)</f>
        <v>41107.849143518521</v>
      </c>
      <c r="L2534" s="8">
        <f>YEAR(FundResult[[#This Row],[Date Created Conversion]])</f>
        <v>2012</v>
      </c>
      <c r="M2534" t="b">
        <v>0</v>
      </c>
      <c r="N2534">
        <v>60</v>
      </c>
      <c r="O2534" t="b">
        <v>1</v>
      </c>
      <c r="P2534" t="s">
        <v>8298</v>
      </c>
      <c r="Q2534" t="s">
        <v>8325</v>
      </c>
      <c r="R2534" s="10" t="s">
        <v>8354</v>
      </c>
      <c r="S2534" s="29">
        <f>ROUND(FundResult[[#This Row],[pledged]]/FundResult[[#This Row],[goal]]*100,0)</f>
        <v>126</v>
      </c>
      <c r="T2534" s="27">
        <f>IFERROR(FundResult[[#This Row],[pledged]]/FundResult[[#This Row],[backers_count]], 0)</f>
        <v>84.083333333333329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48">
        <v>7500</v>
      </c>
      <c r="E2535" s="4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6">
        <f>FundResult[[#This Row],[launched_at]]/86400+DATE(1970,1,1)</f>
        <v>41304.751284722224</v>
      </c>
      <c r="L2535" s="8">
        <f>YEAR(FundResult[[#This Row],[Date Created Conversion]])</f>
        <v>2013</v>
      </c>
      <c r="M2535" t="b">
        <v>0</v>
      </c>
      <c r="N2535">
        <v>136</v>
      </c>
      <c r="O2535" t="b">
        <v>1</v>
      </c>
      <c r="P2535" t="s">
        <v>8298</v>
      </c>
      <c r="Q2535" t="s">
        <v>8325</v>
      </c>
      <c r="R2535" s="10" t="s">
        <v>8354</v>
      </c>
      <c r="S2535" s="29">
        <f>ROUND(FundResult[[#This Row],[pledged]]/FundResult[[#This Row],[goal]]*100,0)</f>
        <v>111</v>
      </c>
      <c r="T2535" s="27">
        <f>IFERROR(FundResult[[#This Row],[pledged]]/FundResult[[#This Row],[backers_count]], 0)</f>
        <v>61.029411764705884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48">
        <v>2000</v>
      </c>
      <c r="E2536" s="4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6">
        <f>FundResult[[#This Row],[launched_at]]/86400+DATE(1970,1,1)</f>
        <v>40127.700370370367</v>
      </c>
      <c r="L2536" s="8">
        <f>YEAR(FundResult[[#This Row],[Date Created Conversion]])</f>
        <v>2009</v>
      </c>
      <c r="M2536" t="b">
        <v>0</v>
      </c>
      <c r="N2536">
        <v>14</v>
      </c>
      <c r="O2536" t="b">
        <v>1</v>
      </c>
      <c r="P2536" t="s">
        <v>8298</v>
      </c>
      <c r="Q2536" t="s">
        <v>8325</v>
      </c>
      <c r="R2536" s="10" t="s">
        <v>8354</v>
      </c>
      <c r="S2536" s="29">
        <f>ROUND(FundResult[[#This Row],[pledged]]/FundResult[[#This Row],[goal]]*100,0)</f>
        <v>105</v>
      </c>
      <c r="T2536" s="27">
        <f>IFERROR(FundResult[[#This Row],[pledged]]/FundResult[[#This Row],[backers_count]], 0)</f>
        <v>150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48">
        <v>20000</v>
      </c>
      <c r="E2537" s="4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6">
        <f>FundResult[[#This Row],[launched_at]]/86400+DATE(1970,1,1)</f>
        <v>41943.791030092594</v>
      </c>
      <c r="L2537" s="8">
        <f>YEAR(FundResult[[#This Row],[Date Created Conversion]])</f>
        <v>2014</v>
      </c>
      <c r="M2537" t="b">
        <v>0</v>
      </c>
      <c r="N2537">
        <v>78</v>
      </c>
      <c r="O2537" t="b">
        <v>1</v>
      </c>
      <c r="P2537" t="s">
        <v>8298</v>
      </c>
      <c r="Q2537" t="s">
        <v>8325</v>
      </c>
      <c r="R2537" s="10" t="s">
        <v>8354</v>
      </c>
      <c r="S2537" s="29">
        <f>ROUND(FundResult[[#This Row],[pledged]]/FundResult[[#This Row],[goal]]*100,0)</f>
        <v>104</v>
      </c>
      <c r="T2537" s="27">
        <f>IFERROR(FundResult[[#This Row],[pledged]]/FundResult[[#This Row],[backers_count]], 0)</f>
        <v>266.08974358974359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48">
        <v>25</v>
      </c>
      <c r="E2538" s="4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6">
        <f>FundResult[[#This Row],[launched_at]]/86400+DATE(1970,1,1)</f>
        <v>41464.106087962966</v>
      </c>
      <c r="L2538" s="8">
        <f>YEAR(FundResult[[#This Row],[Date Created Conversion]])</f>
        <v>2013</v>
      </c>
      <c r="M2538" t="b">
        <v>0</v>
      </c>
      <c r="N2538">
        <v>4</v>
      </c>
      <c r="O2538" t="b">
        <v>1</v>
      </c>
      <c r="P2538" t="s">
        <v>8298</v>
      </c>
      <c r="Q2538" t="s">
        <v>8325</v>
      </c>
      <c r="R2538" s="10" t="s">
        <v>8354</v>
      </c>
      <c r="S2538" s="29">
        <f>ROUND(FundResult[[#This Row],[pledged]]/FundResult[[#This Row],[goal]]*100,0)</f>
        <v>116</v>
      </c>
      <c r="T2538" s="27">
        <f>IFERROR(FundResult[[#This Row],[pledged]]/FundResult[[#This Row],[backers_count]], 0)</f>
        <v>7.25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48">
        <v>1000</v>
      </c>
      <c r="E2539" s="4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6">
        <f>FundResult[[#This Row],[launched_at]]/86400+DATE(1970,1,1)</f>
        <v>40696.648784722223</v>
      </c>
      <c r="L2539" s="8">
        <f>YEAR(FundResult[[#This Row],[Date Created Conversion]])</f>
        <v>2011</v>
      </c>
      <c r="M2539" t="b">
        <v>0</v>
      </c>
      <c r="N2539">
        <v>11</v>
      </c>
      <c r="O2539" t="b">
        <v>1</v>
      </c>
      <c r="P2539" t="s">
        <v>8298</v>
      </c>
      <c r="Q2539" t="s">
        <v>8325</v>
      </c>
      <c r="R2539" s="10" t="s">
        <v>8354</v>
      </c>
      <c r="S2539" s="29">
        <f>ROUND(FundResult[[#This Row],[pledged]]/FundResult[[#This Row],[goal]]*100,0)</f>
        <v>110</v>
      </c>
      <c r="T2539" s="27">
        <f>IFERROR(FundResult[[#This Row],[pledged]]/FundResult[[#This Row],[backers_count]], 0)</f>
        <v>100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48">
        <v>18000</v>
      </c>
      <c r="E2540" s="4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6">
        <f>FundResult[[#This Row],[launched_at]]/86400+DATE(1970,1,1)</f>
        <v>41298.509965277779</v>
      </c>
      <c r="L2540" s="8">
        <f>YEAR(FundResult[[#This Row],[Date Created Conversion]])</f>
        <v>2013</v>
      </c>
      <c r="M2540" t="b">
        <v>0</v>
      </c>
      <c r="N2540">
        <v>185</v>
      </c>
      <c r="O2540" t="b">
        <v>1</v>
      </c>
      <c r="P2540" t="s">
        <v>8298</v>
      </c>
      <c r="Q2540" t="s">
        <v>8325</v>
      </c>
      <c r="R2540" s="10" t="s">
        <v>8354</v>
      </c>
      <c r="S2540" s="29">
        <f>ROUND(FundResult[[#This Row],[pledged]]/FundResult[[#This Row],[goal]]*100,0)</f>
        <v>113</v>
      </c>
      <c r="T2540" s="27">
        <f>IFERROR(FundResult[[#This Row],[pledged]]/FundResult[[#This Row],[backers_count]], 0)</f>
        <v>109.96308108108107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48">
        <v>10000</v>
      </c>
      <c r="E2541" s="4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6">
        <f>FundResult[[#This Row],[launched_at]]/86400+DATE(1970,1,1)</f>
        <v>41977.902222222227</v>
      </c>
      <c r="L2541" s="8">
        <f>YEAR(FundResult[[#This Row],[Date Created Conversion]])</f>
        <v>2014</v>
      </c>
      <c r="M2541" t="b">
        <v>0</v>
      </c>
      <c r="N2541">
        <v>59</v>
      </c>
      <c r="O2541" t="b">
        <v>1</v>
      </c>
      <c r="P2541" t="s">
        <v>8298</v>
      </c>
      <c r="Q2541" t="s">
        <v>8325</v>
      </c>
      <c r="R2541" s="10" t="s">
        <v>8354</v>
      </c>
      <c r="S2541" s="29">
        <f>ROUND(FundResult[[#This Row],[pledged]]/FundResult[[#This Row],[goal]]*100,0)</f>
        <v>100</v>
      </c>
      <c r="T2541" s="27">
        <f>IFERROR(FundResult[[#This Row],[pledged]]/FundResult[[#This Row],[backers_count]], 0)</f>
        <v>169.91525423728814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48">
        <v>2500</v>
      </c>
      <c r="E2542" s="4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6">
        <f>FundResult[[#This Row],[launched_at]]/86400+DATE(1970,1,1)</f>
        <v>40785.675011574072</v>
      </c>
      <c r="L2542" s="8">
        <f>YEAR(FundResult[[#This Row],[Date Created Conversion]])</f>
        <v>2011</v>
      </c>
      <c r="M2542" t="b">
        <v>0</v>
      </c>
      <c r="N2542">
        <v>27</v>
      </c>
      <c r="O2542" t="b">
        <v>1</v>
      </c>
      <c r="P2542" t="s">
        <v>8298</v>
      </c>
      <c r="Q2542" t="s">
        <v>8325</v>
      </c>
      <c r="R2542" s="10" t="s">
        <v>8354</v>
      </c>
      <c r="S2542" s="29">
        <f>ROUND(FundResult[[#This Row],[pledged]]/FundResult[[#This Row],[goal]]*100,0)</f>
        <v>103</v>
      </c>
      <c r="T2542" s="27">
        <f>IFERROR(FundResult[[#This Row],[pledged]]/FundResult[[#This Row],[backers_count]], 0)</f>
        <v>95.740740740740748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48">
        <v>3500</v>
      </c>
      <c r="E2543" s="4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6">
        <f>FundResult[[#This Row],[launched_at]]/86400+DATE(1970,1,1)</f>
        <v>41483.449282407411</v>
      </c>
      <c r="L2543" s="8">
        <f>YEAR(FundResult[[#This Row],[Date Created Conversion]])</f>
        <v>2013</v>
      </c>
      <c r="M2543" t="b">
        <v>0</v>
      </c>
      <c r="N2543">
        <v>63</v>
      </c>
      <c r="O2543" t="b">
        <v>1</v>
      </c>
      <c r="P2543" t="s">
        <v>8298</v>
      </c>
      <c r="Q2543" t="s">
        <v>8325</v>
      </c>
      <c r="R2543" s="10" t="s">
        <v>8354</v>
      </c>
      <c r="S2543" s="29">
        <f>ROUND(FundResult[[#This Row],[pledged]]/FundResult[[#This Row],[goal]]*100,0)</f>
        <v>107</v>
      </c>
      <c r="T2543" s="27">
        <f>IFERROR(FundResult[[#This Row],[pledged]]/FundResult[[#This Row],[backers_count]], 0)</f>
        <v>59.460317460317462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48">
        <v>700</v>
      </c>
      <c r="E2544" s="4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6">
        <f>FundResult[[#This Row],[launched_at]]/86400+DATE(1970,1,1)</f>
        <v>41509.426585648151</v>
      </c>
      <c r="L2544" s="8">
        <f>YEAR(FundResult[[#This Row],[Date Created Conversion]])</f>
        <v>2013</v>
      </c>
      <c r="M2544" t="b">
        <v>0</v>
      </c>
      <c r="N2544">
        <v>13</v>
      </c>
      <c r="O2544" t="b">
        <v>1</v>
      </c>
      <c r="P2544" t="s">
        <v>8298</v>
      </c>
      <c r="Q2544" t="s">
        <v>8325</v>
      </c>
      <c r="R2544" s="10" t="s">
        <v>8354</v>
      </c>
      <c r="S2544" s="29">
        <f>ROUND(FundResult[[#This Row],[pledged]]/FundResult[[#This Row],[goal]]*100,0)</f>
        <v>104</v>
      </c>
      <c r="T2544" s="27">
        <f>IFERROR(FundResult[[#This Row],[pledged]]/FundResult[[#This Row],[backers_count]], 0)</f>
        <v>55.769230769230766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48">
        <v>250</v>
      </c>
      <c r="E2545" s="4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6">
        <f>FundResult[[#This Row],[launched_at]]/86400+DATE(1970,1,1)</f>
        <v>40514.107615740737</v>
      </c>
      <c r="L2545" s="8">
        <f>YEAR(FundResult[[#This Row],[Date Created Conversion]])</f>
        <v>2010</v>
      </c>
      <c r="M2545" t="b">
        <v>0</v>
      </c>
      <c r="N2545">
        <v>13</v>
      </c>
      <c r="O2545" t="b">
        <v>1</v>
      </c>
      <c r="P2545" t="s">
        <v>8298</v>
      </c>
      <c r="Q2545" t="s">
        <v>8325</v>
      </c>
      <c r="R2545" s="10" t="s">
        <v>8354</v>
      </c>
      <c r="S2545" s="29">
        <f>ROUND(FundResult[[#This Row],[pledged]]/FundResult[[#This Row],[goal]]*100,0)</f>
        <v>156</v>
      </c>
      <c r="T2545" s="27">
        <f>IFERROR(FundResult[[#This Row],[pledged]]/FundResult[[#This Row],[backers_count]], 0)</f>
        <v>30.076923076923077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48">
        <v>5000</v>
      </c>
      <c r="E2546" s="4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6">
        <f>FundResult[[#This Row],[launched_at]]/86400+DATE(1970,1,1)</f>
        <v>41068.520474537036</v>
      </c>
      <c r="L2546" s="8">
        <f>YEAR(FundResult[[#This Row],[Date Created Conversion]])</f>
        <v>2012</v>
      </c>
      <c r="M2546" t="b">
        <v>0</v>
      </c>
      <c r="N2546">
        <v>57</v>
      </c>
      <c r="O2546" t="b">
        <v>1</v>
      </c>
      <c r="P2546" t="s">
        <v>8298</v>
      </c>
      <c r="Q2546" t="s">
        <v>8325</v>
      </c>
      <c r="R2546" s="10" t="s">
        <v>8354</v>
      </c>
      <c r="S2546" s="29">
        <f>ROUND(FundResult[[#This Row],[pledged]]/FundResult[[#This Row],[goal]]*100,0)</f>
        <v>101</v>
      </c>
      <c r="T2546" s="27">
        <f>IFERROR(FundResult[[#This Row],[pledged]]/FundResult[[#This Row],[backers_count]], 0)</f>
        <v>88.438596491228068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48">
        <v>2000</v>
      </c>
      <c r="E2547" s="4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6">
        <f>FundResult[[#This Row],[launched_at]]/86400+DATE(1970,1,1)</f>
        <v>42027.138171296298</v>
      </c>
      <c r="L2547" s="8">
        <f>YEAR(FundResult[[#This Row],[Date Created Conversion]])</f>
        <v>2015</v>
      </c>
      <c r="M2547" t="b">
        <v>0</v>
      </c>
      <c r="N2547">
        <v>61</v>
      </c>
      <c r="O2547" t="b">
        <v>1</v>
      </c>
      <c r="P2547" t="s">
        <v>8298</v>
      </c>
      <c r="Q2547" t="s">
        <v>8325</v>
      </c>
      <c r="R2547" s="10" t="s">
        <v>8354</v>
      </c>
      <c r="S2547" s="29">
        <f>ROUND(FundResult[[#This Row],[pledged]]/FundResult[[#This Row],[goal]]*100,0)</f>
        <v>195</v>
      </c>
      <c r="T2547" s="27">
        <f>IFERROR(FundResult[[#This Row],[pledged]]/FundResult[[#This Row],[backers_count]], 0)</f>
        <v>64.032786885245898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48">
        <v>3500</v>
      </c>
      <c r="E2548" s="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6">
        <f>FundResult[[#This Row],[launched_at]]/86400+DATE(1970,1,1)</f>
        <v>41524.858553240745</v>
      </c>
      <c r="L2548" s="8">
        <f>YEAR(FundResult[[#This Row],[Date Created Conversion]])</f>
        <v>2013</v>
      </c>
      <c r="M2548" t="b">
        <v>0</v>
      </c>
      <c r="N2548">
        <v>65</v>
      </c>
      <c r="O2548" t="b">
        <v>1</v>
      </c>
      <c r="P2548" t="s">
        <v>8298</v>
      </c>
      <c r="Q2548" t="s">
        <v>8325</v>
      </c>
      <c r="R2548" s="10" t="s">
        <v>8354</v>
      </c>
      <c r="S2548" s="29">
        <f>ROUND(FundResult[[#This Row],[pledged]]/FundResult[[#This Row],[goal]]*100,0)</f>
        <v>112</v>
      </c>
      <c r="T2548" s="27">
        <f>IFERROR(FundResult[[#This Row],[pledged]]/FundResult[[#This Row],[backers_count]], 0)</f>
        <v>60.153846153846153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48">
        <v>5500</v>
      </c>
      <c r="E2549" s="4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6">
        <f>FundResult[[#This Row],[launched_at]]/86400+DATE(1970,1,1)</f>
        <v>40973.773182870369</v>
      </c>
      <c r="L2549" s="8">
        <f>YEAR(FundResult[[#This Row],[Date Created Conversion]])</f>
        <v>2012</v>
      </c>
      <c r="M2549" t="b">
        <v>0</v>
      </c>
      <c r="N2549">
        <v>134</v>
      </c>
      <c r="O2549" t="b">
        <v>1</v>
      </c>
      <c r="P2549" t="s">
        <v>8298</v>
      </c>
      <c r="Q2549" t="s">
        <v>8325</v>
      </c>
      <c r="R2549" s="10" t="s">
        <v>8354</v>
      </c>
      <c r="S2549" s="29">
        <f>ROUND(FundResult[[#This Row],[pledged]]/FundResult[[#This Row],[goal]]*100,0)</f>
        <v>120</v>
      </c>
      <c r="T2549" s="27">
        <f>IFERROR(FundResult[[#This Row],[pledged]]/FundResult[[#This Row],[backers_count]], 0)</f>
        <v>49.194029850746269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48">
        <v>6000</v>
      </c>
      <c r="E2550" s="4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6">
        <f>FundResult[[#This Row],[launched_at]]/86400+DATE(1970,1,1)</f>
        <v>42618.625428240739</v>
      </c>
      <c r="L2550" s="8">
        <f>YEAR(FundResult[[#This Row],[Date Created Conversion]])</f>
        <v>2016</v>
      </c>
      <c r="M2550" t="b">
        <v>0</v>
      </c>
      <c r="N2550">
        <v>37</v>
      </c>
      <c r="O2550" t="b">
        <v>1</v>
      </c>
      <c r="P2550" t="s">
        <v>8298</v>
      </c>
      <c r="Q2550" t="s">
        <v>8325</v>
      </c>
      <c r="R2550" s="10" t="s">
        <v>8354</v>
      </c>
      <c r="S2550" s="29">
        <f>ROUND(FundResult[[#This Row],[pledged]]/FundResult[[#This Row],[goal]]*100,0)</f>
        <v>102</v>
      </c>
      <c r="T2550" s="27">
        <f>IFERROR(FundResult[[#This Row],[pledged]]/FundResult[[#This Row],[backers_count]], 0)</f>
        <v>165.16216216216216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48">
        <v>1570</v>
      </c>
      <c r="E2551" s="4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6">
        <f>FundResult[[#This Row],[launched_at]]/86400+DATE(1970,1,1)</f>
        <v>41390.757754629631</v>
      </c>
      <c r="L2551" s="8">
        <f>YEAR(FundResult[[#This Row],[Date Created Conversion]])</f>
        <v>2013</v>
      </c>
      <c r="M2551" t="b">
        <v>0</v>
      </c>
      <c r="N2551">
        <v>37</v>
      </c>
      <c r="O2551" t="b">
        <v>1</v>
      </c>
      <c r="P2551" t="s">
        <v>8298</v>
      </c>
      <c r="Q2551" t="s">
        <v>8325</v>
      </c>
      <c r="R2551" s="10" t="s">
        <v>8354</v>
      </c>
      <c r="S2551" s="29">
        <f>ROUND(FundResult[[#This Row],[pledged]]/FundResult[[#This Row],[goal]]*100,0)</f>
        <v>103</v>
      </c>
      <c r="T2551" s="27">
        <f>IFERROR(FundResult[[#This Row],[pledged]]/FundResult[[#This Row],[backers_count]], 0)</f>
        <v>43.621621621621621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48">
        <v>6500</v>
      </c>
      <c r="E2552" s="4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6">
        <f>FundResult[[#This Row],[launched_at]]/86400+DATE(1970,1,1)</f>
        <v>42228.634328703702</v>
      </c>
      <c r="L2552" s="8">
        <f>YEAR(FundResult[[#This Row],[Date Created Conversion]])</f>
        <v>2015</v>
      </c>
      <c r="M2552" t="b">
        <v>0</v>
      </c>
      <c r="N2552">
        <v>150</v>
      </c>
      <c r="O2552" t="b">
        <v>1</v>
      </c>
      <c r="P2552" t="s">
        <v>8298</v>
      </c>
      <c r="Q2552" t="s">
        <v>8325</v>
      </c>
      <c r="R2552" s="10" t="s">
        <v>8354</v>
      </c>
      <c r="S2552" s="29">
        <f>ROUND(FundResult[[#This Row],[pledged]]/FundResult[[#This Row],[goal]]*100,0)</f>
        <v>101</v>
      </c>
      <c r="T2552" s="27">
        <f>IFERROR(FundResult[[#This Row],[pledged]]/FundResult[[#This Row],[backers_count]], 0)</f>
        <v>43.7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48">
        <v>3675</v>
      </c>
      <c r="E2553" s="4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6">
        <f>FundResult[[#This Row],[launched_at]]/86400+DATE(1970,1,1)</f>
        <v>40961.252141203702</v>
      </c>
      <c r="L2553" s="8">
        <f>YEAR(FundResult[[#This Row],[Date Created Conversion]])</f>
        <v>2012</v>
      </c>
      <c r="M2553" t="b">
        <v>0</v>
      </c>
      <c r="N2553">
        <v>56</v>
      </c>
      <c r="O2553" t="b">
        <v>1</v>
      </c>
      <c r="P2553" t="s">
        <v>8298</v>
      </c>
      <c r="Q2553" t="s">
        <v>8325</v>
      </c>
      <c r="R2553" s="10" t="s">
        <v>8354</v>
      </c>
      <c r="S2553" s="29">
        <f>ROUND(FundResult[[#This Row],[pledged]]/FundResult[[#This Row],[goal]]*100,0)</f>
        <v>103</v>
      </c>
      <c r="T2553" s="27">
        <f>IFERROR(FundResult[[#This Row],[pledged]]/FundResult[[#This Row],[backers_count]], 0)</f>
        <v>67.419642857142861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48">
        <v>3000</v>
      </c>
      <c r="E2554" s="4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6">
        <f>FundResult[[#This Row],[launched_at]]/86400+DATE(1970,1,1)</f>
        <v>42769.809965277775</v>
      </c>
      <c r="L2554" s="8">
        <f>YEAR(FundResult[[#This Row],[Date Created Conversion]])</f>
        <v>2017</v>
      </c>
      <c r="M2554" t="b">
        <v>0</v>
      </c>
      <c r="N2554">
        <v>18</v>
      </c>
      <c r="O2554" t="b">
        <v>1</v>
      </c>
      <c r="P2554" t="s">
        <v>8298</v>
      </c>
      <c r="Q2554" t="s">
        <v>8325</v>
      </c>
      <c r="R2554" s="10" t="s">
        <v>8354</v>
      </c>
      <c r="S2554" s="29">
        <f>ROUND(FundResult[[#This Row],[pledged]]/FundResult[[#This Row],[goal]]*100,0)</f>
        <v>107</v>
      </c>
      <c r="T2554" s="27">
        <f>IFERROR(FundResult[[#This Row],[pledged]]/FundResult[[#This Row],[backers_count]], 0)</f>
        <v>177.5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48">
        <v>1500</v>
      </c>
      <c r="E2555" s="4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6">
        <f>FundResult[[#This Row],[launched_at]]/86400+DATE(1970,1,1)</f>
        <v>41113.199155092589</v>
      </c>
      <c r="L2555" s="8">
        <f>YEAR(FundResult[[#This Row],[Date Created Conversion]])</f>
        <v>2012</v>
      </c>
      <c r="M2555" t="b">
        <v>0</v>
      </c>
      <c r="N2555">
        <v>60</v>
      </c>
      <c r="O2555" t="b">
        <v>1</v>
      </c>
      <c r="P2555" t="s">
        <v>8298</v>
      </c>
      <c r="Q2555" t="s">
        <v>8325</v>
      </c>
      <c r="R2555" s="10" t="s">
        <v>8354</v>
      </c>
      <c r="S2555" s="29">
        <f>ROUND(FundResult[[#This Row],[pledged]]/FundResult[[#This Row],[goal]]*100,0)</f>
        <v>156</v>
      </c>
      <c r="T2555" s="27">
        <f>IFERROR(FundResult[[#This Row],[pledged]]/FundResult[[#This Row],[backers_count]], 0)</f>
        <v>38.883333333333333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48">
        <v>3000</v>
      </c>
      <c r="E2556" s="4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6">
        <f>FundResult[[#This Row],[launched_at]]/86400+DATE(1970,1,1)</f>
        <v>42125.078275462962</v>
      </c>
      <c r="L2556" s="8">
        <f>YEAR(FundResult[[#This Row],[Date Created Conversion]])</f>
        <v>2015</v>
      </c>
      <c r="M2556" t="b">
        <v>0</v>
      </c>
      <c r="N2556">
        <v>67</v>
      </c>
      <c r="O2556" t="b">
        <v>1</v>
      </c>
      <c r="P2556" t="s">
        <v>8298</v>
      </c>
      <c r="Q2556" t="s">
        <v>8325</v>
      </c>
      <c r="R2556" s="10" t="s">
        <v>8354</v>
      </c>
      <c r="S2556" s="29">
        <f>ROUND(FundResult[[#This Row],[pledged]]/FundResult[[#This Row],[goal]]*100,0)</f>
        <v>123</v>
      </c>
      <c r="T2556" s="27">
        <f>IFERROR(FundResult[[#This Row],[pledged]]/FundResult[[#This Row],[backers_count]], 0)</f>
        <v>54.985074626865675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48">
        <v>2000</v>
      </c>
      <c r="E2557" s="4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6">
        <f>FundResult[[#This Row],[launched_at]]/86400+DATE(1970,1,1)</f>
        <v>41026.655011574076</v>
      </c>
      <c r="L2557" s="8">
        <f>YEAR(FundResult[[#This Row],[Date Created Conversion]])</f>
        <v>2012</v>
      </c>
      <c r="M2557" t="b">
        <v>0</v>
      </c>
      <c r="N2557">
        <v>35</v>
      </c>
      <c r="O2557" t="b">
        <v>1</v>
      </c>
      <c r="P2557" t="s">
        <v>8298</v>
      </c>
      <c r="Q2557" t="s">
        <v>8325</v>
      </c>
      <c r="R2557" s="10" t="s">
        <v>8354</v>
      </c>
      <c r="S2557" s="29">
        <f>ROUND(FundResult[[#This Row],[pledged]]/FundResult[[#This Row],[goal]]*100,0)</f>
        <v>107</v>
      </c>
      <c r="T2557" s="27">
        <f>IFERROR(FundResult[[#This Row],[pledged]]/FundResult[[#This Row],[backers_count]], 0)</f>
        <v>61.342857142857142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48">
        <v>745</v>
      </c>
      <c r="E2558" s="4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6">
        <f>FundResult[[#This Row],[launched_at]]/86400+DATE(1970,1,1)</f>
        <v>41222.991400462961</v>
      </c>
      <c r="L2558" s="8">
        <f>YEAR(FundResult[[#This Row],[Date Created Conversion]])</f>
        <v>2012</v>
      </c>
      <c r="M2558" t="b">
        <v>0</v>
      </c>
      <c r="N2558">
        <v>34</v>
      </c>
      <c r="O2558" t="b">
        <v>1</v>
      </c>
      <c r="P2558" t="s">
        <v>8298</v>
      </c>
      <c r="Q2558" t="s">
        <v>8325</v>
      </c>
      <c r="R2558" s="10" t="s">
        <v>8354</v>
      </c>
      <c r="S2558" s="29">
        <f>ROUND(FundResult[[#This Row],[pledged]]/FundResult[[#This Row],[goal]]*100,0)</f>
        <v>106</v>
      </c>
      <c r="T2558" s="27">
        <f>IFERROR(FundResult[[#This Row],[pledged]]/FundResult[[#This Row],[backers_count]], 0)</f>
        <v>23.117647058823529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48">
        <v>900</v>
      </c>
      <c r="E2559" s="4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6">
        <f>FundResult[[#This Row],[launched_at]]/86400+DATE(1970,1,1)</f>
        <v>41744.745208333334</v>
      </c>
      <c r="L2559" s="8">
        <f>YEAR(FundResult[[#This Row],[Date Created Conversion]])</f>
        <v>2014</v>
      </c>
      <c r="M2559" t="b">
        <v>0</v>
      </c>
      <c r="N2559">
        <v>36</v>
      </c>
      <c r="O2559" t="b">
        <v>1</v>
      </c>
      <c r="P2559" t="s">
        <v>8298</v>
      </c>
      <c r="Q2559" t="s">
        <v>8325</v>
      </c>
      <c r="R2559" s="10" t="s">
        <v>8354</v>
      </c>
      <c r="S2559" s="29">
        <f>ROUND(FundResult[[#This Row],[pledged]]/FundResult[[#This Row],[goal]]*100,0)</f>
        <v>118</v>
      </c>
      <c r="T2559" s="27">
        <f>IFERROR(FundResult[[#This Row],[pledged]]/FundResult[[#This Row],[backers_count]], 0)</f>
        <v>29.611111111111111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48">
        <v>1250</v>
      </c>
      <c r="E2560" s="4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6">
        <f>FundResult[[#This Row],[launched_at]]/86400+DATE(1970,1,1)</f>
        <v>42093.860023148147</v>
      </c>
      <c r="L2560" s="8">
        <f>YEAR(FundResult[[#This Row],[Date Created Conversion]])</f>
        <v>2015</v>
      </c>
      <c r="M2560" t="b">
        <v>0</v>
      </c>
      <c r="N2560">
        <v>18</v>
      </c>
      <c r="O2560" t="b">
        <v>1</v>
      </c>
      <c r="P2560" t="s">
        <v>8298</v>
      </c>
      <c r="Q2560" t="s">
        <v>8325</v>
      </c>
      <c r="R2560" s="10" t="s">
        <v>8354</v>
      </c>
      <c r="S2560" s="29">
        <f>ROUND(FundResult[[#This Row],[pledged]]/FundResult[[#This Row],[goal]]*100,0)</f>
        <v>109</v>
      </c>
      <c r="T2560" s="27">
        <f>IFERROR(FundResult[[#This Row],[pledged]]/FundResult[[#This Row],[backers_count]], 0)</f>
        <v>75.611111111111114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48">
        <v>800</v>
      </c>
      <c r="E2561" s="4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6">
        <f>FundResult[[#This Row],[launched_at]]/86400+DATE(1970,1,1)</f>
        <v>40829.873657407406</v>
      </c>
      <c r="L2561" s="8">
        <f>YEAR(FundResult[[#This Row],[Date Created Conversion]])</f>
        <v>2011</v>
      </c>
      <c r="M2561" t="b">
        <v>0</v>
      </c>
      <c r="N2561">
        <v>25</v>
      </c>
      <c r="O2561" t="b">
        <v>1</v>
      </c>
      <c r="P2561" t="s">
        <v>8298</v>
      </c>
      <c r="Q2561" t="s">
        <v>8325</v>
      </c>
      <c r="R2561" s="10" t="s">
        <v>8354</v>
      </c>
      <c r="S2561" s="29">
        <f>ROUND(FundResult[[#This Row],[pledged]]/FundResult[[#This Row],[goal]]*100,0)</f>
        <v>111</v>
      </c>
      <c r="T2561" s="27">
        <f>IFERROR(FundResult[[#This Row],[pledged]]/FundResult[[#This Row],[backers_count]], 0)</f>
        <v>35.6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48">
        <v>3000</v>
      </c>
      <c r="E2562" s="4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6">
        <f>FundResult[[#This Row],[launched_at]]/86400+DATE(1970,1,1)</f>
        <v>42039.951087962967</v>
      </c>
      <c r="L2562" s="8">
        <f>YEAR(FundResult[[#This Row],[Date Created Conversion]])</f>
        <v>2015</v>
      </c>
      <c r="M2562" t="b">
        <v>0</v>
      </c>
      <c r="N2562">
        <v>21</v>
      </c>
      <c r="O2562" t="b">
        <v>1</v>
      </c>
      <c r="P2562" t="s">
        <v>8298</v>
      </c>
      <c r="Q2562" t="s">
        <v>8325</v>
      </c>
      <c r="R2562" s="10" t="s">
        <v>8354</v>
      </c>
      <c r="S2562" s="29">
        <f>ROUND(FundResult[[#This Row],[pledged]]/FundResult[[#This Row],[goal]]*100,0)</f>
        <v>100</v>
      </c>
      <c r="T2562" s="27">
        <f>IFERROR(FundResult[[#This Row],[pledged]]/FundResult[[#This Row],[backers_count]], 0)</f>
        <v>143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48">
        <v>100000</v>
      </c>
      <c r="E2563" s="4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6">
        <f>FundResult[[#This Row],[launched_at]]/86400+DATE(1970,1,1)</f>
        <v>42260.528807870374</v>
      </c>
      <c r="L2563" s="8">
        <f>YEAR(FundResult[[#This Row],[Date Created Conversion]])</f>
        <v>2015</v>
      </c>
      <c r="M2563" t="b">
        <v>0</v>
      </c>
      <c r="N2563">
        <v>0</v>
      </c>
      <c r="O2563" t="b">
        <v>0</v>
      </c>
      <c r="P2563" t="s">
        <v>8282</v>
      </c>
      <c r="Q2563" t="s">
        <v>8336</v>
      </c>
      <c r="R2563" s="10" t="s">
        <v>8337</v>
      </c>
      <c r="S2563" s="29">
        <f>ROUND(FundResult[[#This Row],[pledged]]/FundResult[[#This Row],[goal]]*100,0)</f>
        <v>0</v>
      </c>
      <c r="T2563" s="27">
        <f>IFERROR(FundResult[[#This Row],[pledged]]/FundResult[[#This Row],[backers_count]], 0)</f>
        <v>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48">
        <v>10000</v>
      </c>
      <c r="E2564" s="4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6">
        <f>FundResult[[#This Row],[launched_at]]/86400+DATE(1970,1,1)</f>
        <v>42594.524756944447</v>
      </c>
      <c r="L2564" s="8">
        <f>YEAR(FundResult[[#This Row],[Date Created Conversion]])</f>
        <v>2016</v>
      </c>
      <c r="M2564" t="b">
        <v>0</v>
      </c>
      <c r="N2564">
        <v>3</v>
      </c>
      <c r="O2564" t="b">
        <v>0</v>
      </c>
      <c r="P2564" t="s">
        <v>8282</v>
      </c>
      <c r="Q2564" t="s">
        <v>8336</v>
      </c>
      <c r="R2564" s="10" t="s">
        <v>8337</v>
      </c>
      <c r="S2564" s="29">
        <f>ROUND(FundResult[[#This Row],[pledged]]/FundResult[[#This Row],[goal]]*100,0)</f>
        <v>1</v>
      </c>
      <c r="T2564" s="27">
        <f>IFERROR(FundResult[[#This Row],[pledged]]/FundResult[[#This Row],[backers_count]], 0)</f>
        <v>25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48">
        <v>20000</v>
      </c>
      <c r="E2565" s="4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6">
        <f>FundResult[[#This Row],[launched_at]]/86400+DATE(1970,1,1)</f>
        <v>42155.139479166668</v>
      </c>
      <c r="L2565" s="8">
        <f>YEAR(FundResult[[#This Row],[Date Created Conversion]])</f>
        <v>2015</v>
      </c>
      <c r="M2565" t="b">
        <v>0</v>
      </c>
      <c r="N2565">
        <v>0</v>
      </c>
      <c r="O2565" t="b">
        <v>0</v>
      </c>
      <c r="P2565" t="s">
        <v>8282</v>
      </c>
      <c r="Q2565" t="s">
        <v>8336</v>
      </c>
      <c r="R2565" s="10" t="s">
        <v>8337</v>
      </c>
      <c r="S2565" s="29">
        <f>ROUND(FundResult[[#This Row],[pledged]]/FundResult[[#This Row],[goal]]*100,0)</f>
        <v>0</v>
      </c>
      <c r="T2565" s="27">
        <f>IFERROR(FundResult[[#This Row],[pledged]]/FundResult[[#This Row],[backers_count]], 0)</f>
        <v>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48">
        <v>40000</v>
      </c>
      <c r="E2566" s="4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6">
        <f>FundResult[[#This Row],[launched_at]]/86400+DATE(1970,1,1)</f>
        <v>41822.040497685186</v>
      </c>
      <c r="L2566" s="8">
        <f>YEAR(FundResult[[#This Row],[Date Created Conversion]])</f>
        <v>2014</v>
      </c>
      <c r="M2566" t="b">
        <v>0</v>
      </c>
      <c r="N2566">
        <v>0</v>
      </c>
      <c r="O2566" t="b">
        <v>0</v>
      </c>
      <c r="P2566" t="s">
        <v>8282</v>
      </c>
      <c r="Q2566" t="s">
        <v>8336</v>
      </c>
      <c r="R2566" s="10" t="s">
        <v>8337</v>
      </c>
      <c r="S2566" s="29">
        <f>ROUND(FundResult[[#This Row],[pledged]]/FundResult[[#This Row],[goal]]*100,0)</f>
        <v>0</v>
      </c>
      <c r="T2566" s="27">
        <f>IFERROR(FundResult[[#This Row],[pledged]]/FundResult[[#This Row],[backers_count]], 0)</f>
        <v>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48">
        <v>10000</v>
      </c>
      <c r="E2567" s="4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6">
        <f>FundResult[[#This Row],[launched_at]]/86400+DATE(1970,1,1)</f>
        <v>42440.650335648148</v>
      </c>
      <c r="L2567" s="8">
        <f>YEAR(FundResult[[#This Row],[Date Created Conversion]])</f>
        <v>2016</v>
      </c>
      <c r="M2567" t="b">
        <v>0</v>
      </c>
      <c r="N2567">
        <v>1</v>
      </c>
      <c r="O2567" t="b">
        <v>0</v>
      </c>
      <c r="P2567" t="s">
        <v>8282</v>
      </c>
      <c r="Q2567" t="s">
        <v>8336</v>
      </c>
      <c r="R2567" s="10" t="s">
        <v>8337</v>
      </c>
      <c r="S2567" s="29">
        <f>ROUND(FundResult[[#This Row],[pledged]]/FundResult[[#This Row],[goal]]*100,0)</f>
        <v>1</v>
      </c>
      <c r="T2567" s="27">
        <f>IFERROR(FundResult[[#This Row],[pledged]]/FundResult[[#This Row],[backers_count]], 0)</f>
        <v>100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48">
        <v>35000</v>
      </c>
      <c r="E2568" s="4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6">
        <f>FundResult[[#This Row],[launched_at]]/86400+DATE(1970,1,1)</f>
        <v>41842.980879629627</v>
      </c>
      <c r="L2568" s="8">
        <f>YEAR(FundResult[[#This Row],[Date Created Conversion]])</f>
        <v>2014</v>
      </c>
      <c r="M2568" t="b">
        <v>0</v>
      </c>
      <c r="N2568">
        <v>0</v>
      </c>
      <c r="O2568" t="b">
        <v>0</v>
      </c>
      <c r="P2568" t="s">
        <v>8282</v>
      </c>
      <c r="Q2568" t="s">
        <v>8336</v>
      </c>
      <c r="R2568" s="10" t="s">
        <v>8337</v>
      </c>
      <c r="S2568" s="29">
        <f>ROUND(FundResult[[#This Row],[pledged]]/FundResult[[#This Row],[goal]]*100,0)</f>
        <v>0</v>
      </c>
      <c r="T2568" s="27">
        <f>IFERROR(FundResult[[#This Row],[pledged]]/FundResult[[#This Row],[backers_count]], 0)</f>
        <v>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48">
        <v>45000</v>
      </c>
      <c r="E2569" s="4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6">
        <f>FundResult[[#This Row],[launched_at]]/86400+DATE(1970,1,1)</f>
        <v>42087.878912037035</v>
      </c>
      <c r="L2569" s="8">
        <f>YEAR(FundResult[[#This Row],[Date Created Conversion]])</f>
        <v>2015</v>
      </c>
      <c r="M2569" t="b">
        <v>0</v>
      </c>
      <c r="N2569">
        <v>2</v>
      </c>
      <c r="O2569" t="b">
        <v>0</v>
      </c>
      <c r="P2569" t="s">
        <v>8282</v>
      </c>
      <c r="Q2569" t="s">
        <v>8336</v>
      </c>
      <c r="R2569" s="10" t="s">
        <v>8337</v>
      </c>
      <c r="S2569" s="29">
        <f>ROUND(FundResult[[#This Row],[pledged]]/FundResult[[#This Row],[goal]]*100,0)</f>
        <v>0</v>
      </c>
      <c r="T2569" s="27">
        <f>IFERROR(FundResult[[#This Row],[pledged]]/FundResult[[#This Row],[backers_count]], 0)</f>
        <v>60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48">
        <v>10000</v>
      </c>
      <c r="E2570" s="4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6">
        <f>FundResult[[#This Row],[launched_at]]/86400+DATE(1970,1,1)</f>
        <v>42584.666597222225</v>
      </c>
      <c r="L2570" s="8">
        <f>YEAR(FundResult[[#This Row],[Date Created Conversion]])</f>
        <v>2016</v>
      </c>
      <c r="M2570" t="b">
        <v>0</v>
      </c>
      <c r="N2570">
        <v>1</v>
      </c>
      <c r="O2570" t="b">
        <v>0</v>
      </c>
      <c r="P2570" t="s">
        <v>8282</v>
      </c>
      <c r="Q2570" t="s">
        <v>8336</v>
      </c>
      <c r="R2570" s="10" t="s">
        <v>8337</v>
      </c>
      <c r="S2570" s="29">
        <f>ROUND(FundResult[[#This Row],[pledged]]/FundResult[[#This Row],[goal]]*100,0)</f>
        <v>1</v>
      </c>
      <c r="T2570" s="27">
        <f>IFERROR(FundResult[[#This Row],[pledged]]/FundResult[[#This Row],[backers_count]], 0)</f>
        <v>50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48">
        <v>6500</v>
      </c>
      <c r="E2571" s="4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6">
        <f>FundResult[[#This Row],[launched_at]]/86400+DATE(1970,1,1)</f>
        <v>42234.105462962965</v>
      </c>
      <c r="L2571" s="8">
        <f>YEAR(FundResult[[#This Row],[Date Created Conversion]])</f>
        <v>2015</v>
      </c>
      <c r="M2571" t="b">
        <v>0</v>
      </c>
      <c r="N2571">
        <v>2</v>
      </c>
      <c r="O2571" t="b">
        <v>0</v>
      </c>
      <c r="P2571" t="s">
        <v>8282</v>
      </c>
      <c r="Q2571" t="s">
        <v>8336</v>
      </c>
      <c r="R2571" s="10" t="s">
        <v>8337</v>
      </c>
      <c r="S2571" s="29">
        <f>ROUND(FundResult[[#This Row],[pledged]]/FundResult[[#This Row],[goal]]*100,0)</f>
        <v>2</v>
      </c>
      <c r="T2571" s="27">
        <f>IFERROR(FundResult[[#This Row],[pledged]]/FundResult[[#This Row],[backers_count]], 0)</f>
        <v>72.5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48">
        <v>7000</v>
      </c>
      <c r="E2572" s="4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6">
        <f>FundResult[[#This Row],[launched_at]]/86400+DATE(1970,1,1)</f>
        <v>42744.903182870374</v>
      </c>
      <c r="L2572" s="8">
        <f>YEAR(FundResult[[#This Row],[Date Created Conversion]])</f>
        <v>2017</v>
      </c>
      <c r="M2572" t="b">
        <v>0</v>
      </c>
      <c r="N2572">
        <v>2</v>
      </c>
      <c r="O2572" t="b">
        <v>0</v>
      </c>
      <c r="P2572" t="s">
        <v>8282</v>
      </c>
      <c r="Q2572" t="s">
        <v>8336</v>
      </c>
      <c r="R2572" s="10" t="s">
        <v>8337</v>
      </c>
      <c r="S2572" s="29">
        <f>ROUND(FundResult[[#This Row],[pledged]]/FundResult[[#This Row],[goal]]*100,0)</f>
        <v>1</v>
      </c>
      <c r="T2572" s="27">
        <f>IFERROR(FundResult[[#This Row],[pledged]]/FundResult[[#This Row],[backers_count]], 0)</f>
        <v>29.5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48">
        <v>100000</v>
      </c>
      <c r="E2573" s="4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6">
        <f>FundResult[[#This Row],[launched_at]]/86400+DATE(1970,1,1)</f>
        <v>42449.341678240744</v>
      </c>
      <c r="L2573" s="8">
        <f>YEAR(FundResult[[#This Row],[Date Created Conversion]])</f>
        <v>2016</v>
      </c>
      <c r="M2573" t="b">
        <v>0</v>
      </c>
      <c r="N2573">
        <v>4</v>
      </c>
      <c r="O2573" t="b">
        <v>0</v>
      </c>
      <c r="P2573" t="s">
        <v>8282</v>
      </c>
      <c r="Q2573" t="s">
        <v>8336</v>
      </c>
      <c r="R2573" s="10" t="s">
        <v>8337</v>
      </c>
      <c r="S2573" s="29">
        <f>ROUND(FundResult[[#This Row],[pledged]]/FundResult[[#This Row],[goal]]*100,0)</f>
        <v>0</v>
      </c>
      <c r="T2573" s="27">
        <f>IFERROR(FundResult[[#This Row],[pledged]]/FundResult[[#This Row],[backers_count]], 0)</f>
        <v>62.5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48">
        <v>30000</v>
      </c>
      <c r="E2574" s="4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6">
        <f>FundResult[[#This Row],[launched_at]]/86400+DATE(1970,1,1)</f>
        <v>42077.119409722218</v>
      </c>
      <c r="L2574" s="8">
        <f>YEAR(FundResult[[#This Row],[Date Created Conversion]])</f>
        <v>2015</v>
      </c>
      <c r="M2574" t="b">
        <v>0</v>
      </c>
      <c r="N2574">
        <v>0</v>
      </c>
      <c r="O2574" t="b">
        <v>0</v>
      </c>
      <c r="P2574" t="s">
        <v>8282</v>
      </c>
      <c r="Q2574" t="s">
        <v>8336</v>
      </c>
      <c r="R2574" s="10" t="s">
        <v>8337</v>
      </c>
      <c r="S2574" s="29">
        <f>ROUND(FundResult[[#This Row],[pledged]]/FundResult[[#This Row],[goal]]*100,0)</f>
        <v>0</v>
      </c>
      <c r="T2574" s="27">
        <f>IFERROR(FundResult[[#This Row],[pledged]]/FundResult[[#This Row],[backers_count]], 0)</f>
        <v>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48">
        <v>8000</v>
      </c>
      <c r="E2575" s="4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6">
        <f>FundResult[[#This Row],[launched_at]]/86400+DATE(1970,1,1)</f>
        <v>41829.592002314814</v>
      </c>
      <c r="L2575" s="8">
        <f>YEAR(FundResult[[#This Row],[Date Created Conversion]])</f>
        <v>2014</v>
      </c>
      <c r="M2575" t="b">
        <v>0</v>
      </c>
      <c r="N2575">
        <v>0</v>
      </c>
      <c r="O2575" t="b">
        <v>0</v>
      </c>
      <c r="P2575" t="s">
        <v>8282</v>
      </c>
      <c r="Q2575" t="s">
        <v>8336</v>
      </c>
      <c r="R2575" s="10" t="s">
        <v>8337</v>
      </c>
      <c r="S2575" s="29">
        <f>ROUND(FundResult[[#This Row],[pledged]]/FundResult[[#This Row],[goal]]*100,0)</f>
        <v>0</v>
      </c>
      <c r="T2575" s="27">
        <f>IFERROR(FundResult[[#This Row],[pledged]]/FundResult[[#This Row],[backers_count]], 0)</f>
        <v>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48">
        <v>10000</v>
      </c>
      <c r="E2576" s="4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6">
        <f>FundResult[[#This Row],[launched_at]]/86400+DATE(1970,1,1)</f>
        <v>42487.825752314813</v>
      </c>
      <c r="L2576" s="8">
        <f>YEAR(FundResult[[#This Row],[Date Created Conversion]])</f>
        <v>2016</v>
      </c>
      <c r="M2576" t="b">
        <v>0</v>
      </c>
      <c r="N2576">
        <v>0</v>
      </c>
      <c r="O2576" t="b">
        <v>0</v>
      </c>
      <c r="P2576" t="s">
        <v>8282</v>
      </c>
      <c r="Q2576" t="s">
        <v>8336</v>
      </c>
      <c r="R2576" s="10" t="s">
        <v>8337</v>
      </c>
      <c r="S2576" s="29">
        <f>ROUND(FundResult[[#This Row],[pledged]]/FundResult[[#This Row],[goal]]*100,0)</f>
        <v>0</v>
      </c>
      <c r="T2576" s="27">
        <f>IFERROR(FundResult[[#This Row],[pledged]]/FundResult[[#This Row],[backers_count]], 0)</f>
        <v>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48">
        <v>85000</v>
      </c>
      <c r="E2577" s="4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6">
        <f>FundResult[[#This Row],[launched_at]]/86400+DATE(1970,1,1)</f>
        <v>41986.108726851853</v>
      </c>
      <c r="L2577" s="8">
        <f>YEAR(FundResult[[#This Row],[Date Created Conversion]])</f>
        <v>2014</v>
      </c>
      <c r="M2577" t="b">
        <v>0</v>
      </c>
      <c r="N2577">
        <v>0</v>
      </c>
      <c r="O2577" t="b">
        <v>0</v>
      </c>
      <c r="P2577" t="s">
        <v>8282</v>
      </c>
      <c r="Q2577" t="s">
        <v>8336</v>
      </c>
      <c r="R2577" s="10" t="s">
        <v>8337</v>
      </c>
      <c r="S2577" s="29">
        <f>ROUND(FundResult[[#This Row],[pledged]]/FundResult[[#This Row],[goal]]*100,0)</f>
        <v>0</v>
      </c>
      <c r="T2577" s="27">
        <f>IFERROR(FundResult[[#This Row],[pledged]]/FundResult[[#This Row],[backers_count]], 0)</f>
        <v>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48">
        <v>10000</v>
      </c>
      <c r="E2578" s="4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6">
        <f>FundResult[[#This Row],[launched_at]]/86400+DATE(1970,1,1)</f>
        <v>42060.00980324074</v>
      </c>
      <c r="L2578" s="8">
        <f>YEAR(FundResult[[#This Row],[Date Created Conversion]])</f>
        <v>2015</v>
      </c>
      <c r="M2578" t="b">
        <v>0</v>
      </c>
      <c r="N2578">
        <v>0</v>
      </c>
      <c r="O2578" t="b">
        <v>0</v>
      </c>
      <c r="P2578" t="s">
        <v>8282</v>
      </c>
      <c r="Q2578" t="s">
        <v>8336</v>
      </c>
      <c r="R2578" s="10" t="s">
        <v>8337</v>
      </c>
      <c r="S2578" s="29">
        <f>ROUND(FundResult[[#This Row],[pledged]]/FundResult[[#This Row],[goal]]*100,0)</f>
        <v>0</v>
      </c>
      <c r="T2578" s="27">
        <f>IFERROR(FundResult[[#This Row],[pledged]]/FundResult[[#This Row],[backers_count]], 0)</f>
        <v>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48">
        <v>15000</v>
      </c>
      <c r="E2579" s="4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6">
        <f>FundResult[[#This Row],[launched_at]]/86400+DATE(1970,1,1)</f>
        <v>41830.820567129631</v>
      </c>
      <c r="L2579" s="8">
        <f>YEAR(FundResult[[#This Row],[Date Created Conversion]])</f>
        <v>2014</v>
      </c>
      <c r="M2579" t="b">
        <v>0</v>
      </c>
      <c r="N2579">
        <v>0</v>
      </c>
      <c r="O2579" t="b">
        <v>0</v>
      </c>
      <c r="P2579" t="s">
        <v>8282</v>
      </c>
      <c r="Q2579" t="s">
        <v>8336</v>
      </c>
      <c r="R2579" s="10" t="s">
        <v>8337</v>
      </c>
      <c r="S2579" s="29">
        <f>ROUND(FundResult[[#This Row],[pledged]]/FundResult[[#This Row],[goal]]*100,0)</f>
        <v>0</v>
      </c>
      <c r="T2579" s="27">
        <f>IFERROR(FundResult[[#This Row],[pledged]]/FundResult[[#This Row],[backers_count]], 0)</f>
        <v>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48">
        <v>6000</v>
      </c>
      <c r="E2580" s="4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6">
        <f>FundResult[[#This Row],[launched_at]]/86400+DATE(1970,1,1)</f>
        <v>42238.022905092592</v>
      </c>
      <c r="L2580" s="8">
        <f>YEAR(FundResult[[#This Row],[Date Created Conversion]])</f>
        <v>2015</v>
      </c>
      <c r="M2580" t="b">
        <v>0</v>
      </c>
      <c r="N2580">
        <v>0</v>
      </c>
      <c r="O2580" t="b">
        <v>0</v>
      </c>
      <c r="P2580" t="s">
        <v>8282</v>
      </c>
      <c r="Q2580" t="s">
        <v>8336</v>
      </c>
      <c r="R2580" s="10" t="s">
        <v>8337</v>
      </c>
      <c r="S2580" s="29">
        <f>ROUND(FundResult[[#This Row],[pledged]]/FundResult[[#This Row],[goal]]*100,0)</f>
        <v>0</v>
      </c>
      <c r="T2580" s="27">
        <f>IFERROR(FundResult[[#This Row],[pledged]]/FundResult[[#This Row],[backers_count]], 0)</f>
        <v>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48">
        <v>200000</v>
      </c>
      <c r="E2581" s="4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6">
        <f>FundResult[[#This Row],[launched_at]]/86400+DATE(1970,1,1)</f>
        <v>41837.829895833333</v>
      </c>
      <c r="L2581" s="8">
        <f>YEAR(FundResult[[#This Row],[Date Created Conversion]])</f>
        <v>2014</v>
      </c>
      <c r="M2581" t="b">
        <v>0</v>
      </c>
      <c r="N2581">
        <v>12</v>
      </c>
      <c r="O2581" t="b">
        <v>0</v>
      </c>
      <c r="P2581" t="s">
        <v>8282</v>
      </c>
      <c r="Q2581" t="s">
        <v>8336</v>
      </c>
      <c r="R2581" s="10" t="s">
        <v>8337</v>
      </c>
      <c r="S2581" s="29">
        <f>ROUND(FundResult[[#This Row],[pledged]]/FundResult[[#This Row],[goal]]*100,0)</f>
        <v>0</v>
      </c>
      <c r="T2581" s="27">
        <f>IFERROR(FundResult[[#This Row],[pledged]]/FundResult[[#This Row],[backers_count]], 0)</f>
        <v>23.083333333333332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48">
        <v>8500</v>
      </c>
      <c r="E2582" s="4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6">
        <f>FundResult[[#This Row],[launched_at]]/86400+DATE(1970,1,1)</f>
        <v>42110.326423611114</v>
      </c>
      <c r="L2582" s="8">
        <f>YEAR(FundResult[[#This Row],[Date Created Conversion]])</f>
        <v>2015</v>
      </c>
      <c r="M2582" t="b">
        <v>0</v>
      </c>
      <c r="N2582">
        <v>2</v>
      </c>
      <c r="O2582" t="b">
        <v>0</v>
      </c>
      <c r="P2582" t="s">
        <v>8282</v>
      </c>
      <c r="Q2582" t="s">
        <v>8336</v>
      </c>
      <c r="R2582" s="10" t="s">
        <v>8337</v>
      </c>
      <c r="S2582" s="29">
        <f>ROUND(FundResult[[#This Row],[pledged]]/FundResult[[#This Row],[goal]]*100,0)</f>
        <v>1</v>
      </c>
      <c r="T2582" s="27">
        <f>IFERROR(FundResult[[#This Row],[pledged]]/FundResult[[#This Row],[backers_count]], 0)</f>
        <v>25.5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48">
        <v>5000</v>
      </c>
      <c r="E2583" s="4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6">
        <f>FundResult[[#This Row],[launched_at]]/86400+DATE(1970,1,1)</f>
        <v>42294.628449074073</v>
      </c>
      <c r="L2583" s="8">
        <f>YEAR(FundResult[[#This Row],[Date Created Conversion]])</f>
        <v>2015</v>
      </c>
      <c r="M2583" t="b">
        <v>0</v>
      </c>
      <c r="N2583">
        <v>11</v>
      </c>
      <c r="O2583" t="b">
        <v>0</v>
      </c>
      <c r="P2583" t="s">
        <v>8282</v>
      </c>
      <c r="Q2583" t="s">
        <v>8336</v>
      </c>
      <c r="R2583" s="10" t="s">
        <v>8337</v>
      </c>
      <c r="S2583" s="29">
        <f>ROUND(FundResult[[#This Row],[pledged]]/FundResult[[#This Row],[goal]]*100,0)</f>
        <v>11</v>
      </c>
      <c r="T2583" s="27">
        <f>IFERROR(FundResult[[#This Row],[pledged]]/FundResult[[#This Row],[backers_count]], 0)</f>
        <v>48.18181818181818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48">
        <v>90000</v>
      </c>
      <c r="E2584" s="4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6">
        <f>FundResult[[#This Row],[launched_at]]/86400+DATE(1970,1,1)</f>
        <v>42642.988819444443</v>
      </c>
      <c r="L2584" s="8">
        <f>YEAR(FundResult[[#This Row],[Date Created Conversion]])</f>
        <v>2016</v>
      </c>
      <c r="M2584" t="b">
        <v>0</v>
      </c>
      <c r="N2584">
        <v>1</v>
      </c>
      <c r="O2584" t="b">
        <v>0</v>
      </c>
      <c r="P2584" t="s">
        <v>8282</v>
      </c>
      <c r="Q2584" t="s">
        <v>8336</v>
      </c>
      <c r="R2584" s="10" t="s">
        <v>8337</v>
      </c>
      <c r="S2584" s="29">
        <f>ROUND(FundResult[[#This Row],[pledged]]/FundResult[[#This Row],[goal]]*100,0)</f>
        <v>0</v>
      </c>
      <c r="T2584" s="27">
        <f>IFERROR(FundResult[[#This Row],[pledged]]/FundResult[[#This Row],[backers_count]], 0)</f>
        <v>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48">
        <v>1000</v>
      </c>
      <c r="E2585" s="4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6">
        <f>FundResult[[#This Row],[launched_at]]/86400+DATE(1970,1,1)</f>
        <v>42019.76944444445</v>
      </c>
      <c r="L2585" s="8">
        <f>YEAR(FundResult[[#This Row],[Date Created Conversion]])</f>
        <v>2015</v>
      </c>
      <c r="M2585" t="b">
        <v>0</v>
      </c>
      <c r="N2585">
        <v>5</v>
      </c>
      <c r="O2585" t="b">
        <v>0</v>
      </c>
      <c r="P2585" t="s">
        <v>8282</v>
      </c>
      <c r="Q2585" t="s">
        <v>8336</v>
      </c>
      <c r="R2585" s="10" t="s">
        <v>8337</v>
      </c>
      <c r="S2585" s="29">
        <f>ROUND(FundResult[[#This Row],[pledged]]/FundResult[[#This Row],[goal]]*100,0)</f>
        <v>1</v>
      </c>
      <c r="T2585" s="27">
        <f>IFERROR(FundResult[[#This Row],[pledged]]/FundResult[[#This Row],[backers_count]], 0)</f>
        <v>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48">
        <v>10000</v>
      </c>
      <c r="E2586" s="4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6">
        <f>FundResult[[#This Row],[launched_at]]/86400+DATE(1970,1,1)</f>
        <v>42140.173252314809</v>
      </c>
      <c r="L2586" s="8">
        <f>YEAR(FundResult[[#This Row],[Date Created Conversion]])</f>
        <v>2015</v>
      </c>
      <c r="M2586" t="b">
        <v>0</v>
      </c>
      <c r="N2586">
        <v>0</v>
      </c>
      <c r="O2586" t="b">
        <v>0</v>
      </c>
      <c r="P2586" t="s">
        <v>8282</v>
      </c>
      <c r="Q2586" t="s">
        <v>8336</v>
      </c>
      <c r="R2586" s="10" t="s">
        <v>8337</v>
      </c>
      <c r="S2586" s="29">
        <f>ROUND(FundResult[[#This Row],[pledged]]/FundResult[[#This Row],[goal]]*100,0)</f>
        <v>0</v>
      </c>
      <c r="T2586" s="27">
        <f>IFERROR(FundResult[[#This Row],[pledged]]/FundResult[[#This Row],[backers_count]], 0)</f>
        <v>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48">
        <v>30000</v>
      </c>
      <c r="E2587" s="4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6">
        <f>FundResult[[#This Row],[launched_at]]/86400+DATE(1970,1,1)</f>
        <v>41795.963333333333</v>
      </c>
      <c r="L2587" s="8">
        <f>YEAR(FundResult[[#This Row],[Date Created Conversion]])</f>
        <v>2014</v>
      </c>
      <c r="M2587" t="b">
        <v>0</v>
      </c>
      <c r="N2587">
        <v>1</v>
      </c>
      <c r="O2587" t="b">
        <v>0</v>
      </c>
      <c r="P2587" t="s">
        <v>8282</v>
      </c>
      <c r="Q2587" t="s">
        <v>8336</v>
      </c>
      <c r="R2587" s="10" t="s">
        <v>8337</v>
      </c>
      <c r="S2587" s="29">
        <f>ROUND(FundResult[[#This Row],[pledged]]/FundResult[[#This Row],[goal]]*100,0)</f>
        <v>0</v>
      </c>
      <c r="T2587" s="27">
        <f>IFERROR(FundResult[[#This Row],[pledged]]/FundResult[[#This Row],[backers_count]], 0)</f>
        <v>50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48">
        <v>3000</v>
      </c>
      <c r="E2588" s="4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6">
        <f>FundResult[[#This Row],[launched_at]]/86400+DATE(1970,1,1)</f>
        <v>42333.330277777779</v>
      </c>
      <c r="L2588" s="8">
        <f>YEAR(FundResult[[#This Row],[Date Created Conversion]])</f>
        <v>2015</v>
      </c>
      <c r="M2588" t="b">
        <v>0</v>
      </c>
      <c r="N2588">
        <v>1</v>
      </c>
      <c r="O2588" t="b">
        <v>0</v>
      </c>
      <c r="P2588" t="s">
        <v>8282</v>
      </c>
      <c r="Q2588" t="s">
        <v>8336</v>
      </c>
      <c r="R2588" s="10" t="s">
        <v>8337</v>
      </c>
      <c r="S2588" s="29">
        <f>ROUND(FundResult[[#This Row],[pledged]]/FundResult[[#This Row],[goal]]*100,0)</f>
        <v>0</v>
      </c>
      <c r="T2588" s="27">
        <f>IFERROR(FundResult[[#This Row],[pledged]]/FundResult[[#This Row],[backers_count]], 0)</f>
        <v>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48">
        <v>50000</v>
      </c>
      <c r="E2589" s="4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6">
        <f>FundResult[[#This Row],[launched_at]]/86400+DATE(1970,1,1)</f>
        <v>42338.675381944442</v>
      </c>
      <c r="L2589" s="8">
        <f>YEAR(FundResult[[#This Row],[Date Created Conversion]])</f>
        <v>2015</v>
      </c>
      <c r="M2589" t="b">
        <v>0</v>
      </c>
      <c r="N2589">
        <v>6</v>
      </c>
      <c r="O2589" t="b">
        <v>0</v>
      </c>
      <c r="P2589" t="s">
        <v>8282</v>
      </c>
      <c r="Q2589" t="s">
        <v>8336</v>
      </c>
      <c r="R2589" s="10" t="s">
        <v>8337</v>
      </c>
      <c r="S2589" s="29">
        <f>ROUND(FundResult[[#This Row],[pledged]]/FundResult[[#This Row],[goal]]*100,0)</f>
        <v>2</v>
      </c>
      <c r="T2589" s="27">
        <f>IFERROR(FundResult[[#This Row],[pledged]]/FundResult[[#This Row],[backers_count]], 0)</f>
        <v>202.83333333333334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48">
        <v>6000</v>
      </c>
      <c r="E2590" s="4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6">
        <f>FundResult[[#This Row],[launched_at]]/86400+DATE(1970,1,1)</f>
        <v>42042.676226851851</v>
      </c>
      <c r="L2590" s="8">
        <f>YEAR(FundResult[[#This Row],[Date Created Conversion]])</f>
        <v>2015</v>
      </c>
      <c r="M2590" t="b">
        <v>0</v>
      </c>
      <c r="N2590">
        <v>8</v>
      </c>
      <c r="O2590" t="b">
        <v>0</v>
      </c>
      <c r="P2590" t="s">
        <v>8282</v>
      </c>
      <c r="Q2590" t="s">
        <v>8336</v>
      </c>
      <c r="R2590" s="10" t="s">
        <v>8337</v>
      </c>
      <c r="S2590" s="29">
        <f>ROUND(FundResult[[#This Row],[pledged]]/FundResult[[#This Row],[goal]]*100,0)</f>
        <v>4</v>
      </c>
      <c r="T2590" s="27">
        <f>IFERROR(FundResult[[#This Row],[pledged]]/FundResult[[#This Row],[backers_count]], 0)</f>
        <v>29.125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48">
        <v>50000</v>
      </c>
      <c r="E2591" s="4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6">
        <f>FundResult[[#This Row],[launched_at]]/86400+DATE(1970,1,1)</f>
        <v>42422.536192129628</v>
      </c>
      <c r="L2591" s="8">
        <f>YEAR(FundResult[[#This Row],[Date Created Conversion]])</f>
        <v>2016</v>
      </c>
      <c r="M2591" t="b">
        <v>0</v>
      </c>
      <c r="N2591">
        <v>1</v>
      </c>
      <c r="O2591" t="b">
        <v>0</v>
      </c>
      <c r="P2591" t="s">
        <v>8282</v>
      </c>
      <c r="Q2591" t="s">
        <v>8336</v>
      </c>
      <c r="R2591" s="10" t="s">
        <v>8337</v>
      </c>
      <c r="S2591" s="29">
        <f>ROUND(FundResult[[#This Row],[pledged]]/FundResult[[#This Row],[goal]]*100,0)</f>
        <v>0</v>
      </c>
      <c r="T2591" s="27">
        <f>IFERROR(FundResult[[#This Row],[pledged]]/FundResult[[#This Row],[backers_count]], 0)</f>
        <v>5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48">
        <v>3000</v>
      </c>
      <c r="E2592" s="4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6">
        <f>FundResult[[#This Row],[launched_at]]/86400+DATE(1970,1,1)</f>
        <v>42388.589085648149</v>
      </c>
      <c r="L2592" s="8">
        <f>YEAR(FundResult[[#This Row],[Date Created Conversion]])</f>
        <v>2016</v>
      </c>
      <c r="M2592" t="b">
        <v>0</v>
      </c>
      <c r="N2592">
        <v>0</v>
      </c>
      <c r="O2592" t="b">
        <v>0</v>
      </c>
      <c r="P2592" t="s">
        <v>8282</v>
      </c>
      <c r="Q2592" t="s">
        <v>8336</v>
      </c>
      <c r="R2592" s="10" t="s">
        <v>8337</v>
      </c>
      <c r="S2592" s="29">
        <f>ROUND(FundResult[[#This Row],[pledged]]/FundResult[[#This Row],[goal]]*100,0)</f>
        <v>0</v>
      </c>
      <c r="T2592" s="27">
        <f>IFERROR(FundResult[[#This Row],[pledged]]/FundResult[[#This Row],[backers_count]], 0)</f>
        <v>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48">
        <v>1500</v>
      </c>
      <c r="E2593" s="4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6">
        <f>FundResult[[#This Row],[launched_at]]/86400+DATE(1970,1,1)</f>
        <v>42382.906527777777</v>
      </c>
      <c r="L2593" s="8">
        <f>YEAR(FundResult[[#This Row],[Date Created Conversion]])</f>
        <v>2016</v>
      </c>
      <c r="M2593" t="b">
        <v>0</v>
      </c>
      <c r="N2593">
        <v>2</v>
      </c>
      <c r="O2593" t="b">
        <v>0</v>
      </c>
      <c r="P2593" t="s">
        <v>8282</v>
      </c>
      <c r="Q2593" t="s">
        <v>8336</v>
      </c>
      <c r="R2593" s="10" t="s">
        <v>8337</v>
      </c>
      <c r="S2593" s="29">
        <f>ROUND(FundResult[[#This Row],[pledged]]/FundResult[[#This Row],[goal]]*100,0)</f>
        <v>2</v>
      </c>
      <c r="T2593" s="27">
        <f>IFERROR(FundResult[[#This Row],[pledged]]/FundResult[[#This Row],[backers_count]], 0)</f>
        <v>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48">
        <v>30000</v>
      </c>
      <c r="E2594" s="4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6">
        <f>FundResult[[#This Row],[launched_at]]/86400+DATE(1970,1,1)</f>
        <v>41887.801168981481</v>
      </c>
      <c r="L2594" s="8">
        <f>YEAR(FundResult[[#This Row],[Date Created Conversion]])</f>
        <v>2014</v>
      </c>
      <c r="M2594" t="b">
        <v>0</v>
      </c>
      <c r="N2594">
        <v>1</v>
      </c>
      <c r="O2594" t="b">
        <v>0</v>
      </c>
      <c r="P2594" t="s">
        <v>8282</v>
      </c>
      <c r="Q2594" t="s">
        <v>8336</v>
      </c>
      <c r="R2594" s="10" t="s">
        <v>8337</v>
      </c>
      <c r="S2594" s="29">
        <f>ROUND(FundResult[[#This Row],[pledged]]/FundResult[[#This Row],[goal]]*100,0)</f>
        <v>0</v>
      </c>
      <c r="T2594" s="27">
        <f>IFERROR(FundResult[[#This Row],[pledged]]/FundResult[[#This Row],[backers_count]], 0)</f>
        <v>50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48">
        <v>10000</v>
      </c>
      <c r="E2595" s="4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6">
        <f>FundResult[[#This Row],[launched_at]]/86400+DATE(1970,1,1)</f>
        <v>42089.845208333332</v>
      </c>
      <c r="L2595" s="8">
        <f>YEAR(FundResult[[#This Row],[Date Created Conversion]])</f>
        <v>2015</v>
      </c>
      <c r="M2595" t="b">
        <v>0</v>
      </c>
      <c r="N2595">
        <v>0</v>
      </c>
      <c r="O2595" t="b">
        <v>0</v>
      </c>
      <c r="P2595" t="s">
        <v>8282</v>
      </c>
      <c r="Q2595" t="s">
        <v>8336</v>
      </c>
      <c r="R2595" s="10" t="s">
        <v>8337</v>
      </c>
      <c r="S2595" s="29">
        <f>ROUND(FundResult[[#This Row],[pledged]]/FundResult[[#This Row],[goal]]*100,0)</f>
        <v>0</v>
      </c>
      <c r="T2595" s="27">
        <f>IFERROR(FundResult[[#This Row],[pledged]]/FundResult[[#This Row],[backers_count]], 0)</f>
        <v>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48">
        <v>80000</v>
      </c>
      <c r="E2596" s="4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6">
        <f>FundResult[[#This Row],[launched_at]]/86400+DATE(1970,1,1)</f>
        <v>41828.967916666668</v>
      </c>
      <c r="L2596" s="8">
        <f>YEAR(FundResult[[#This Row],[Date Created Conversion]])</f>
        <v>2014</v>
      </c>
      <c r="M2596" t="b">
        <v>0</v>
      </c>
      <c r="N2596">
        <v>1</v>
      </c>
      <c r="O2596" t="b">
        <v>0</v>
      </c>
      <c r="P2596" t="s">
        <v>8282</v>
      </c>
      <c r="Q2596" t="s">
        <v>8336</v>
      </c>
      <c r="R2596" s="10" t="s">
        <v>8337</v>
      </c>
      <c r="S2596" s="29">
        <f>ROUND(FundResult[[#This Row],[pledged]]/FundResult[[#This Row],[goal]]*100,0)</f>
        <v>0</v>
      </c>
      <c r="T2596" s="27">
        <f>IFERROR(FundResult[[#This Row],[pledged]]/FundResult[[#This Row],[backers_count]], 0)</f>
        <v>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48">
        <v>15000</v>
      </c>
      <c r="E2597" s="4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6">
        <f>FundResult[[#This Row],[launched_at]]/86400+DATE(1970,1,1)</f>
        <v>42760.244212962964</v>
      </c>
      <c r="L2597" s="8">
        <f>YEAR(FundResult[[#This Row],[Date Created Conversion]])</f>
        <v>2017</v>
      </c>
      <c r="M2597" t="b">
        <v>0</v>
      </c>
      <c r="N2597">
        <v>19</v>
      </c>
      <c r="O2597" t="b">
        <v>0</v>
      </c>
      <c r="P2597" t="s">
        <v>8282</v>
      </c>
      <c r="Q2597" t="s">
        <v>8336</v>
      </c>
      <c r="R2597" s="10" t="s">
        <v>8337</v>
      </c>
      <c r="S2597" s="29">
        <f>ROUND(FundResult[[#This Row],[pledged]]/FundResult[[#This Row],[goal]]*100,0)</f>
        <v>12</v>
      </c>
      <c r="T2597" s="27">
        <f>IFERROR(FundResult[[#This Row],[pledged]]/FundResult[[#This Row],[backers_count]], 0)</f>
        <v>96.05263157894737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48">
        <v>35000</v>
      </c>
      <c r="E2598" s="4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6">
        <f>FundResult[[#This Row],[launched_at]]/86400+DATE(1970,1,1)</f>
        <v>41828.664456018516</v>
      </c>
      <c r="L2598" s="8">
        <f>YEAR(FundResult[[#This Row],[Date Created Conversion]])</f>
        <v>2014</v>
      </c>
      <c r="M2598" t="b">
        <v>0</v>
      </c>
      <c r="N2598">
        <v>27</v>
      </c>
      <c r="O2598" t="b">
        <v>0</v>
      </c>
      <c r="P2598" t="s">
        <v>8282</v>
      </c>
      <c r="Q2598" t="s">
        <v>8336</v>
      </c>
      <c r="R2598" s="10" t="s">
        <v>8337</v>
      </c>
      <c r="S2598" s="29">
        <f>ROUND(FundResult[[#This Row],[pledged]]/FundResult[[#This Row],[goal]]*100,0)</f>
        <v>24</v>
      </c>
      <c r="T2598" s="27">
        <f>IFERROR(FundResult[[#This Row],[pledged]]/FundResult[[#This Row],[backers_count]], 0)</f>
        <v>305.77777777777777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48">
        <v>1500</v>
      </c>
      <c r="E2599" s="4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6">
        <f>FundResult[[#This Row],[launched_at]]/86400+DATE(1970,1,1)</f>
        <v>42510.341631944444</v>
      </c>
      <c r="L2599" s="8">
        <f>YEAR(FundResult[[#This Row],[Date Created Conversion]])</f>
        <v>2016</v>
      </c>
      <c r="M2599" t="b">
        <v>0</v>
      </c>
      <c r="N2599">
        <v>7</v>
      </c>
      <c r="O2599" t="b">
        <v>0</v>
      </c>
      <c r="P2599" t="s">
        <v>8282</v>
      </c>
      <c r="Q2599" t="s">
        <v>8336</v>
      </c>
      <c r="R2599" s="10" t="s">
        <v>8337</v>
      </c>
      <c r="S2599" s="29">
        <f>ROUND(FundResult[[#This Row],[pledged]]/FundResult[[#This Row],[goal]]*100,0)</f>
        <v>6</v>
      </c>
      <c r="T2599" s="27">
        <f>IFERROR(FundResult[[#This Row],[pledged]]/FundResult[[#This Row],[backers_count]], 0)</f>
        <v>12.142857142857142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48">
        <v>3000</v>
      </c>
      <c r="E2600" s="4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6">
        <f>FundResult[[#This Row],[launched_at]]/86400+DATE(1970,1,1)</f>
        <v>42240.840289351851</v>
      </c>
      <c r="L2600" s="8">
        <f>YEAR(FundResult[[#This Row],[Date Created Conversion]])</f>
        <v>2015</v>
      </c>
      <c r="M2600" t="b">
        <v>0</v>
      </c>
      <c r="N2600">
        <v>14</v>
      </c>
      <c r="O2600" t="b">
        <v>0</v>
      </c>
      <c r="P2600" t="s">
        <v>8282</v>
      </c>
      <c r="Q2600" t="s">
        <v>8336</v>
      </c>
      <c r="R2600" s="10" t="s">
        <v>8337</v>
      </c>
      <c r="S2600" s="29">
        <f>ROUND(FundResult[[#This Row],[pledged]]/FundResult[[#This Row],[goal]]*100,0)</f>
        <v>39</v>
      </c>
      <c r="T2600" s="27">
        <f>IFERROR(FundResult[[#This Row],[pledged]]/FundResult[[#This Row],[backers_count]], 0)</f>
        <v>83.571428571428569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48">
        <v>9041</v>
      </c>
      <c r="E2601" s="4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6">
        <f>FundResult[[#This Row],[launched_at]]/86400+DATE(1970,1,1)</f>
        <v>41809.754016203704</v>
      </c>
      <c r="L2601" s="8">
        <f>YEAR(FundResult[[#This Row],[Date Created Conversion]])</f>
        <v>2014</v>
      </c>
      <c r="M2601" t="b">
        <v>0</v>
      </c>
      <c r="N2601">
        <v>5</v>
      </c>
      <c r="O2601" t="b">
        <v>0</v>
      </c>
      <c r="P2601" t="s">
        <v>8282</v>
      </c>
      <c r="Q2601" t="s">
        <v>8336</v>
      </c>
      <c r="R2601" s="10" t="s">
        <v>8337</v>
      </c>
      <c r="S2601" s="29">
        <f>ROUND(FundResult[[#This Row],[pledged]]/FundResult[[#This Row],[goal]]*100,0)</f>
        <v>1</v>
      </c>
      <c r="T2601" s="27">
        <f>IFERROR(FundResult[[#This Row],[pledged]]/FundResult[[#This Row],[backers_count]], 0)</f>
        <v>18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48">
        <v>50000</v>
      </c>
      <c r="E2602" s="4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6">
        <f>FundResult[[#This Row],[launched_at]]/86400+DATE(1970,1,1)</f>
        <v>42394.900462962964</v>
      </c>
      <c r="L2602" s="8">
        <f>YEAR(FundResult[[#This Row],[Date Created Conversion]])</f>
        <v>2016</v>
      </c>
      <c r="M2602" t="b">
        <v>0</v>
      </c>
      <c r="N2602">
        <v>30</v>
      </c>
      <c r="O2602" t="b">
        <v>0</v>
      </c>
      <c r="P2602" t="s">
        <v>8282</v>
      </c>
      <c r="Q2602" t="s">
        <v>8336</v>
      </c>
      <c r="R2602" s="10" t="s">
        <v>8337</v>
      </c>
      <c r="S2602" s="29">
        <f>ROUND(FundResult[[#This Row],[pledged]]/FundResult[[#This Row],[goal]]*100,0)</f>
        <v>7</v>
      </c>
      <c r="T2602" s="27">
        <f>IFERROR(FundResult[[#This Row],[pledged]]/FundResult[[#This Row],[backers_count]], 0)</f>
        <v>115.53333333333333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48">
        <v>500</v>
      </c>
      <c r="E2603" s="4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6">
        <f>FundResult[[#This Row],[launched_at]]/86400+DATE(1970,1,1)</f>
        <v>41150.902187500003</v>
      </c>
      <c r="L2603" s="8">
        <f>YEAR(FundResult[[#This Row],[Date Created Conversion]])</f>
        <v>2012</v>
      </c>
      <c r="M2603" t="b">
        <v>1</v>
      </c>
      <c r="N2603">
        <v>151</v>
      </c>
      <c r="O2603" t="b">
        <v>1</v>
      </c>
      <c r="P2603" t="s">
        <v>8299</v>
      </c>
      <c r="Q2603" t="s">
        <v>8319</v>
      </c>
      <c r="R2603" s="10" t="s">
        <v>8355</v>
      </c>
      <c r="S2603" s="29">
        <f>ROUND(FundResult[[#This Row],[pledged]]/FundResult[[#This Row],[goal]]*100,0)</f>
        <v>661</v>
      </c>
      <c r="T2603" s="27">
        <f>IFERROR(FundResult[[#This Row],[pledged]]/FundResult[[#This Row],[backers_count]], 0)</f>
        <v>21.900662251655628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48">
        <v>12000</v>
      </c>
      <c r="E2604" s="4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6">
        <f>FundResult[[#This Row],[launched_at]]/86400+DATE(1970,1,1)</f>
        <v>41915.747314814813</v>
      </c>
      <c r="L2604" s="8">
        <f>YEAR(FundResult[[#This Row],[Date Created Conversion]])</f>
        <v>2014</v>
      </c>
      <c r="M2604" t="b">
        <v>1</v>
      </c>
      <c r="N2604">
        <v>489</v>
      </c>
      <c r="O2604" t="b">
        <v>1</v>
      </c>
      <c r="P2604" t="s">
        <v>8299</v>
      </c>
      <c r="Q2604" t="s">
        <v>8319</v>
      </c>
      <c r="R2604" s="10" t="s">
        <v>8355</v>
      </c>
      <c r="S2604" s="29">
        <f>ROUND(FundResult[[#This Row],[pledged]]/FundResult[[#This Row],[goal]]*100,0)</f>
        <v>326</v>
      </c>
      <c r="T2604" s="27">
        <f>IFERROR(FundResult[[#This Row],[pledged]]/FundResult[[#This Row],[backers_count]], 0)</f>
        <v>80.022494887525568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48">
        <v>1750</v>
      </c>
      <c r="E2605" s="4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6">
        <f>FundResult[[#This Row],[launched_at]]/86400+DATE(1970,1,1)</f>
        <v>41617.912662037037</v>
      </c>
      <c r="L2605" s="8">
        <f>YEAR(FundResult[[#This Row],[Date Created Conversion]])</f>
        <v>2013</v>
      </c>
      <c r="M2605" t="b">
        <v>1</v>
      </c>
      <c r="N2605">
        <v>50</v>
      </c>
      <c r="O2605" t="b">
        <v>1</v>
      </c>
      <c r="P2605" t="s">
        <v>8299</v>
      </c>
      <c r="Q2605" t="s">
        <v>8319</v>
      </c>
      <c r="R2605" s="10" t="s">
        <v>8355</v>
      </c>
      <c r="S2605" s="29">
        <f>ROUND(FundResult[[#This Row],[pledged]]/FundResult[[#This Row],[goal]]*100,0)</f>
        <v>101</v>
      </c>
      <c r="T2605" s="27">
        <f>IFERROR(FundResult[[#This Row],[pledged]]/FundResult[[#This Row],[backers_count]], 0)</f>
        <v>35.520000000000003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48">
        <v>20000</v>
      </c>
      <c r="E2606" s="4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6">
        <f>FundResult[[#This Row],[launched_at]]/86400+DATE(1970,1,1)</f>
        <v>40998.051192129627</v>
      </c>
      <c r="L2606" s="8">
        <f>YEAR(FundResult[[#This Row],[Date Created Conversion]])</f>
        <v>2012</v>
      </c>
      <c r="M2606" t="b">
        <v>1</v>
      </c>
      <c r="N2606">
        <v>321</v>
      </c>
      <c r="O2606" t="b">
        <v>1</v>
      </c>
      <c r="P2606" t="s">
        <v>8299</v>
      </c>
      <c r="Q2606" t="s">
        <v>8319</v>
      </c>
      <c r="R2606" s="10" t="s">
        <v>8355</v>
      </c>
      <c r="S2606" s="29">
        <f>ROUND(FundResult[[#This Row],[pledged]]/FundResult[[#This Row],[goal]]*100,0)</f>
        <v>104</v>
      </c>
      <c r="T2606" s="27">
        <f>IFERROR(FundResult[[#This Row],[pledged]]/FundResult[[#This Row],[backers_count]], 0)</f>
        <v>64.933333333333323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48">
        <v>100000</v>
      </c>
      <c r="E2607" s="4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6">
        <f>FundResult[[#This Row],[launched_at]]/86400+DATE(1970,1,1)</f>
        <v>42508.541550925926</v>
      </c>
      <c r="L2607" s="8">
        <f>YEAR(FundResult[[#This Row],[Date Created Conversion]])</f>
        <v>2016</v>
      </c>
      <c r="M2607" t="b">
        <v>1</v>
      </c>
      <c r="N2607">
        <v>1762</v>
      </c>
      <c r="O2607" t="b">
        <v>1</v>
      </c>
      <c r="P2607" t="s">
        <v>8299</v>
      </c>
      <c r="Q2607" t="s">
        <v>8319</v>
      </c>
      <c r="R2607" s="10" t="s">
        <v>8355</v>
      </c>
      <c r="S2607" s="29">
        <f>ROUND(FundResult[[#This Row],[pledged]]/FundResult[[#This Row],[goal]]*100,0)</f>
        <v>107</v>
      </c>
      <c r="T2607" s="27">
        <f>IFERROR(FundResult[[#This Row],[pledged]]/FundResult[[#This Row],[backers_count]], 0)</f>
        <v>60.965703745743475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48">
        <v>11000</v>
      </c>
      <c r="E2608" s="4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6">
        <f>FundResult[[#This Row],[launched_at]]/86400+DATE(1970,1,1)</f>
        <v>41726.712754629625</v>
      </c>
      <c r="L2608" s="8">
        <f>YEAR(FundResult[[#This Row],[Date Created Conversion]])</f>
        <v>2014</v>
      </c>
      <c r="M2608" t="b">
        <v>1</v>
      </c>
      <c r="N2608">
        <v>385</v>
      </c>
      <c r="O2608" t="b">
        <v>1</v>
      </c>
      <c r="P2608" t="s">
        <v>8299</v>
      </c>
      <c r="Q2608" t="s">
        <v>8319</v>
      </c>
      <c r="R2608" s="10" t="s">
        <v>8355</v>
      </c>
      <c r="S2608" s="29">
        <f>ROUND(FundResult[[#This Row],[pledged]]/FundResult[[#This Row],[goal]]*100,0)</f>
        <v>110</v>
      </c>
      <c r="T2608" s="27">
        <f>IFERROR(FundResult[[#This Row],[pledged]]/FundResult[[#This Row],[backers_count]], 0)</f>
        <v>31.444155844155844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48">
        <v>8000</v>
      </c>
      <c r="E2609" s="4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6">
        <f>FundResult[[#This Row],[launched_at]]/86400+DATE(1970,1,1)</f>
        <v>42184.874675925923</v>
      </c>
      <c r="L2609" s="8">
        <f>YEAR(FundResult[[#This Row],[Date Created Conversion]])</f>
        <v>2015</v>
      </c>
      <c r="M2609" t="b">
        <v>1</v>
      </c>
      <c r="N2609">
        <v>398</v>
      </c>
      <c r="O2609" t="b">
        <v>1</v>
      </c>
      <c r="P2609" t="s">
        <v>8299</v>
      </c>
      <c r="Q2609" t="s">
        <v>8319</v>
      </c>
      <c r="R2609" s="10" t="s">
        <v>8355</v>
      </c>
      <c r="S2609" s="29">
        <f>ROUND(FundResult[[#This Row],[pledged]]/FundResult[[#This Row],[goal]]*100,0)</f>
        <v>408</v>
      </c>
      <c r="T2609" s="27">
        <f>IFERROR(FundResult[[#This Row],[pledged]]/FundResult[[#This Row],[backers_count]], 0)</f>
        <v>81.949748743718587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48">
        <v>8000</v>
      </c>
      <c r="E2610" s="4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6">
        <f>FundResult[[#This Row],[launched_at]]/86400+DATE(1970,1,1)</f>
        <v>42767.801712962959</v>
      </c>
      <c r="L2610" s="8">
        <f>YEAR(FundResult[[#This Row],[Date Created Conversion]])</f>
        <v>2017</v>
      </c>
      <c r="M2610" t="b">
        <v>1</v>
      </c>
      <c r="N2610">
        <v>304</v>
      </c>
      <c r="O2610" t="b">
        <v>1</v>
      </c>
      <c r="P2610" t="s">
        <v>8299</v>
      </c>
      <c r="Q2610" t="s">
        <v>8319</v>
      </c>
      <c r="R2610" s="10" t="s">
        <v>8355</v>
      </c>
      <c r="S2610" s="29">
        <f>ROUND(FundResult[[#This Row],[pledged]]/FundResult[[#This Row],[goal]]*100,0)</f>
        <v>224</v>
      </c>
      <c r="T2610" s="27">
        <f>IFERROR(FundResult[[#This Row],[pledged]]/FundResult[[#This Row],[backers_count]], 0)</f>
        <v>58.92763157894737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48">
        <v>35000</v>
      </c>
      <c r="E2611" s="4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6">
        <f>FundResult[[#This Row],[launched_at]]/86400+DATE(1970,1,1)</f>
        <v>41075.237858796296</v>
      </c>
      <c r="L2611" s="8">
        <f>YEAR(FundResult[[#This Row],[Date Created Conversion]])</f>
        <v>2012</v>
      </c>
      <c r="M2611" t="b">
        <v>1</v>
      </c>
      <c r="N2611">
        <v>676</v>
      </c>
      <c r="O2611" t="b">
        <v>1</v>
      </c>
      <c r="P2611" t="s">
        <v>8299</v>
      </c>
      <c r="Q2611" t="s">
        <v>8319</v>
      </c>
      <c r="R2611" s="10" t="s">
        <v>8355</v>
      </c>
      <c r="S2611" s="29">
        <f>ROUND(FundResult[[#This Row],[pledged]]/FundResult[[#This Row],[goal]]*100,0)</f>
        <v>304</v>
      </c>
      <c r="T2611" s="27">
        <f>IFERROR(FundResult[[#This Row],[pledged]]/FundResult[[#This Row],[backers_count]], 0)</f>
        <v>157.29347633136095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48">
        <v>22765</v>
      </c>
      <c r="E2612" s="4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6">
        <f>FundResult[[#This Row],[launched_at]]/86400+DATE(1970,1,1)</f>
        <v>42564.881076388891</v>
      </c>
      <c r="L2612" s="8">
        <f>YEAR(FundResult[[#This Row],[Date Created Conversion]])</f>
        <v>2016</v>
      </c>
      <c r="M2612" t="b">
        <v>1</v>
      </c>
      <c r="N2612">
        <v>577</v>
      </c>
      <c r="O2612" t="b">
        <v>1</v>
      </c>
      <c r="P2612" t="s">
        <v>8299</v>
      </c>
      <c r="Q2612" t="s">
        <v>8319</v>
      </c>
      <c r="R2612" s="10" t="s">
        <v>8355</v>
      </c>
      <c r="S2612" s="29">
        <f>ROUND(FundResult[[#This Row],[pledged]]/FundResult[[#This Row],[goal]]*100,0)</f>
        <v>141</v>
      </c>
      <c r="T2612" s="27">
        <f>IFERROR(FundResult[[#This Row],[pledged]]/FundResult[[#This Row],[backers_count]], 0)</f>
        <v>55.758509532062391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48">
        <v>11000</v>
      </c>
      <c r="E2613" s="4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6">
        <f>FundResult[[#This Row],[launched_at]]/86400+DATE(1970,1,1)</f>
        <v>42704.335810185185</v>
      </c>
      <c r="L2613" s="8">
        <f>YEAR(FundResult[[#This Row],[Date Created Conversion]])</f>
        <v>2016</v>
      </c>
      <c r="M2613" t="b">
        <v>1</v>
      </c>
      <c r="N2613">
        <v>3663</v>
      </c>
      <c r="O2613" t="b">
        <v>1</v>
      </c>
      <c r="P2613" t="s">
        <v>8299</v>
      </c>
      <c r="Q2613" t="s">
        <v>8319</v>
      </c>
      <c r="R2613" s="10" t="s">
        <v>8355</v>
      </c>
      <c r="S2613" s="29">
        <f>ROUND(FundResult[[#This Row],[pledged]]/FundResult[[#This Row],[goal]]*100,0)</f>
        <v>2791</v>
      </c>
      <c r="T2613" s="27">
        <f>IFERROR(FundResult[[#This Row],[pledged]]/FundResult[[#This Row],[backers_count]], 0)</f>
        <v>83.802893802893806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48">
        <v>10000</v>
      </c>
      <c r="E2614" s="4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6">
        <f>FundResult[[#This Row],[launched_at]]/86400+DATE(1970,1,1)</f>
        <v>41982.143171296295</v>
      </c>
      <c r="L2614" s="8">
        <f>YEAR(FundResult[[#This Row],[Date Created Conversion]])</f>
        <v>2014</v>
      </c>
      <c r="M2614" t="b">
        <v>1</v>
      </c>
      <c r="N2614">
        <v>294</v>
      </c>
      <c r="O2614" t="b">
        <v>1</v>
      </c>
      <c r="P2614" t="s">
        <v>8299</v>
      </c>
      <c r="Q2614" t="s">
        <v>8319</v>
      </c>
      <c r="R2614" s="10" t="s">
        <v>8355</v>
      </c>
      <c r="S2614" s="29">
        <f>ROUND(FundResult[[#This Row],[pledged]]/FundResult[[#This Row],[goal]]*100,0)</f>
        <v>172</v>
      </c>
      <c r="T2614" s="27">
        <f>IFERROR(FundResult[[#This Row],[pledged]]/FundResult[[#This Row],[backers_count]], 0)</f>
        <v>58.422210884353746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48">
        <v>7500</v>
      </c>
      <c r="E2615" s="4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6">
        <f>FundResult[[#This Row],[launched_at]]/86400+DATE(1970,1,1)</f>
        <v>41143.81821759259</v>
      </c>
      <c r="L2615" s="8">
        <f>YEAR(FundResult[[#This Row],[Date Created Conversion]])</f>
        <v>2012</v>
      </c>
      <c r="M2615" t="b">
        <v>1</v>
      </c>
      <c r="N2615">
        <v>28</v>
      </c>
      <c r="O2615" t="b">
        <v>1</v>
      </c>
      <c r="P2615" t="s">
        <v>8299</v>
      </c>
      <c r="Q2615" t="s">
        <v>8319</v>
      </c>
      <c r="R2615" s="10" t="s">
        <v>8355</v>
      </c>
      <c r="S2615" s="29">
        <f>ROUND(FundResult[[#This Row],[pledged]]/FundResult[[#This Row],[goal]]*100,0)</f>
        <v>101</v>
      </c>
      <c r="T2615" s="27">
        <f>IFERROR(FundResult[[#This Row],[pledged]]/FundResult[[#This Row],[backers_count]], 0)</f>
        <v>270.57142857142856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48">
        <v>10500</v>
      </c>
      <c r="E2616" s="4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6">
        <f>FundResult[[#This Row],[launched_at]]/86400+DATE(1970,1,1)</f>
        <v>41730.708472222221</v>
      </c>
      <c r="L2616" s="8">
        <f>YEAR(FundResult[[#This Row],[Date Created Conversion]])</f>
        <v>2014</v>
      </c>
      <c r="M2616" t="b">
        <v>1</v>
      </c>
      <c r="N2616">
        <v>100</v>
      </c>
      <c r="O2616" t="b">
        <v>1</v>
      </c>
      <c r="P2616" t="s">
        <v>8299</v>
      </c>
      <c r="Q2616" t="s">
        <v>8319</v>
      </c>
      <c r="R2616" s="10" t="s">
        <v>8355</v>
      </c>
      <c r="S2616" s="29">
        <f>ROUND(FundResult[[#This Row],[pledged]]/FundResult[[#This Row],[goal]]*100,0)</f>
        <v>102</v>
      </c>
      <c r="T2616" s="27">
        <f>IFERROR(FundResult[[#This Row],[pledged]]/FundResult[[#This Row],[backers_count]], 0)</f>
        <v>107.1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48">
        <v>2001</v>
      </c>
      <c r="E2617" s="4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6">
        <f>FundResult[[#This Row],[launched_at]]/86400+DATE(1970,1,1)</f>
        <v>42453.49726851852</v>
      </c>
      <c r="L2617" s="8">
        <f>YEAR(FundResult[[#This Row],[Date Created Conversion]])</f>
        <v>2016</v>
      </c>
      <c r="M2617" t="b">
        <v>0</v>
      </c>
      <c r="N2617">
        <v>72</v>
      </c>
      <c r="O2617" t="b">
        <v>1</v>
      </c>
      <c r="P2617" t="s">
        <v>8299</v>
      </c>
      <c r="Q2617" t="s">
        <v>8319</v>
      </c>
      <c r="R2617" s="10" t="s">
        <v>8355</v>
      </c>
      <c r="S2617" s="29">
        <f>ROUND(FundResult[[#This Row],[pledged]]/FundResult[[#This Row],[goal]]*100,0)</f>
        <v>170</v>
      </c>
      <c r="T2617" s="27">
        <f>IFERROR(FundResult[[#This Row],[pledged]]/FundResult[[#This Row],[backers_count]], 0)</f>
        <v>47.180555555555557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48">
        <v>25000</v>
      </c>
      <c r="E2618" s="4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6">
        <f>FundResult[[#This Row],[launched_at]]/86400+DATE(1970,1,1)</f>
        <v>42211.99454861111</v>
      </c>
      <c r="L2618" s="8">
        <f>YEAR(FundResult[[#This Row],[Date Created Conversion]])</f>
        <v>2015</v>
      </c>
      <c r="M2618" t="b">
        <v>1</v>
      </c>
      <c r="N2618">
        <v>238</v>
      </c>
      <c r="O2618" t="b">
        <v>1</v>
      </c>
      <c r="P2618" t="s">
        <v>8299</v>
      </c>
      <c r="Q2618" t="s">
        <v>8319</v>
      </c>
      <c r="R2618" s="10" t="s">
        <v>8355</v>
      </c>
      <c r="S2618" s="29">
        <f>ROUND(FundResult[[#This Row],[pledged]]/FundResult[[#This Row],[goal]]*100,0)</f>
        <v>115</v>
      </c>
      <c r="T2618" s="27">
        <f>IFERROR(FundResult[[#This Row],[pledged]]/FundResult[[#This Row],[backers_count]], 0)</f>
        <v>120.30882352941177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48">
        <v>500</v>
      </c>
      <c r="E2619" s="4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6">
        <f>FundResult[[#This Row],[launched_at]]/86400+DATE(1970,1,1)</f>
        <v>41902.874432870369</v>
      </c>
      <c r="L2619" s="8">
        <f>YEAR(FundResult[[#This Row],[Date Created Conversion]])</f>
        <v>2014</v>
      </c>
      <c r="M2619" t="b">
        <v>1</v>
      </c>
      <c r="N2619">
        <v>159</v>
      </c>
      <c r="O2619" t="b">
        <v>1</v>
      </c>
      <c r="P2619" t="s">
        <v>8299</v>
      </c>
      <c r="Q2619" t="s">
        <v>8319</v>
      </c>
      <c r="R2619" s="10" t="s">
        <v>8355</v>
      </c>
      <c r="S2619" s="29">
        <f>ROUND(FundResult[[#This Row],[pledged]]/FundResult[[#This Row],[goal]]*100,0)</f>
        <v>878</v>
      </c>
      <c r="T2619" s="27">
        <f>IFERROR(FundResult[[#This Row],[pledged]]/FundResult[[#This Row],[backers_count]], 0)</f>
        <v>27.59748427672956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48">
        <v>15000</v>
      </c>
      <c r="E2620" s="4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6">
        <f>FundResult[[#This Row],[launched_at]]/86400+DATE(1970,1,1)</f>
        <v>42279.792372685188</v>
      </c>
      <c r="L2620" s="8">
        <f>YEAR(FundResult[[#This Row],[Date Created Conversion]])</f>
        <v>2015</v>
      </c>
      <c r="M2620" t="b">
        <v>1</v>
      </c>
      <c r="N2620">
        <v>77</v>
      </c>
      <c r="O2620" t="b">
        <v>1</v>
      </c>
      <c r="P2620" t="s">
        <v>8299</v>
      </c>
      <c r="Q2620" t="s">
        <v>8319</v>
      </c>
      <c r="R2620" s="10" t="s">
        <v>8355</v>
      </c>
      <c r="S2620" s="29">
        <f>ROUND(FundResult[[#This Row],[pledged]]/FundResult[[#This Row],[goal]]*100,0)</f>
        <v>105</v>
      </c>
      <c r="T2620" s="27">
        <f>IFERROR(FundResult[[#This Row],[pledged]]/FundResult[[#This Row],[backers_count]], 0)</f>
        <v>205.2987012987013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48">
        <v>1000</v>
      </c>
      <c r="E2621" s="4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6">
        <f>FundResult[[#This Row],[launched_at]]/86400+DATE(1970,1,1)</f>
        <v>42273.884305555555</v>
      </c>
      <c r="L2621" s="8">
        <f>YEAR(FundResult[[#This Row],[Date Created Conversion]])</f>
        <v>2015</v>
      </c>
      <c r="M2621" t="b">
        <v>1</v>
      </c>
      <c r="N2621">
        <v>53</v>
      </c>
      <c r="O2621" t="b">
        <v>1</v>
      </c>
      <c r="P2621" t="s">
        <v>8299</v>
      </c>
      <c r="Q2621" t="s">
        <v>8319</v>
      </c>
      <c r="R2621" s="10" t="s">
        <v>8355</v>
      </c>
      <c r="S2621" s="29">
        <f>ROUND(FundResult[[#This Row],[pledged]]/FundResult[[#This Row],[goal]]*100,0)</f>
        <v>188</v>
      </c>
      <c r="T2621" s="27">
        <f>IFERROR(FundResult[[#This Row],[pledged]]/FundResult[[#This Row],[backers_count]], 0)</f>
        <v>35.547169811320757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48">
        <v>65000</v>
      </c>
      <c r="E2622" s="4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6">
        <f>FundResult[[#This Row],[launched_at]]/86400+DATE(1970,1,1)</f>
        <v>42251.16715277778</v>
      </c>
      <c r="L2622" s="8">
        <f>YEAR(FundResult[[#This Row],[Date Created Conversion]])</f>
        <v>2015</v>
      </c>
      <c r="M2622" t="b">
        <v>1</v>
      </c>
      <c r="N2622">
        <v>1251</v>
      </c>
      <c r="O2622" t="b">
        <v>1</v>
      </c>
      <c r="P2622" t="s">
        <v>8299</v>
      </c>
      <c r="Q2622" t="s">
        <v>8319</v>
      </c>
      <c r="R2622" s="10" t="s">
        <v>8355</v>
      </c>
      <c r="S2622" s="29">
        <f>ROUND(FundResult[[#This Row],[pledged]]/FundResult[[#This Row],[goal]]*100,0)</f>
        <v>144</v>
      </c>
      <c r="T2622" s="27">
        <f>IFERROR(FundResult[[#This Row],[pledged]]/FundResult[[#This Row],[backers_count]], 0)</f>
        <v>74.639488409272587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48">
        <v>15000</v>
      </c>
      <c r="E2623" s="4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6">
        <f>FundResult[[#This Row],[launched_at]]/86400+DATE(1970,1,1)</f>
        <v>42115.747546296298</v>
      </c>
      <c r="L2623" s="8">
        <f>YEAR(FundResult[[#This Row],[Date Created Conversion]])</f>
        <v>2015</v>
      </c>
      <c r="M2623" t="b">
        <v>1</v>
      </c>
      <c r="N2623">
        <v>465</v>
      </c>
      <c r="O2623" t="b">
        <v>1</v>
      </c>
      <c r="P2623" t="s">
        <v>8299</v>
      </c>
      <c r="Q2623" t="s">
        <v>8319</v>
      </c>
      <c r="R2623" s="10" t="s">
        <v>8355</v>
      </c>
      <c r="S2623" s="29">
        <f>ROUND(FundResult[[#This Row],[pledged]]/FundResult[[#This Row],[goal]]*100,0)</f>
        <v>146</v>
      </c>
      <c r="T2623" s="27">
        <f>IFERROR(FundResult[[#This Row],[pledged]]/FundResult[[#This Row],[backers_count]], 0)</f>
        <v>47.058064516129029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48">
        <v>1500</v>
      </c>
      <c r="E2624" s="4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6">
        <f>FundResult[[#This Row],[launched_at]]/86400+DATE(1970,1,1)</f>
        <v>42689.74324074074</v>
      </c>
      <c r="L2624" s="8">
        <f>YEAR(FundResult[[#This Row],[Date Created Conversion]])</f>
        <v>2016</v>
      </c>
      <c r="M2624" t="b">
        <v>0</v>
      </c>
      <c r="N2624">
        <v>74</v>
      </c>
      <c r="O2624" t="b">
        <v>1</v>
      </c>
      <c r="P2624" t="s">
        <v>8299</v>
      </c>
      <c r="Q2624" t="s">
        <v>8319</v>
      </c>
      <c r="R2624" s="10" t="s">
        <v>8355</v>
      </c>
      <c r="S2624" s="29">
        <f>ROUND(FundResult[[#This Row],[pledged]]/FundResult[[#This Row],[goal]]*100,0)</f>
        <v>131</v>
      </c>
      <c r="T2624" s="27">
        <f>IFERROR(FundResult[[#This Row],[pledged]]/FundResult[[#This Row],[backers_count]], 0)</f>
        <v>26.591351351351353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48">
        <v>2000</v>
      </c>
      <c r="E2625" s="4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6">
        <f>FundResult[[#This Row],[launched_at]]/86400+DATE(1970,1,1)</f>
        <v>42692.256550925929</v>
      </c>
      <c r="L2625" s="8">
        <f>YEAR(FundResult[[#This Row],[Date Created Conversion]])</f>
        <v>2016</v>
      </c>
      <c r="M2625" t="b">
        <v>0</v>
      </c>
      <c r="N2625">
        <v>62</v>
      </c>
      <c r="O2625" t="b">
        <v>1</v>
      </c>
      <c r="P2625" t="s">
        <v>8299</v>
      </c>
      <c r="Q2625" t="s">
        <v>8319</v>
      </c>
      <c r="R2625" s="10" t="s">
        <v>8355</v>
      </c>
      <c r="S2625" s="29">
        <f>ROUND(FundResult[[#This Row],[pledged]]/FundResult[[#This Row],[goal]]*100,0)</f>
        <v>114</v>
      </c>
      <c r="T2625" s="27">
        <f>IFERROR(FundResult[[#This Row],[pledged]]/FundResult[[#This Row],[backers_count]], 0)</f>
        <v>36.774193548387096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48">
        <v>8000</v>
      </c>
      <c r="E2626" s="4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6">
        <f>FundResult[[#This Row],[launched_at]]/86400+DATE(1970,1,1)</f>
        <v>41144.421550925923</v>
      </c>
      <c r="L2626" s="8">
        <f>YEAR(FundResult[[#This Row],[Date Created Conversion]])</f>
        <v>2012</v>
      </c>
      <c r="M2626" t="b">
        <v>0</v>
      </c>
      <c r="N2626">
        <v>3468</v>
      </c>
      <c r="O2626" t="b">
        <v>1</v>
      </c>
      <c r="P2626" t="s">
        <v>8299</v>
      </c>
      <c r="Q2626" t="s">
        <v>8319</v>
      </c>
      <c r="R2626" s="10" t="s">
        <v>8355</v>
      </c>
      <c r="S2626" s="29">
        <f>ROUND(FundResult[[#This Row],[pledged]]/FundResult[[#This Row],[goal]]*100,0)</f>
        <v>1379</v>
      </c>
      <c r="T2626" s="27">
        <f>IFERROR(FundResult[[#This Row],[pledged]]/FundResult[[#This Row],[backers_count]], 0)</f>
        <v>31.820544982698959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48">
        <v>150</v>
      </c>
      <c r="E2627" s="4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6">
        <f>FundResult[[#This Row],[launched_at]]/86400+DATE(1970,1,1)</f>
        <v>42658.810277777782</v>
      </c>
      <c r="L2627" s="8">
        <f>YEAR(FundResult[[#This Row],[Date Created Conversion]])</f>
        <v>2016</v>
      </c>
      <c r="M2627" t="b">
        <v>0</v>
      </c>
      <c r="N2627">
        <v>52</v>
      </c>
      <c r="O2627" t="b">
        <v>1</v>
      </c>
      <c r="P2627" t="s">
        <v>8299</v>
      </c>
      <c r="Q2627" t="s">
        <v>8319</v>
      </c>
      <c r="R2627" s="10" t="s">
        <v>8355</v>
      </c>
      <c r="S2627" s="29">
        <f>ROUND(FundResult[[#This Row],[pledged]]/FundResult[[#This Row],[goal]]*100,0)</f>
        <v>956</v>
      </c>
      <c r="T2627" s="27">
        <f>IFERROR(FundResult[[#This Row],[pledged]]/FundResult[[#This Row],[backers_count]], 0)</f>
        <v>27.576923076923077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48">
        <v>2500</v>
      </c>
      <c r="E2628" s="4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6">
        <f>FundResult[[#This Row],[launched_at]]/86400+DATE(1970,1,1)</f>
        <v>42128.628113425926</v>
      </c>
      <c r="L2628" s="8">
        <f>YEAR(FundResult[[#This Row],[Date Created Conversion]])</f>
        <v>2015</v>
      </c>
      <c r="M2628" t="b">
        <v>0</v>
      </c>
      <c r="N2628">
        <v>50</v>
      </c>
      <c r="O2628" t="b">
        <v>1</v>
      </c>
      <c r="P2628" t="s">
        <v>8299</v>
      </c>
      <c r="Q2628" t="s">
        <v>8319</v>
      </c>
      <c r="R2628" s="10" t="s">
        <v>8355</v>
      </c>
      <c r="S2628" s="29">
        <f>ROUND(FundResult[[#This Row],[pledged]]/FundResult[[#This Row],[goal]]*100,0)</f>
        <v>112</v>
      </c>
      <c r="T2628" s="27">
        <f>IFERROR(FundResult[[#This Row],[pledged]]/FundResult[[#This Row],[backers_count]], 0)</f>
        <v>56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48">
        <v>150</v>
      </c>
      <c r="E2629" s="4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6">
        <f>FundResult[[#This Row],[launched_at]]/86400+DATE(1970,1,1)</f>
        <v>42304.829409722224</v>
      </c>
      <c r="L2629" s="8">
        <f>YEAR(FundResult[[#This Row],[Date Created Conversion]])</f>
        <v>2015</v>
      </c>
      <c r="M2629" t="b">
        <v>0</v>
      </c>
      <c r="N2629">
        <v>45</v>
      </c>
      <c r="O2629" t="b">
        <v>1</v>
      </c>
      <c r="P2629" t="s">
        <v>8299</v>
      </c>
      <c r="Q2629" t="s">
        <v>8319</v>
      </c>
      <c r="R2629" s="10" t="s">
        <v>8355</v>
      </c>
      <c r="S2629" s="29">
        <f>ROUND(FundResult[[#This Row],[pledged]]/FundResult[[#This Row],[goal]]*100,0)</f>
        <v>647</v>
      </c>
      <c r="T2629" s="27">
        <f>IFERROR(FundResult[[#This Row],[pledged]]/FundResult[[#This Row],[backers_count]], 0)</f>
        <v>21.555555555555557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48">
        <v>839</v>
      </c>
      <c r="E2630" s="4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6">
        <f>FundResult[[#This Row],[launched_at]]/86400+DATE(1970,1,1)</f>
        <v>41953.966053240743</v>
      </c>
      <c r="L2630" s="8">
        <f>YEAR(FundResult[[#This Row],[Date Created Conversion]])</f>
        <v>2014</v>
      </c>
      <c r="M2630" t="b">
        <v>0</v>
      </c>
      <c r="N2630">
        <v>21</v>
      </c>
      <c r="O2630" t="b">
        <v>1</v>
      </c>
      <c r="P2630" t="s">
        <v>8299</v>
      </c>
      <c r="Q2630" t="s">
        <v>8319</v>
      </c>
      <c r="R2630" s="10" t="s">
        <v>8355</v>
      </c>
      <c r="S2630" s="29">
        <f>ROUND(FundResult[[#This Row],[pledged]]/FundResult[[#This Row],[goal]]*100,0)</f>
        <v>110</v>
      </c>
      <c r="T2630" s="27">
        <f>IFERROR(FundResult[[#This Row],[pledged]]/FundResult[[#This Row],[backers_count]], 0)</f>
        <v>44.095238095238095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48">
        <v>5000</v>
      </c>
      <c r="E2631" s="4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6">
        <f>FundResult[[#This Row],[launched_at]]/86400+DATE(1970,1,1)</f>
        <v>42108.538449074069</v>
      </c>
      <c r="L2631" s="8">
        <f>YEAR(FundResult[[#This Row],[Date Created Conversion]])</f>
        <v>2015</v>
      </c>
      <c r="M2631" t="b">
        <v>0</v>
      </c>
      <c r="N2631">
        <v>100</v>
      </c>
      <c r="O2631" t="b">
        <v>1</v>
      </c>
      <c r="P2631" t="s">
        <v>8299</v>
      </c>
      <c r="Q2631" t="s">
        <v>8319</v>
      </c>
      <c r="R2631" s="10" t="s">
        <v>8355</v>
      </c>
      <c r="S2631" s="29">
        <f>ROUND(FundResult[[#This Row],[pledged]]/FundResult[[#This Row],[goal]]*100,0)</f>
        <v>128</v>
      </c>
      <c r="T2631" s="27">
        <f>IFERROR(FundResult[[#This Row],[pledged]]/FundResult[[#This Row],[backers_count]], 0)</f>
        <v>63.87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48">
        <v>2000</v>
      </c>
      <c r="E2632" s="4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6">
        <f>FundResult[[#This Row],[launched_at]]/86400+DATE(1970,1,1)</f>
        <v>42524.105462962965</v>
      </c>
      <c r="L2632" s="8">
        <f>YEAR(FundResult[[#This Row],[Date Created Conversion]])</f>
        <v>2016</v>
      </c>
      <c r="M2632" t="b">
        <v>0</v>
      </c>
      <c r="N2632">
        <v>81</v>
      </c>
      <c r="O2632" t="b">
        <v>1</v>
      </c>
      <c r="P2632" t="s">
        <v>8299</v>
      </c>
      <c r="Q2632" t="s">
        <v>8319</v>
      </c>
      <c r="R2632" s="10" t="s">
        <v>8355</v>
      </c>
      <c r="S2632" s="29">
        <f>ROUND(FundResult[[#This Row],[pledged]]/FundResult[[#This Row],[goal]]*100,0)</f>
        <v>158</v>
      </c>
      <c r="T2632" s="27">
        <f>IFERROR(FundResult[[#This Row],[pledged]]/FundResult[[#This Row],[backers_count]], 0)</f>
        <v>38.987654320987652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48">
        <v>20000</v>
      </c>
      <c r="E2633" s="4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6">
        <f>FundResult[[#This Row],[launched_at]]/86400+DATE(1970,1,1)</f>
        <v>42218.169293981482</v>
      </c>
      <c r="L2633" s="8">
        <f>YEAR(FundResult[[#This Row],[Date Created Conversion]])</f>
        <v>2015</v>
      </c>
      <c r="M2633" t="b">
        <v>0</v>
      </c>
      <c r="N2633">
        <v>286</v>
      </c>
      <c r="O2633" t="b">
        <v>1</v>
      </c>
      <c r="P2633" t="s">
        <v>8299</v>
      </c>
      <c r="Q2633" t="s">
        <v>8319</v>
      </c>
      <c r="R2633" s="10" t="s">
        <v>8355</v>
      </c>
      <c r="S2633" s="29">
        <f>ROUND(FundResult[[#This Row],[pledged]]/FundResult[[#This Row],[goal]]*100,0)</f>
        <v>115</v>
      </c>
      <c r="T2633" s="27">
        <f>IFERROR(FundResult[[#This Row],[pledged]]/FundResult[[#This Row],[backers_count]], 0)</f>
        <v>80.185489510489504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48">
        <v>1070</v>
      </c>
      <c r="E2634" s="4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6">
        <f>FundResult[[#This Row],[launched_at]]/86400+DATE(1970,1,1)</f>
        <v>42494.061793981484</v>
      </c>
      <c r="L2634" s="8">
        <f>YEAR(FundResult[[#This Row],[Date Created Conversion]])</f>
        <v>2016</v>
      </c>
      <c r="M2634" t="b">
        <v>0</v>
      </c>
      <c r="N2634">
        <v>42</v>
      </c>
      <c r="O2634" t="b">
        <v>1</v>
      </c>
      <c r="P2634" t="s">
        <v>8299</v>
      </c>
      <c r="Q2634" t="s">
        <v>8319</v>
      </c>
      <c r="R2634" s="10" t="s">
        <v>8355</v>
      </c>
      <c r="S2634" s="29">
        <f>ROUND(FundResult[[#This Row],[pledged]]/FundResult[[#This Row],[goal]]*100,0)</f>
        <v>137</v>
      </c>
      <c r="T2634" s="27">
        <f>IFERROR(FundResult[[#This Row],[pledged]]/FundResult[[#This Row],[backers_count]], 0)</f>
        <v>34.904761904761905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48">
        <v>5000</v>
      </c>
      <c r="E2635" s="4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6">
        <f>FundResult[[#This Row],[launched_at]]/86400+DATE(1970,1,1)</f>
        <v>41667.823287037041</v>
      </c>
      <c r="L2635" s="8">
        <f>YEAR(FundResult[[#This Row],[Date Created Conversion]])</f>
        <v>2014</v>
      </c>
      <c r="M2635" t="b">
        <v>0</v>
      </c>
      <c r="N2635">
        <v>199</v>
      </c>
      <c r="O2635" t="b">
        <v>1</v>
      </c>
      <c r="P2635" t="s">
        <v>8299</v>
      </c>
      <c r="Q2635" t="s">
        <v>8319</v>
      </c>
      <c r="R2635" s="10" t="s">
        <v>8355</v>
      </c>
      <c r="S2635" s="29">
        <f>ROUND(FundResult[[#This Row],[pledged]]/FundResult[[#This Row],[goal]]*100,0)</f>
        <v>355</v>
      </c>
      <c r="T2635" s="27">
        <f>IFERROR(FundResult[[#This Row],[pledged]]/FundResult[[#This Row],[backers_count]], 0)</f>
        <v>89.100502512562812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48">
        <v>930</v>
      </c>
      <c r="E2636" s="4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6">
        <f>FundResult[[#This Row],[launched_at]]/86400+DATE(1970,1,1)</f>
        <v>42612.656493055554</v>
      </c>
      <c r="L2636" s="8">
        <f>YEAR(FundResult[[#This Row],[Date Created Conversion]])</f>
        <v>2016</v>
      </c>
      <c r="M2636" t="b">
        <v>0</v>
      </c>
      <c r="N2636">
        <v>25</v>
      </c>
      <c r="O2636" t="b">
        <v>1</v>
      </c>
      <c r="P2636" t="s">
        <v>8299</v>
      </c>
      <c r="Q2636" t="s">
        <v>8319</v>
      </c>
      <c r="R2636" s="10" t="s">
        <v>8355</v>
      </c>
      <c r="S2636" s="29">
        <f>ROUND(FundResult[[#This Row],[pledged]]/FundResult[[#This Row],[goal]]*100,0)</f>
        <v>106</v>
      </c>
      <c r="T2636" s="27">
        <f>IFERROR(FundResult[[#This Row],[pledged]]/FundResult[[#This Row],[backers_count]], 0)</f>
        <v>39.44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48">
        <v>11500</v>
      </c>
      <c r="E2637" s="4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6">
        <f>FundResult[[#This Row],[launched_at]]/86400+DATE(1970,1,1)</f>
        <v>42037.950937500005</v>
      </c>
      <c r="L2637" s="8">
        <f>YEAR(FundResult[[#This Row],[Date Created Conversion]])</f>
        <v>2015</v>
      </c>
      <c r="M2637" t="b">
        <v>0</v>
      </c>
      <c r="N2637">
        <v>84</v>
      </c>
      <c r="O2637" t="b">
        <v>1</v>
      </c>
      <c r="P2637" t="s">
        <v>8299</v>
      </c>
      <c r="Q2637" t="s">
        <v>8319</v>
      </c>
      <c r="R2637" s="10" t="s">
        <v>8355</v>
      </c>
      <c r="S2637" s="29">
        <f>ROUND(FundResult[[#This Row],[pledged]]/FundResult[[#This Row],[goal]]*100,0)</f>
        <v>100</v>
      </c>
      <c r="T2637" s="27">
        <f>IFERROR(FundResult[[#This Row],[pledged]]/FundResult[[#This Row],[backers_count]], 0)</f>
        <v>136.9047619047619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48">
        <v>1000</v>
      </c>
      <c r="E2638" s="4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6">
        <f>FundResult[[#This Row],[launched_at]]/86400+DATE(1970,1,1)</f>
        <v>42636.614745370374</v>
      </c>
      <c r="L2638" s="8">
        <f>YEAR(FundResult[[#This Row],[Date Created Conversion]])</f>
        <v>2016</v>
      </c>
      <c r="M2638" t="b">
        <v>0</v>
      </c>
      <c r="N2638">
        <v>50</v>
      </c>
      <c r="O2638" t="b">
        <v>1</v>
      </c>
      <c r="P2638" t="s">
        <v>8299</v>
      </c>
      <c r="Q2638" t="s">
        <v>8319</v>
      </c>
      <c r="R2638" s="10" t="s">
        <v>8355</v>
      </c>
      <c r="S2638" s="29">
        <f>ROUND(FundResult[[#This Row],[pledged]]/FundResult[[#This Row],[goal]]*100,0)</f>
        <v>187</v>
      </c>
      <c r="T2638" s="27">
        <f>IFERROR(FundResult[[#This Row],[pledged]]/FundResult[[#This Row],[backers_count]], 0)</f>
        <v>37.46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48">
        <v>500</v>
      </c>
      <c r="E2639" s="4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6">
        <f>FundResult[[#This Row],[launched_at]]/86400+DATE(1970,1,1)</f>
        <v>42639.549479166672</v>
      </c>
      <c r="L2639" s="8">
        <f>YEAR(FundResult[[#This Row],[Date Created Conversion]])</f>
        <v>2016</v>
      </c>
      <c r="M2639" t="b">
        <v>0</v>
      </c>
      <c r="N2639">
        <v>26</v>
      </c>
      <c r="O2639" t="b">
        <v>1</v>
      </c>
      <c r="P2639" t="s">
        <v>8299</v>
      </c>
      <c r="Q2639" t="s">
        <v>8319</v>
      </c>
      <c r="R2639" s="10" t="s">
        <v>8355</v>
      </c>
      <c r="S2639" s="29">
        <f>ROUND(FundResult[[#This Row],[pledged]]/FundResult[[#This Row],[goal]]*100,0)</f>
        <v>166</v>
      </c>
      <c r="T2639" s="27">
        <f>IFERROR(FundResult[[#This Row],[pledged]]/FundResult[[#This Row],[backers_count]], 0)</f>
        <v>31.96153846153846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48">
        <v>347</v>
      </c>
      <c r="E2640" s="4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6">
        <f>FundResult[[#This Row],[launched_at]]/86400+DATE(1970,1,1)</f>
        <v>41989.913136574076</v>
      </c>
      <c r="L2640" s="8">
        <f>YEAR(FundResult[[#This Row],[Date Created Conversion]])</f>
        <v>2014</v>
      </c>
      <c r="M2640" t="b">
        <v>0</v>
      </c>
      <c r="N2640">
        <v>14</v>
      </c>
      <c r="O2640" t="b">
        <v>1</v>
      </c>
      <c r="P2640" t="s">
        <v>8299</v>
      </c>
      <c r="Q2640" t="s">
        <v>8319</v>
      </c>
      <c r="R2640" s="10" t="s">
        <v>8355</v>
      </c>
      <c r="S2640" s="29">
        <f>ROUND(FundResult[[#This Row],[pledged]]/FundResult[[#This Row],[goal]]*100,0)</f>
        <v>102</v>
      </c>
      <c r="T2640" s="27">
        <f>IFERROR(FundResult[[#This Row],[pledged]]/FundResult[[#This Row],[backers_count]], 0)</f>
        <v>25.214285714285715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48">
        <v>300</v>
      </c>
      <c r="E2641" s="4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6">
        <f>FundResult[[#This Row],[launched_at]]/86400+DATE(1970,1,1)</f>
        <v>42024.86513888889</v>
      </c>
      <c r="L2641" s="8">
        <f>YEAR(FundResult[[#This Row],[Date Created Conversion]])</f>
        <v>2015</v>
      </c>
      <c r="M2641" t="b">
        <v>0</v>
      </c>
      <c r="N2641">
        <v>49</v>
      </c>
      <c r="O2641" t="b">
        <v>1</v>
      </c>
      <c r="P2641" t="s">
        <v>8299</v>
      </c>
      <c r="Q2641" t="s">
        <v>8319</v>
      </c>
      <c r="R2641" s="10" t="s">
        <v>8355</v>
      </c>
      <c r="S2641" s="29">
        <f>ROUND(FundResult[[#This Row],[pledged]]/FundResult[[#This Row],[goal]]*100,0)</f>
        <v>164</v>
      </c>
      <c r="T2641" s="27">
        <f>IFERROR(FundResult[[#This Row],[pledged]]/FundResult[[#This Row],[backers_count]], 0)</f>
        <v>10.040816326530612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48">
        <v>3000</v>
      </c>
      <c r="E2642" s="4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6">
        <f>FundResult[[#This Row],[launched_at]]/86400+DATE(1970,1,1)</f>
        <v>42103.160578703704</v>
      </c>
      <c r="L2642" s="8">
        <f>YEAR(FundResult[[#This Row],[Date Created Conversion]])</f>
        <v>2015</v>
      </c>
      <c r="M2642" t="b">
        <v>0</v>
      </c>
      <c r="N2642">
        <v>69</v>
      </c>
      <c r="O2642" t="b">
        <v>1</v>
      </c>
      <c r="P2642" t="s">
        <v>8299</v>
      </c>
      <c r="Q2642" t="s">
        <v>8319</v>
      </c>
      <c r="R2642" s="10" t="s">
        <v>8355</v>
      </c>
      <c r="S2642" s="29">
        <f>ROUND(FundResult[[#This Row],[pledged]]/FundResult[[#This Row],[goal]]*100,0)</f>
        <v>106</v>
      </c>
      <c r="T2642" s="27">
        <f>IFERROR(FundResult[[#This Row],[pledged]]/FundResult[[#This Row],[backers_count]], 0)</f>
        <v>45.94202898550725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48">
        <v>1500</v>
      </c>
      <c r="E2643" s="4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6">
        <f>FundResult[[#This Row],[launched_at]]/86400+DATE(1970,1,1)</f>
        <v>41880.827118055553</v>
      </c>
      <c r="L2643" s="8">
        <f>YEAR(FundResult[[#This Row],[Date Created Conversion]])</f>
        <v>2014</v>
      </c>
      <c r="M2643" t="b">
        <v>0</v>
      </c>
      <c r="N2643">
        <v>1</v>
      </c>
      <c r="O2643" t="b">
        <v>0</v>
      </c>
      <c r="P2643" t="s">
        <v>8299</v>
      </c>
      <c r="Q2643" t="s">
        <v>8319</v>
      </c>
      <c r="R2643" s="10" t="s">
        <v>8355</v>
      </c>
      <c r="S2643" s="29">
        <f>ROUND(FundResult[[#This Row],[pledged]]/FundResult[[#This Row],[goal]]*100,0)</f>
        <v>1</v>
      </c>
      <c r="T2643" s="27">
        <f>IFERROR(FundResult[[#This Row],[pledged]]/FundResult[[#This Row],[backers_count]], 0)</f>
        <v>15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48">
        <v>500000</v>
      </c>
      <c r="E2644" s="4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6">
        <f>FundResult[[#This Row],[launched_at]]/86400+DATE(1970,1,1)</f>
        <v>42536.246620370366</v>
      </c>
      <c r="L2644" s="8">
        <f>YEAR(FundResult[[#This Row],[Date Created Conversion]])</f>
        <v>2016</v>
      </c>
      <c r="M2644" t="b">
        <v>0</v>
      </c>
      <c r="N2644">
        <v>0</v>
      </c>
      <c r="O2644" t="b">
        <v>0</v>
      </c>
      <c r="P2644" t="s">
        <v>8299</v>
      </c>
      <c r="Q2644" t="s">
        <v>8319</v>
      </c>
      <c r="R2644" s="10" t="s">
        <v>8355</v>
      </c>
      <c r="S2644" s="29">
        <f>ROUND(FundResult[[#This Row],[pledged]]/FundResult[[#This Row],[goal]]*100,0)</f>
        <v>0</v>
      </c>
      <c r="T2644" s="27">
        <f>IFERROR(FundResult[[#This Row],[pledged]]/FundResult[[#This Row],[backers_count]], 0)</f>
        <v>0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48">
        <v>1000000</v>
      </c>
      <c r="E2645" s="4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6">
        <f>FundResult[[#This Row],[launched_at]]/86400+DATE(1970,1,1)</f>
        <v>42689.582349537042</v>
      </c>
      <c r="L2645" s="8">
        <f>YEAR(FundResult[[#This Row],[Date Created Conversion]])</f>
        <v>2016</v>
      </c>
      <c r="M2645" t="b">
        <v>1</v>
      </c>
      <c r="N2645">
        <v>1501</v>
      </c>
      <c r="O2645" t="b">
        <v>0</v>
      </c>
      <c r="P2645" t="s">
        <v>8299</v>
      </c>
      <c r="Q2645" t="s">
        <v>8319</v>
      </c>
      <c r="R2645" s="10" t="s">
        <v>8355</v>
      </c>
      <c r="S2645" s="29">
        <f>ROUND(FundResult[[#This Row],[pledged]]/FundResult[[#This Row],[goal]]*100,0)</f>
        <v>34</v>
      </c>
      <c r="T2645" s="27">
        <f>IFERROR(FundResult[[#This Row],[pledged]]/FundResult[[#This Row],[backers_count]], 0)</f>
        <v>223.58248500999335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48">
        <v>100000</v>
      </c>
      <c r="E2646" s="4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6">
        <f>FundResult[[#This Row],[launched_at]]/86400+DATE(1970,1,1)</f>
        <v>42774.792071759264</v>
      </c>
      <c r="L2646" s="8">
        <f>YEAR(FundResult[[#This Row],[Date Created Conversion]])</f>
        <v>2017</v>
      </c>
      <c r="M2646" t="b">
        <v>1</v>
      </c>
      <c r="N2646">
        <v>52</v>
      </c>
      <c r="O2646" t="b">
        <v>0</v>
      </c>
      <c r="P2646" t="s">
        <v>8299</v>
      </c>
      <c r="Q2646" t="s">
        <v>8319</v>
      </c>
      <c r="R2646" s="10" t="s">
        <v>8355</v>
      </c>
      <c r="S2646" s="29">
        <f>ROUND(FundResult[[#This Row],[pledged]]/FundResult[[#This Row],[goal]]*100,0)</f>
        <v>2</v>
      </c>
      <c r="T2646" s="27">
        <f>IFERROR(FundResult[[#This Row],[pledged]]/FundResult[[#This Row],[backers_count]], 0)</f>
        <v>39.480769230769234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48">
        <v>20000</v>
      </c>
      <c r="E2647" s="4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6">
        <f>FundResult[[#This Row],[launched_at]]/86400+DATE(1970,1,1)</f>
        <v>41921.842627314814</v>
      </c>
      <c r="L2647" s="8">
        <f>YEAR(FundResult[[#This Row],[Date Created Conversion]])</f>
        <v>2014</v>
      </c>
      <c r="M2647" t="b">
        <v>1</v>
      </c>
      <c r="N2647">
        <v>23</v>
      </c>
      <c r="O2647" t="b">
        <v>0</v>
      </c>
      <c r="P2647" t="s">
        <v>8299</v>
      </c>
      <c r="Q2647" t="s">
        <v>8319</v>
      </c>
      <c r="R2647" s="10" t="s">
        <v>8355</v>
      </c>
      <c r="S2647" s="29">
        <f>ROUND(FundResult[[#This Row],[pledged]]/FundResult[[#This Row],[goal]]*100,0)</f>
        <v>11</v>
      </c>
      <c r="T2647" s="27">
        <f>IFERROR(FundResult[[#This Row],[pledged]]/FundResult[[#This Row],[backers_count]], 0)</f>
        <v>91.304347826086953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48">
        <v>500000</v>
      </c>
      <c r="E2648" s="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6">
        <f>FundResult[[#This Row],[launched_at]]/86400+DATE(1970,1,1)</f>
        <v>42226.313298611116</v>
      </c>
      <c r="L2648" s="8">
        <f>YEAR(FundResult[[#This Row],[Date Created Conversion]])</f>
        <v>2015</v>
      </c>
      <c r="M2648" t="b">
        <v>1</v>
      </c>
      <c r="N2648">
        <v>535</v>
      </c>
      <c r="O2648" t="b">
        <v>0</v>
      </c>
      <c r="P2648" t="s">
        <v>8299</v>
      </c>
      <c r="Q2648" t="s">
        <v>8319</v>
      </c>
      <c r="R2648" s="10" t="s">
        <v>8355</v>
      </c>
      <c r="S2648" s="29">
        <f>ROUND(FundResult[[#This Row],[pledged]]/FundResult[[#This Row],[goal]]*100,0)</f>
        <v>8</v>
      </c>
      <c r="T2648" s="27">
        <f>IFERROR(FundResult[[#This Row],[pledged]]/FundResult[[#This Row],[backers_count]], 0)</f>
        <v>78.666205607476627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48">
        <v>2500</v>
      </c>
      <c r="E2649" s="4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6">
        <f>FundResult[[#This Row],[launched_at]]/86400+DATE(1970,1,1)</f>
        <v>42200.261793981481</v>
      </c>
      <c r="L2649" s="8">
        <f>YEAR(FundResult[[#This Row],[Date Created Conversion]])</f>
        <v>2015</v>
      </c>
      <c r="M2649" t="b">
        <v>0</v>
      </c>
      <c r="N2649">
        <v>3</v>
      </c>
      <c r="O2649" t="b">
        <v>0</v>
      </c>
      <c r="P2649" t="s">
        <v>8299</v>
      </c>
      <c r="Q2649" t="s">
        <v>8319</v>
      </c>
      <c r="R2649" s="10" t="s">
        <v>8355</v>
      </c>
      <c r="S2649" s="29">
        <f>ROUND(FundResult[[#This Row],[pledged]]/FundResult[[#This Row],[goal]]*100,0)</f>
        <v>1</v>
      </c>
      <c r="T2649" s="27">
        <f>IFERROR(FundResult[[#This Row],[pledged]]/FundResult[[#This Row],[backers_count]], 0)</f>
        <v>12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48">
        <v>12000</v>
      </c>
      <c r="E2650" s="4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6">
        <f>FundResult[[#This Row],[launched_at]]/86400+DATE(1970,1,1)</f>
        <v>42408.714814814812</v>
      </c>
      <c r="L2650" s="8">
        <f>YEAR(FundResult[[#This Row],[Date Created Conversion]])</f>
        <v>2016</v>
      </c>
      <c r="M2650" t="b">
        <v>0</v>
      </c>
      <c r="N2650">
        <v>6</v>
      </c>
      <c r="O2650" t="b">
        <v>0</v>
      </c>
      <c r="P2650" t="s">
        <v>8299</v>
      </c>
      <c r="Q2650" t="s">
        <v>8319</v>
      </c>
      <c r="R2650" s="10" t="s">
        <v>8355</v>
      </c>
      <c r="S2650" s="29">
        <f>ROUND(FundResult[[#This Row],[pledged]]/FundResult[[#This Row],[goal]]*100,0)</f>
        <v>1</v>
      </c>
      <c r="T2650" s="27">
        <f>IFERROR(FundResult[[#This Row],[pledged]]/FundResult[[#This Row],[backers_count]], 0)</f>
        <v>17.666666666666668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48">
        <v>125000</v>
      </c>
      <c r="E2651" s="4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6">
        <f>FundResult[[#This Row],[launched_at]]/86400+DATE(1970,1,1)</f>
        <v>42341.99700231482</v>
      </c>
      <c r="L2651" s="8">
        <f>YEAR(FundResult[[#This Row],[Date Created Conversion]])</f>
        <v>2015</v>
      </c>
      <c r="M2651" t="b">
        <v>0</v>
      </c>
      <c r="N2651">
        <v>3</v>
      </c>
      <c r="O2651" t="b">
        <v>0</v>
      </c>
      <c r="P2651" t="s">
        <v>8299</v>
      </c>
      <c r="Q2651" t="s">
        <v>8319</v>
      </c>
      <c r="R2651" s="10" t="s">
        <v>8355</v>
      </c>
      <c r="S2651" s="29">
        <f>ROUND(FundResult[[#This Row],[pledged]]/FundResult[[#This Row],[goal]]*100,0)</f>
        <v>0</v>
      </c>
      <c r="T2651" s="27">
        <f>IFERROR(FundResult[[#This Row],[pledged]]/FundResult[[#This Row],[backers_count]], 0)</f>
        <v>41.333333333333336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48">
        <v>60000</v>
      </c>
      <c r="E2652" s="4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6">
        <f>FundResult[[#This Row],[launched_at]]/86400+DATE(1970,1,1)</f>
        <v>42695.624340277776</v>
      </c>
      <c r="L2652" s="8">
        <f>YEAR(FundResult[[#This Row],[Date Created Conversion]])</f>
        <v>2016</v>
      </c>
      <c r="M2652" t="b">
        <v>0</v>
      </c>
      <c r="N2652">
        <v>5</v>
      </c>
      <c r="O2652" t="b">
        <v>0</v>
      </c>
      <c r="P2652" t="s">
        <v>8299</v>
      </c>
      <c r="Q2652" t="s">
        <v>8319</v>
      </c>
      <c r="R2652" s="10" t="s">
        <v>8355</v>
      </c>
      <c r="S2652" s="29">
        <f>ROUND(FundResult[[#This Row],[pledged]]/FundResult[[#This Row],[goal]]*100,0)</f>
        <v>1</v>
      </c>
      <c r="T2652" s="27">
        <f>IFERROR(FundResult[[#This Row],[pledged]]/FundResult[[#This Row],[backers_count]], 0)</f>
        <v>71.599999999999994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48">
        <v>280000</v>
      </c>
      <c r="E2653" s="4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6">
        <f>FundResult[[#This Row],[launched_at]]/86400+DATE(1970,1,1)</f>
        <v>42327.805659722224</v>
      </c>
      <c r="L2653" s="8">
        <f>YEAR(FundResult[[#This Row],[Date Created Conversion]])</f>
        <v>2015</v>
      </c>
      <c r="M2653" t="b">
        <v>0</v>
      </c>
      <c r="N2653">
        <v>17</v>
      </c>
      <c r="O2653" t="b">
        <v>0</v>
      </c>
      <c r="P2653" t="s">
        <v>8299</v>
      </c>
      <c r="Q2653" t="s">
        <v>8319</v>
      </c>
      <c r="R2653" s="10" t="s">
        <v>8355</v>
      </c>
      <c r="S2653" s="29">
        <f>ROUND(FundResult[[#This Row],[pledged]]/FundResult[[#This Row],[goal]]*100,0)</f>
        <v>2</v>
      </c>
      <c r="T2653" s="27">
        <f>IFERROR(FundResult[[#This Row],[pledged]]/FundResult[[#This Row],[backers_count]], 0)</f>
        <v>307.8235294117647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48">
        <v>100000</v>
      </c>
      <c r="E2654" s="4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6">
        <f>FundResult[[#This Row],[launched_at]]/86400+DATE(1970,1,1)</f>
        <v>41953.158854166672</v>
      </c>
      <c r="L2654" s="8">
        <f>YEAR(FundResult[[#This Row],[Date Created Conversion]])</f>
        <v>2014</v>
      </c>
      <c r="M2654" t="b">
        <v>0</v>
      </c>
      <c r="N2654">
        <v>11</v>
      </c>
      <c r="O2654" t="b">
        <v>0</v>
      </c>
      <c r="P2654" t="s">
        <v>8299</v>
      </c>
      <c r="Q2654" t="s">
        <v>8319</v>
      </c>
      <c r="R2654" s="10" t="s">
        <v>8355</v>
      </c>
      <c r="S2654" s="29">
        <f>ROUND(FundResult[[#This Row],[pledged]]/FundResult[[#This Row],[goal]]*100,0)</f>
        <v>1</v>
      </c>
      <c r="T2654" s="27">
        <f>IFERROR(FundResult[[#This Row],[pledged]]/FundResult[[#This Row],[backers_count]], 0)</f>
        <v>80.454545454545453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48">
        <v>51000</v>
      </c>
      <c r="E2655" s="4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6">
        <f>FundResult[[#This Row],[launched_at]]/86400+DATE(1970,1,1)</f>
        <v>41771.651932870373</v>
      </c>
      <c r="L2655" s="8">
        <f>YEAR(FundResult[[#This Row],[Date Created Conversion]])</f>
        <v>2014</v>
      </c>
      <c r="M2655" t="b">
        <v>0</v>
      </c>
      <c r="N2655">
        <v>70</v>
      </c>
      <c r="O2655" t="b">
        <v>0</v>
      </c>
      <c r="P2655" t="s">
        <v>8299</v>
      </c>
      <c r="Q2655" t="s">
        <v>8319</v>
      </c>
      <c r="R2655" s="10" t="s">
        <v>8355</v>
      </c>
      <c r="S2655" s="29">
        <f>ROUND(FundResult[[#This Row],[pledged]]/FundResult[[#This Row],[goal]]*100,0)</f>
        <v>12</v>
      </c>
      <c r="T2655" s="27">
        <f>IFERROR(FundResult[[#This Row],[pledged]]/FundResult[[#This Row],[backers_count]], 0)</f>
        <v>83.942857142857136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48">
        <v>100000</v>
      </c>
      <c r="E2656" s="4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6">
        <f>FundResult[[#This Row],[launched_at]]/86400+DATE(1970,1,1)</f>
        <v>42055.600995370369</v>
      </c>
      <c r="L2656" s="8">
        <f>YEAR(FundResult[[#This Row],[Date Created Conversion]])</f>
        <v>2015</v>
      </c>
      <c r="M2656" t="b">
        <v>0</v>
      </c>
      <c r="N2656">
        <v>6</v>
      </c>
      <c r="O2656" t="b">
        <v>0</v>
      </c>
      <c r="P2656" t="s">
        <v>8299</v>
      </c>
      <c r="Q2656" t="s">
        <v>8319</v>
      </c>
      <c r="R2656" s="10" t="s">
        <v>8355</v>
      </c>
      <c r="S2656" s="29">
        <f>ROUND(FundResult[[#This Row],[pledged]]/FundResult[[#This Row],[goal]]*100,0)</f>
        <v>0</v>
      </c>
      <c r="T2656" s="27">
        <f>IFERROR(FundResult[[#This Row],[pledged]]/FundResult[[#This Row],[backers_count]], 0)</f>
        <v>8.5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48">
        <v>15000</v>
      </c>
      <c r="E2657" s="4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6">
        <f>FundResult[[#This Row],[launched_at]]/86400+DATE(1970,1,1)</f>
        <v>42381.866284722222</v>
      </c>
      <c r="L2657" s="8">
        <f>YEAR(FundResult[[#This Row],[Date Created Conversion]])</f>
        <v>2016</v>
      </c>
      <c r="M2657" t="b">
        <v>0</v>
      </c>
      <c r="N2657">
        <v>43</v>
      </c>
      <c r="O2657" t="b">
        <v>0</v>
      </c>
      <c r="P2657" t="s">
        <v>8299</v>
      </c>
      <c r="Q2657" t="s">
        <v>8319</v>
      </c>
      <c r="R2657" s="10" t="s">
        <v>8355</v>
      </c>
      <c r="S2657" s="29">
        <f>ROUND(FundResult[[#This Row],[pledged]]/FundResult[[#This Row],[goal]]*100,0)</f>
        <v>21</v>
      </c>
      <c r="T2657" s="27">
        <f>IFERROR(FundResult[[#This Row],[pledged]]/FundResult[[#This Row],[backers_count]], 0)</f>
        <v>73.372093023255815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48">
        <v>150000</v>
      </c>
      <c r="E2658" s="4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6">
        <f>FundResult[[#This Row],[launched_at]]/86400+DATE(1970,1,1)</f>
        <v>42767.688518518524</v>
      </c>
      <c r="L2658" s="8">
        <f>YEAR(FundResult[[#This Row],[Date Created Conversion]])</f>
        <v>2017</v>
      </c>
      <c r="M2658" t="b">
        <v>0</v>
      </c>
      <c r="N2658">
        <v>152</v>
      </c>
      <c r="O2658" t="b">
        <v>0</v>
      </c>
      <c r="P2658" t="s">
        <v>8299</v>
      </c>
      <c r="Q2658" t="s">
        <v>8319</v>
      </c>
      <c r="R2658" s="10" t="s">
        <v>8355</v>
      </c>
      <c r="S2658" s="29">
        <f>ROUND(FundResult[[#This Row],[pledged]]/FundResult[[#This Row],[goal]]*100,0)</f>
        <v>11</v>
      </c>
      <c r="T2658" s="27">
        <f>IFERROR(FundResult[[#This Row],[pledged]]/FundResult[[#This Row],[backers_count]], 0)</f>
        <v>112.86184210526316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48">
        <v>30000</v>
      </c>
      <c r="E2659" s="4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6">
        <f>FundResult[[#This Row],[launched_at]]/86400+DATE(1970,1,1)</f>
        <v>42551.928854166668</v>
      </c>
      <c r="L2659" s="8">
        <f>YEAR(FundResult[[#This Row],[Date Created Conversion]])</f>
        <v>2016</v>
      </c>
      <c r="M2659" t="b">
        <v>0</v>
      </c>
      <c r="N2659">
        <v>59</v>
      </c>
      <c r="O2659" t="b">
        <v>0</v>
      </c>
      <c r="P2659" t="s">
        <v>8299</v>
      </c>
      <c r="Q2659" t="s">
        <v>8319</v>
      </c>
      <c r="R2659" s="10" t="s">
        <v>8355</v>
      </c>
      <c r="S2659" s="29">
        <f>ROUND(FundResult[[#This Row],[pledged]]/FundResult[[#This Row],[goal]]*100,0)</f>
        <v>19</v>
      </c>
      <c r="T2659" s="27">
        <f>IFERROR(FundResult[[#This Row],[pledged]]/FundResult[[#This Row],[backers_count]], 0)</f>
        <v>95.277627118644077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48">
        <v>98000</v>
      </c>
      <c r="E2660" s="4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6">
        <f>FundResult[[#This Row],[launched_at]]/86400+DATE(1970,1,1)</f>
        <v>42551.884189814809</v>
      </c>
      <c r="L2660" s="8">
        <f>YEAR(FundResult[[#This Row],[Date Created Conversion]])</f>
        <v>2016</v>
      </c>
      <c r="M2660" t="b">
        <v>0</v>
      </c>
      <c r="N2660">
        <v>4</v>
      </c>
      <c r="O2660" t="b">
        <v>0</v>
      </c>
      <c r="P2660" t="s">
        <v>8299</v>
      </c>
      <c r="Q2660" t="s">
        <v>8319</v>
      </c>
      <c r="R2660" s="10" t="s">
        <v>8355</v>
      </c>
      <c r="S2660" s="29">
        <f>ROUND(FundResult[[#This Row],[pledged]]/FundResult[[#This Row],[goal]]*100,0)</f>
        <v>0</v>
      </c>
      <c r="T2660" s="27">
        <f>IFERROR(FundResult[[#This Row],[pledged]]/FundResult[[#This Row],[backers_count]], 0)</f>
        <v>22.75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48">
        <v>49000</v>
      </c>
      <c r="E2661" s="4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6">
        <f>FundResult[[#This Row],[launched_at]]/86400+DATE(1970,1,1)</f>
        <v>42082.069560185184</v>
      </c>
      <c r="L2661" s="8">
        <f>YEAR(FundResult[[#This Row],[Date Created Conversion]])</f>
        <v>2015</v>
      </c>
      <c r="M2661" t="b">
        <v>0</v>
      </c>
      <c r="N2661">
        <v>10</v>
      </c>
      <c r="O2661" t="b">
        <v>0</v>
      </c>
      <c r="P2661" t="s">
        <v>8299</v>
      </c>
      <c r="Q2661" t="s">
        <v>8319</v>
      </c>
      <c r="R2661" s="10" t="s">
        <v>8355</v>
      </c>
      <c r="S2661" s="29">
        <f>ROUND(FundResult[[#This Row],[pledged]]/FundResult[[#This Row],[goal]]*100,0)</f>
        <v>3</v>
      </c>
      <c r="T2661" s="27">
        <f>IFERROR(FundResult[[#This Row],[pledged]]/FundResult[[#This Row],[backers_count]], 0)</f>
        <v>133.30000000000001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48">
        <v>20000</v>
      </c>
      <c r="E2662" s="4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6">
        <f>FundResult[[#This Row],[launched_at]]/86400+DATE(1970,1,1)</f>
        <v>42272.713171296295</v>
      </c>
      <c r="L2662" s="8">
        <f>YEAR(FundResult[[#This Row],[Date Created Conversion]])</f>
        <v>2015</v>
      </c>
      <c r="M2662" t="b">
        <v>0</v>
      </c>
      <c r="N2662">
        <v>5</v>
      </c>
      <c r="O2662" t="b">
        <v>0</v>
      </c>
      <c r="P2662" t="s">
        <v>8299</v>
      </c>
      <c r="Q2662" t="s">
        <v>8319</v>
      </c>
      <c r="R2662" s="10" t="s">
        <v>8355</v>
      </c>
      <c r="S2662" s="29">
        <f>ROUND(FundResult[[#This Row],[pledged]]/FundResult[[#This Row],[goal]]*100,0)</f>
        <v>0</v>
      </c>
      <c r="T2662" s="27">
        <f>IFERROR(FundResult[[#This Row],[pledged]]/FundResult[[#This Row],[backers_count]], 0)</f>
        <v>3.8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48">
        <v>5000</v>
      </c>
      <c r="E2663" s="4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6">
        <f>FundResult[[#This Row],[launched_at]]/86400+DATE(1970,1,1)</f>
        <v>41542.958449074074</v>
      </c>
      <c r="L2663" s="8">
        <f>YEAR(FundResult[[#This Row],[Date Created Conversion]])</f>
        <v>2013</v>
      </c>
      <c r="M2663" t="b">
        <v>0</v>
      </c>
      <c r="N2663">
        <v>60</v>
      </c>
      <c r="O2663" t="b">
        <v>1</v>
      </c>
      <c r="P2663" t="s">
        <v>8300</v>
      </c>
      <c r="Q2663" t="s">
        <v>8319</v>
      </c>
      <c r="R2663" s="10" t="s">
        <v>8356</v>
      </c>
      <c r="S2663" s="29">
        <f>ROUND(FundResult[[#This Row],[pledged]]/FundResult[[#This Row],[goal]]*100,0)</f>
        <v>103</v>
      </c>
      <c r="T2663" s="27">
        <f>IFERROR(FundResult[[#This Row],[pledged]]/FundResult[[#This Row],[backers_count]], 0)</f>
        <v>85.75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48">
        <v>20000</v>
      </c>
      <c r="E2664" s="4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6">
        <f>FundResult[[#This Row],[launched_at]]/86400+DATE(1970,1,1)</f>
        <v>42207.746678240743</v>
      </c>
      <c r="L2664" s="8">
        <f>YEAR(FundResult[[#This Row],[Date Created Conversion]])</f>
        <v>2015</v>
      </c>
      <c r="M2664" t="b">
        <v>0</v>
      </c>
      <c r="N2664">
        <v>80</v>
      </c>
      <c r="O2664" t="b">
        <v>1</v>
      </c>
      <c r="P2664" t="s">
        <v>8300</v>
      </c>
      <c r="Q2664" t="s">
        <v>8319</v>
      </c>
      <c r="R2664" s="10" t="s">
        <v>8356</v>
      </c>
      <c r="S2664" s="29">
        <f>ROUND(FundResult[[#This Row],[pledged]]/FundResult[[#This Row],[goal]]*100,0)</f>
        <v>107</v>
      </c>
      <c r="T2664" s="27">
        <f>IFERROR(FundResult[[#This Row],[pledged]]/FundResult[[#This Row],[backers_count]], 0)</f>
        <v>267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48">
        <v>20000</v>
      </c>
      <c r="E2665" s="4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6">
        <f>FundResult[[#This Row],[launched_at]]/86400+DATE(1970,1,1)</f>
        <v>42222.622766203705</v>
      </c>
      <c r="L2665" s="8">
        <f>YEAR(FundResult[[#This Row],[Date Created Conversion]])</f>
        <v>2015</v>
      </c>
      <c r="M2665" t="b">
        <v>0</v>
      </c>
      <c r="N2665">
        <v>56</v>
      </c>
      <c r="O2665" t="b">
        <v>1</v>
      </c>
      <c r="P2665" t="s">
        <v>8300</v>
      </c>
      <c r="Q2665" t="s">
        <v>8319</v>
      </c>
      <c r="R2665" s="10" t="s">
        <v>8356</v>
      </c>
      <c r="S2665" s="29">
        <f>ROUND(FundResult[[#This Row],[pledged]]/FundResult[[#This Row],[goal]]*100,0)</f>
        <v>105</v>
      </c>
      <c r="T2665" s="27">
        <f>IFERROR(FundResult[[#This Row],[pledged]]/FundResult[[#This Row],[backers_count]], 0)</f>
        <v>373.55803571428572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48">
        <v>17500</v>
      </c>
      <c r="E2666" s="4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6">
        <f>FundResult[[#This Row],[launched_at]]/86400+DATE(1970,1,1)</f>
        <v>42313.02542824074</v>
      </c>
      <c r="L2666" s="8">
        <f>YEAR(FundResult[[#This Row],[Date Created Conversion]])</f>
        <v>2015</v>
      </c>
      <c r="M2666" t="b">
        <v>0</v>
      </c>
      <c r="N2666">
        <v>104</v>
      </c>
      <c r="O2666" t="b">
        <v>1</v>
      </c>
      <c r="P2666" t="s">
        <v>8300</v>
      </c>
      <c r="Q2666" t="s">
        <v>8319</v>
      </c>
      <c r="R2666" s="10" t="s">
        <v>8356</v>
      </c>
      <c r="S2666" s="29">
        <f>ROUND(FundResult[[#This Row],[pledged]]/FundResult[[#This Row],[goal]]*100,0)</f>
        <v>103</v>
      </c>
      <c r="T2666" s="27">
        <f>IFERROR(FundResult[[#This Row],[pledged]]/FundResult[[#This Row],[backers_count]], 0)</f>
        <v>174.03846153846155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48">
        <v>3500</v>
      </c>
      <c r="E2667" s="4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6">
        <f>FundResult[[#This Row],[launched_at]]/86400+DATE(1970,1,1)</f>
        <v>42083.895532407405</v>
      </c>
      <c r="L2667" s="8">
        <f>YEAR(FundResult[[#This Row],[Date Created Conversion]])</f>
        <v>2015</v>
      </c>
      <c r="M2667" t="b">
        <v>0</v>
      </c>
      <c r="N2667">
        <v>46</v>
      </c>
      <c r="O2667" t="b">
        <v>1</v>
      </c>
      <c r="P2667" t="s">
        <v>8300</v>
      </c>
      <c r="Q2667" t="s">
        <v>8319</v>
      </c>
      <c r="R2667" s="10" t="s">
        <v>8356</v>
      </c>
      <c r="S2667" s="29">
        <f>ROUND(FundResult[[#This Row],[pledged]]/FundResult[[#This Row],[goal]]*100,0)</f>
        <v>123</v>
      </c>
      <c r="T2667" s="27">
        <f>IFERROR(FundResult[[#This Row],[pledged]]/FundResult[[#This Row],[backers_count]], 0)</f>
        <v>93.695652173913047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48">
        <v>10000</v>
      </c>
      <c r="E2668" s="4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6">
        <f>FundResult[[#This Row],[launched_at]]/86400+DATE(1970,1,1)</f>
        <v>42235.764340277776</v>
      </c>
      <c r="L2668" s="8">
        <f>YEAR(FundResult[[#This Row],[Date Created Conversion]])</f>
        <v>2015</v>
      </c>
      <c r="M2668" t="b">
        <v>0</v>
      </c>
      <c r="N2668">
        <v>206</v>
      </c>
      <c r="O2668" t="b">
        <v>1</v>
      </c>
      <c r="P2668" t="s">
        <v>8300</v>
      </c>
      <c r="Q2668" t="s">
        <v>8319</v>
      </c>
      <c r="R2668" s="10" t="s">
        <v>8356</v>
      </c>
      <c r="S2668" s="29">
        <f>ROUND(FundResult[[#This Row],[pledged]]/FundResult[[#This Row],[goal]]*100,0)</f>
        <v>159</v>
      </c>
      <c r="T2668" s="27">
        <f>IFERROR(FundResult[[#This Row],[pledged]]/FundResult[[#This Row],[backers_count]], 0)</f>
        <v>77.327718446601949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48">
        <v>1500</v>
      </c>
      <c r="E2669" s="4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6">
        <f>FundResult[[#This Row],[launched_at]]/86400+DATE(1970,1,1)</f>
        <v>42380.926111111112</v>
      </c>
      <c r="L2669" s="8">
        <f>YEAR(FundResult[[#This Row],[Date Created Conversion]])</f>
        <v>2016</v>
      </c>
      <c r="M2669" t="b">
        <v>0</v>
      </c>
      <c r="N2669">
        <v>18</v>
      </c>
      <c r="O2669" t="b">
        <v>1</v>
      </c>
      <c r="P2669" t="s">
        <v>8300</v>
      </c>
      <c r="Q2669" t="s">
        <v>8319</v>
      </c>
      <c r="R2669" s="10" t="s">
        <v>8356</v>
      </c>
      <c r="S2669" s="29">
        <f>ROUND(FundResult[[#This Row],[pledged]]/FundResult[[#This Row],[goal]]*100,0)</f>
        <v>111</v>
      </c>
      <c r="T2669" s="27">
        <f>IFERROR(FundResult[[#This Row],[pledged]]/FundResult[[#This Row],[backers_count]], 0)</f>
        <v>92.222222222222229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48">
        <v>1000</v>
      </c>
      <c r="E2670" s="4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6">
        <f>FundResult[[#This Row],[launched_at]]/86400+DATE(1970,1,1)</f>
        <v>42275.58871527778</v>
      </c>
      <c r="L2670" s="8">
        <f>YEAR(FundResult[[#This Row],[Date Created Conversion]])</f>
        <v>2015</v>
      </c>
      <c r="M2670" t="b">
        <v>0</v>
      </c>
      <c r="N2670">
        <v>28</v>
      </c>
      <c r="O2670" t="b">
        <v>1</v>
      </c>
      <c r="P2670" t="s">
        <v>8300</v>
      </c>
      <c r="Q2670" t="s">
        <v>8319</v>
      </c>
      <c r="R2670" s="10" t="s">
        <v>8356</v>
      </c>
      <c r="S2670" s="29">
        <f>ROUND(FundResult[[#This Row],[pledged]]/FundResult[[#This Row],[goal]]*100,0)</f>
        <v>171</v>
      </c>
      <c r="T2670" s="27">
        <f>IFERROR(FundResult[[#This Row],[pledged]]/FundResult[[#This Row],[backers_count]], 0)</f>
        <v>60.964285714285715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48">
        <v>800</v>
      </c>
      <c r="E2671" s="4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6">
        <f>FundResult[[#This Row],[launched_at]]/86400+DATE(1970,1,1)</f>
        <v>42319.035833333328</v>
      </c>
      <c r="L2671" s="8">
        <f>YEAR(FundResult[[#This Row],[Date Created Conversion]])</f>
        <v>2015</v>
      </c>
      <c r="M2671" t="b">
        <v>0</v>
      </c>
      <c r="N2671">
        <v>11</v>
      </c>
      <c r="O2671" t="b">
        <v>1</v>
      </c>
      <c r="P2671" t="s">
        <v>8300</v>
      </c>
      <c r="Q2671" t="s">
        <v>8319</v>
      </c>
      <c r="R2671" s="10" t="s">
        <v>8356</v>
      </c>
      <c r="S2671" s="29">
        <f>ROUND(FundResult[[#This Row],[pledged]]/FundResult[[#This Row],[goal]]*100,0)</f>
        <v>125</v>
      </c>
      <c r="T2671" s="27">
        <f>IFERROR(FundResult[[#This Row],[pledged]]/FundResult[[#This Row],[backers_count]], 0)</f>
        <v>91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48">
        <v>38888</v>
      </c>
      <c r="E2672" s="4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6">
        <f>FundResult[[#This Row],[launched_at]]/86400+DATE(1970,1,1)</f>
        <v>41821.020601851851</v>
      </c>
      <c r="L2672" s="8">
        <f>YEAR(FundResult[[#This Row],[Date Created Conversion]])</f>
        <v>2014</v>
      </c>
      <c r="M2672" t="b">
        <v>1</v>
      </c>
      <c r="N2672">
        <v>60</v>
      </c>
      <c r="O2672" t="b">
        <v>0</v>
      </c>
      <c r="P2672" t="s">
        <v>8300</v>
      </c>
      <c r="Q2672" t="s">
        <v>8319</v>
      </c>
      <c r="R2672" s="10" t="s">
        <v>8356</v>
      </c>
      <c r="S2672" s="29">
        <f>ROUND(FundResult[[#This Row],[pledged]]/FundResult[[#This Row],[goal]]*100,0)</f>
        <v>6</v>
      </c>
      <c r="T2672" s="27">
        <f>IFERROR(FundResult[[#This Row],[pledged]]/FundResult[[#This Row],[backers_count]], 0)</f>
        <v>41.583333333333336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48">
        <v>25000</v>
      </c>
      <c r="E2673" s="4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6">
        <f>FundResult[[#This Row],[launched_at]]/86400+DATE(1970,1,1)</f>
        <v>41962.749027777776</v>
      </c>
      <c r="L2673" s="8">
        <f>YEAR(FundResult[[#This Row],[Date Created Conversion]])</f>
        <v>2014</v>
      </c>
      <c r="M2673" t="b">
        <v>1</v>
      </c>
      <c r="N2673">
        <v>84</v>
      </c>
      <c r="O2673" t="b">
        <v>0</v>
      </c>
      <c r="P2673" t="s">
        <v>8300</v>
      </c>
      <c r="Q2673" t="s">
        <v>8319</v>
      </c>
      <c r="R2673" s="10" t="s">
        <v>8356</v>
      </c>
      <c r="S2673" s="29">
        <f>ROUND(FundResult[[#This Row],[pledged]]/FundResult[[#This Row],[goal]]*100,0)</f>
        <v>11</v>
      </c>
      <c r="T2673" s="27">
        <f>IFERROR(FundResult[[#This Row],[pledged]]/FundResult[[#This Row],[backers_count]], 0)</f>
        <v>33.761904761904759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48">
        <v>10000</v>
      </c>
      <c r="E2674" s="4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6">
        <f>FundResult[[#This Row],[launched_at]]/86400+DATE(1970,1,1)</f>
        <v>42344.884143518517</v>
      </c>
      <c r="L2674" s="8">
        <f>YEAR(FundResult[[#This Row],[Date Created Conversion]])</f>
        <v>2015</v>
      </c>
      <c r="M2674" t="b">
        <v>1</v>
      </c>
      <c r="N2674">
        <v>47</v>
      </c>
      <c r="O2674" t="b">
        <v>0</v>
      </c>
      <c r="P2674" t="s">
        <v>8300</v>
      </c>
      <c r="Q2674" t="s">
        <v>8319</v>
      </c>
      <c r="R2674" s="10" t="s">
        <v>8356</v>
      </c>
      <c r="S2674" s="29">
        <f>ROUND(FundResult[[#This Row],[pledged]]/FundResult[[#This Row],[goal]]*100,0)</f>
        <v>33</v>
      </c>
      <c r="T2674" s="27">
        <f>IFERROR(FundResult[[#This Row],[pledged]]/FundResult[[#This Row],[backers_count]], 0)</f>
        <v>70.61702127659575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48">
        <v>40000</v>
      </c>
      <c r="E2675" s="4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6">
        <f>FundResult[[#This Row],[launched_at]]/86400+DATE(1970,1,1)</f>
        <v>41912.541655092595</v>
      </c>
      <c r="L2675" s="8">
        <f>YEAR(FundResult[[#This Row],[Date Created Conversion]])</f>
        <v>2014</v>
      </c>
      <c r="M2675" t="b">
        <v>1</v>
      </c>
      <c r="N2675">
        <v>66</v>
      </c>
      <c r="O2675" t="b">
        <v>0</v>
      </c>
      <c r="P2675" t="s">
        <v>8300</v>
      </c>
      <c r="Q2675" t="s">
        <v>8319</v>
      </c>
      <c r="R2675" s="10" t="s">
        <v>8356</v>
      </c>
      <c r="S2675" s="29">
        <f>ROUND(FundResult[[#This Row],[pledged]]/FundResult[[#This Row],[goal]]*100,0)</f>
        <v>28</v>
      </c>
      <c r="T2675" s="27">
        <f>IFERROR(FundResult[[#This Row],[pledged]]/FundResult[[#This Row],[backers_count]], 0)</f>
        <v>167.15151515151516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48">
        <v>35000</v>
      </c>
      <c r="E2676" s="4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6">
        <f>FundResult[[#This Row],[launched_at]]/86400+DATE(1970,1,1)</f>
        <v>42529.632754629631</v>
      </c>
      <c r="L2676" s="8">
        <f>YEAR(FundResult[[#This Row],[Date Created Conversion]])</f>
        <v>2016</v>
      </c>
      <c r="M2676" t="b">
        <v>1</v>
      </c>
      <c r="N2676">
        <v>171</v>
      </c>
      <c r="O2676" t="b">
        <v>0</v>
      </c>
      <c r="P2676" t="s">
        <v>8300</v>
      </c>
      <c r="Q2676" t="s">
        <v>8319</v>
      </c>
      <c r="R2676" s="10" t="s">
        <v>8356</v>
      </c>
      <c r="S2676" s="29">
        <f>ROUND(FundResult[[#This Row],[pledged]]/FundResult[[#This Row],[goal]]*100,0)</f>
        <v>63</v>
      </c>
      <c r="T2676" s="27">
        <f>IFERROR(FundResult[[#This Row],[pledged]]/FundResult[[#This Row],[backers_count]], 0)</f>
        <v>128.61988304093566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48">
        <v>25000</v>
      </c>
      <c r="E2677" s="4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6">
        <f>FundResult[[#This Row],[launched_at]]/86400+DATE(1970,1,1)</f>
        <v>41923.857511574075</v>
      </c>
      <c r="L2677" s="8">
        <f>YEAR(FundResult[[#This Row],[Date Created Conversion]])</f>
        <v>2014</v>
      </c>
      <c r="M2677" t="b">
        <v>1</v>
      </c>
      <c r="N2677">
        <v>29</v>
      </c>
      <c r="O2677" t="b">
        <v>0</v>
      </c>
      <c r="P2677" t="s">
        <v>8300</v>
      </c>
      <c r="Q2677" t="s">
        <v>8319</v>
      </c>
      <c r="R2677" s="10" t="s">
        <v>8356</v>
      </c>
      <c r="S2677" s="29">
        <f>ROUND(FundResult[[#This Row],[pledged]]/FundResult[[#This Row],[goal]]*100,0)</f>
        <v>8</v>
      </c>
      <c r="T2677" s="27">
        <f>IFERROR(FundResult[[#This Row],[pledged]]/FundResult[[#This Row],[backers_count]], 0)</f>
        <v>65.41379310344827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48">
        <v>2100</v>
      </c>
      <c r="E2678" s="4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6">
        <f>FundResult[[#This Row],[launched_at]]/86400+DATE(1970,1,1)</f>
        <v>42482.624699074076</v>
      </c>
      <c r="L2678" s="8">
        <f>YEAR(FundResult[[#This Row],[Date Created Conversion]])</f>
        <v>2016</v>
      </c>
      <c r="M2678" t="b">
        <v>0</v>
      </c>
      <c r="N2678">
        <v>9</v>
      </c>
      <c r="O2678" t="b">
        <v>0</v>
      </c>
      <c r="P2678" t="s">
        <v>8300</v>
      </c>
      <c r="Q2678" t="s">
        <v>8319</v>
      </c>
      <c r="R2678" s="10" t="s">
        <v>8356</v>
      </c>
      <c r="S2678" s="29">
        <f>ROUND(FundResult[[#This Row],[pledged]]/FundResult[[#This Row],[goal]]*100,0)</f>
        <v>50</v>
      </c>
      <c r="T2678" s="27">
        <f>IFERROR(FundResult[[#This Row],[pledged]]/FundResult[[#This Row],[backers_count]], 0)</f>
        <v>117.55555555555556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48">
        <v>19500</v>
      </c>
      <c r="E2679" s="4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6">
        <f>FundResult[[#This Row],[launched_at]]/86400+DATE(1970,1,1)</f>
        <v>41793.029432870375</v>
      </c>
      <c r="L2679" s="8">
        <f>YEAR(FundResult[[#This Row],[Date Created Conversion]])</f>
        <v>2014</v>
      </c>
      <c r="M2679" t="b">
        <v>0</v>
      </c>
      <c r="N2679">
        <v>27</v>
      </c>
      <c r="O2679" t="b">
        <v>0</v>
      </c>
      <c r="P2679" t="s">
        <v>8300</v>
      </c>
      <c r="Q2679" t="s">
        <v>8319</v>
      </c>
      <c r="R2679" s="10" t="s">
        <v>8356</v>
      </c>
      <c r="S2679" s="29">
        <f>ROUND(FundResult[[#This Row],[pledged]]/FundResult[[#This Row],[goal]]*100,0)</f>
        <v>18</v>
      </c>
      <c r="T2679" s="27">
        <f>IFERROR(FundResult[[#This Row],[pledged]]/FundResult[[#This Row],[backers_count]], 0)</f>
        <v>126.48148148148148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48">
        <v>8000000</v>
      </c>
      <c r="E2680" s="4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6">
        <f>FundResult[[#This Row],[launched_at]]/86400+DATE(1970,1,1)</f>
        <v>42241.798206018517</v>
      </c>
      <c r="L2680" s="8">
        <f>YEAR(FundResult[[#This Row],[Date Created Conversion]])</f>
        <v>2015</v>
      </c>
      <c r="M2680" t="b">
        <v>0</v>
      </c>
      <c r="N2680">
        <v>2</v>
      </c>
      <c r="O2680" t="b">
        <v>0</v>
      </c>
      <c r="P2680" t="s">
        <v>8300</v>
      </c>
      <c r="Q2680" t="s">
        <v>8319</v>
      </c>
      <c r="R2680" s="10" t="s">
        <v>8356</v>
      </c>
      <c r="S2680" s="29">
        <f>ROUND(FundResult[[#This Row],[pledged]]/FundResult[[#This Row],[goal]]*100,0)</f>
        <v>0</v>
      </c>
      <c r="T2680" s="27">
        <f>IFERROR(FundResult[[#This Row],[pledged]]/FundResult[[#This Row],[backers_count]], 0)</f>
        <v>550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48">
        <v>40000</v>
      </c>
      <c r="E2681" s="4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6">
        <f>FundResult[[#This Row],[launched_at]]/86400+DATE(1970,1,1)</f>
        <v>42033.001087962963</v>
      </c>
      <c r="L2681" s="8">
        <f>YEAR(FundResult[[#This Row],[Date Created Conversion]])</f>
        <v>2015</v>
      </c>
      <c r="M2681" t="b">
        <v>0</v>
      </c>
      <c r="N2681">
        <v>3</v>
      </c>
      <c r="O2681" t="b">
        <v>0</v>
      </c>
      <c r="P2681" t="s">
        <v>8300</v>
      </c>
      <c r="Q2681" t="s">
        <v>8319</v>
      </c>
      <c r="R2681" s="10" t="s">
        <v>8356</v>
      </c>
      <c r="S2681" s="29">
        <f>ROUND(FundResult[[#This Row],[pledged]]/FundResult[[#This Row],[goal]]*100,0)</f>
        <v>0</v>
      </c>
      <c r="T2681" s="27">
        <f>IFERROR(FundResult[[#This Row],[pledged]]/FundResult[[#This Row],[backers_count]], 0)</f>
        <v>44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48">
        <v>32000</v>
      </c>
      <c r="E2682" s="4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6">
        <f>FundResult[[#This Row],[launched_at]]/86400+DATE(1970,1,1)</f>
        <v>42436.211701388893</v>
      </c>
      <c r="L2682" s="8">
        <f>YEAR(FundResult[[#This Row],[Date Created Conversion]])</f>
        <v>2016</v>
      </c>
      <c r="M2682" t="b">
        <v>0</v>
      </c>
      <c r="N2682">
        <v>4</v>
      </c>
      <c r="O2682" t="b">
        <v>0</v>
      </c>
      <c r="P2682" t="s">
        <v>8300</v>
      </c>
      <c r="Q2682" t="s">
        <v>8319</v>
      </c>
      <c r="R2682" s="10" t="s">
        <v>8356</v>
      </c>
      <c r="S2682" s="29">
        <f>ROUND(FundResult[[#This Row],[pledged]]/FundResult[[#This Row],[goal]]*100,0)</f>
        <v>1</v>
      </c>
      <c r="T2682" s="27">
        <f>IFERROR(FundResult[[#This Row],[pledged]]/FundResult[[#This Row],[backers_count]], 0)</f>
        <v>69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48">
        <v>8000</v>
      </c>
      <c r="E2683" s="4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6">
        <f>FundResult[[#This Row],[launched_at]]/86400+DATE(1970,1,1)</f>
        <v>41805.895254629628</v>
      </c>
      <c r="L2683" s="8">
        <f>YEAR(FundResult[[#This Row],[Date Created Conversion]])</f>
        <v>2014</v>
      </c>
      <c r="M2683" t="b">
        <v>0</v>
      </c>
      <c r="N2683">
        <v>2</v>
      </c>
      <c r="O2683" t="b">
        <v>0</v>
      </c>
      <c r="P2683" t="s">
        <v>8282</v>
      </c>
      <c r="Q2683" t="s">
        <v>8336</v>
      </c>
      <c r="R2683" s="10" t="s">
        <v>8337</v>
      </c>
      <c r="S2683" s="29">
        <f>ROUND(FundResult[[#This Row],[pledged]]/FundResult[[#This Row],[goal]]*100,0)</f>
        <v>1</v>
      </c>
      <c r="T2683" s="27">
        <f>IFERROR(FundResult[[#This Row],[pledged]]/FundResult[[#This Row],[backers_count]], 0)</f>
        <v>27.5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48">
        <v>6000</v>
      </c>
      <c r="E2684" s="4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6">
        <f>FundResult[[#This Row],[launched_at]]/86400+DATE(1970,1,1)</f>
        <v>41932.871990740743</v>
      </c>
      <c r="L2684" s="8">
        <f>YEAR(FundResult[[#This Row],[Date Created Conversion]])</f>
        <v>2014</v>
      </c>
      <c r="M2684" t="b">
        <v>0</v>
      </c>
      <c r="N2684">
        <v>20</v>
      </c>
      <c r="O2684" t="b">
        <v>0</v>
      </c>
      <c r="P2684" t="s">
        <v>8282</v>
      </c>
      <c r="Q2684" t="s">
        <v>8336</v>
      </c>
      <c r="R2684" s="10" t="s">
        <v>8337</v>
      </c>
      <c r="S2684" s="29">
        <f>ROUND(FundResult[[#This Row],[pledged]]/FundResult[[#This Row],[goal]]*100,0)</f>
        <v>28</v>
      </c>
      <c r="T2684" s="27">
        <f>IFERROR(FundResult[[#This Row],[pledged]]/FundResult[[#This Row],[backers_count]], 0)</f>
        <v>84.9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48">
        <v>15000</v>
      </c>
      <c r="E2685" s="4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6">
        <f>FundResult[[#This Row],[launched_at]]/86400+DATE(1970,1,1)</f>
        <v>42034.75509259259</v>
      </c>
      <c r="L2685" s="8">
        <f>YEAR(FundResult[[#This Row],[Date Created Conversion]])</f>
        <v>2015</v>
      </c>
      <c r="M2685" t="b">
        <v>0</v>
      </c>
      <c r="N2685">
        <v>3</v>
      </c>
      <c r="O2685" t="b">
        <v>0</v>
      </c>
      <c r="P2685" t="s">
        <v>8282</v>
      </c>
      <c r="Q2685" t="s">
        <v>8336</v>
      </c>
      <c r="R2685" s="10" t="s">
        <v>8337</v>
      </c>
      <c r="S2685" s="29">
        <f>ROUND(FundResult[[#This Row],[pledged]]/FundResult[[#This Row],[goal]]*100,0)</f>
        <v>0</v>
      </c>
      <c r="T2685" s="27">
        <f>IFERROR(FundResult[[#This Row],[pledged]]/FundResult[[#This Row],[backers_count]], 0)</f>
        <v>12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48">
        <v>70000</v>
      </c>
      <c r="E2686" s="4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6">
        <f>FundResult[[#This Row],[launched_at]]/86400+DATE(1970,1,1)</f>
        <v>41820.914641203708</v>
      </c>
      <c r="L2686" s="8">
        <f>YEAR(FundResult[[#This Row],[Date Created Conversion]])</f>
        <v>2014</v>
      </c>
      <c r="M2686" t="b">
        <v>0</v>
      </c>
      <c r="N2686">
        <v>4</v>
      </c>
      <c r="O2686" t="b">
        <v>0</v>
      </c>
      <c r="P2686" t="s">
        <v>8282</v>
      </c>
      <c r="Q2686" t="s">
        <v>8336</v>
      </c>
      <c r="R2686" s="10" t="s">
        <v>8337</v>
      </c>
      <c r="S2686" s="29">
        <f>ROUND(FundResult[[#This Row],[pledged]]/FundResult[[#This Row],[goal]]*100,0)</f>
        <v>1</v>
      </c>
      <c r="T2686" s="27">
        <f>IFERROR(FundResult[[#This Row],[pledged]]/FundResult[[#This Row],[backers_count]], 0)</f>
        <v>200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48">
        <v>50000</v>
      </c>
      <c r="E2687" s="4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6">
        <f>FundResult[[#This Row],[launched_at]]/86400+DATE(1970,1,1)</f>
        <v>42061.69594907407</v>
      </c>
      <c r="L2687" s="8">
        <f>YEAR(FundResult[[#This Row],[Date Created Conversion]])</f>
        <v>2015</v>
      </c>
      <c r="M2687" t="b">
        <v>0</v>
      </c>
      <c r="N2687">
        <v>1</v>
      </c>
      <c r="O2687" t="b">
        <v>0</v>
      </c>
      <c r="P2687" t="s">
        <v>8282</v>
      </c>
      <c r="Q2687" t="s">
        <v>8336</v>
      </c>
      <c r="R2687" s="10" t="s">
        <v>8337</v>
      </c>
      <c r="S2687" s="29">
        <f>ROUND(FundResult[[#This Row],[pledged]]/FundResult[[#This Row],[goal]]*100,0)</f>
        <v>0</v>
      </c>
      <c r="T2687" s="27">
        <f>IFERROR(FundResult[[#This Row],[pledged]]/FundResult[[#This Row],[backers_count]], 0)</f>
        <v>10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48">
        <v>30000</v>
      </c>
      <c r="E2688" s="4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6">
        <f>FundResult[[#This Row],[launched_at]]/86400+DATE(1970,1,1)</f>
        <v>41892.974803240737</v>
      </c>
      <c r="L2688" s="8">
        <f>YEAR(FundResult[[#This Row],[Date Created Conversion]])</f>
        <v>2014</v>
      </c>
      <c r="M2688" t="b">
        <v>0</v>
      </c>
      <c r="N2688">
        <v>0</v>
      </c>
      <c r="O2688" t="b">
        <v>0</v>
      </c>
      <c r="P2688" t="s">
        <v>8282</v>
      </c>
      <c r="Q2688" t="s">
        <v>8336</v>
      </c>
      <c r="R2688" s="10" t="s">
        <v>8337</v>
      </c>
      <c r="S2688" s="29">
        <f>ROUND(FundResult[[#This Row],[pledged]]/FundResult[[#This Row],[goal]]*100,0)</f>
        <v>0</v>
      </c>
      <c r="T2688" s="27">
        <f>IFERROR(FundResult[[#This Row],[pledged]]/FundResult[[#This Row],[backers_count]], 0)</f>
        <v>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48">
        <v>15000</v>
      </c>
      <c r="E2689" s="4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6">
        <f>FundResult[[#This Row],[launched_at]]/86400+DATE(1970,1,1)</f>
        <v>42154.64025462963</v>
      </c>
      <c r="L2689" s="8">
        <f>YEAR(FundResult[[#This Row],[Date Created Conversion]])</f>
        <v>2015</v>
      </c>
      <c r="M2689" t="b">
        <v>0</v>
      </c>
      <c r="N2689">
        <v>0</v>
      </c>
      <c r="O2689" t="b">
        <v>0</v>
      </c>
      <c r="P2689" t="s">
        <v>8282</v>
      </c>
      <c r="Q2689" t="s">
        <v>8336</v>
      </c>
      <c r="R2689" s="10" t="s">
        <v>8337</v>
      </c>
      <c r="S2689" s="29">
        <f>ROUND(FundResult[[#This Row],[pledged]]/FundResult[[#This Row],[goal]]*100,0)</f>
        <v>0</v>
      </c>
      <c r="T2689" s="27">
        <f>IFERROR(FundResult[[#This Row],[pledged]]/FundResult[[#This Row],[backers_count]], 0)</f>
        <v>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48">
        <v>50000</v>
      </c>
      <c r="E2690" s="4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6">
        <f>FundResult[[#This Row],[launched_at]]/86400+DATE(1970,1,1)</f>
        <v>42028.11886574074</v>
      </c>
      <c r="L2690" s="8">
        <f>YEAR(FundResult[[#This Row],[Date Created Conversion]])</f>
        <v>2015</v>
      </c>
      <c r="M2690" t="b">
        <v>0</v>
      </c>
      <c r="N2690">
        <v>14</v>
      </c>
      <c r="O2690" t="b">
        <v>0</v>
      </c>
      <c r="P2690" t="s">
        <v>8282</v>
      </c>
      <c r="Q2690" t="s">
        <v>8336</v>
      </c>
      <c r="R2690" s="10" t="s">
        <v>8337</v>
      </c>
      <c r="S2690" s="29">
        <f>ROUND(FundResult[[#This Row],[pledged]]/FundResult[[#This Row],[goal]]*100,0)</f>
        <v>0</v>
      </c>
      <c r="T2690" s="27">
        <f>IFERROR(FundResult[[#This Row],[pledged]]/FundResult[[#This Row],[backers_count]], 0)</f>
        <v>5.2857142857142856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48">
        <v>35000</v>
      </c>
      <c r="E2691" s="4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6">
        <f>FundResult[[#This Row],[launched_at]]/86400+DATE(1970,1,1)</f>
        <v>42551.961689814816</v>
      </c>
      <c r="L2691" s="8">
        <f>YEAR(FundResult[[#This Row],[Date Created Conversion]])</f>
        <v>2016</v>
      </c>
      <c r="M2691" t="b">
        <v>0</v>
      </c>
      <c r="N2691">
        <v>1</v>
      </c>
      <c r="O2691" t="b">
        <v>0</v>
      </c>
      <c r="P2691" t="s">
        <v>8282</v>
      </c>
      <c r="Q2691" t="s">
        <v>8336</v>
      </c>
      <c r="R2691" s="10" t="s">
        <v>8337</v>
      </c>
      <c r="S2691" s="29">
        <f>ROUND(FundResult[[#This Row],[pledged]]/FundResult[[#This Row],[goal]]*100,0)</f>
        <v>0</v>
      </c>
      <c r="T2691" s="27">
        <f>IFERROR(FundResult[[#This Row],[pledged]]/FundResult[[#This Row],[backers_count]], 0)</f>
        <v>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48">
        <v>80000</v>
      </c>
      <c r="E2692" s="4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6">
        <f>FundResult[[#This Row],[launched_at]]/86400+DATE(1970,1,1)</f>
        <v>42113.105046296296</v>
      </c>
      <c r="L2692" s="8">
        <f>YEAR(FundResult[[#This Row],[Date Created Conversion]])</f>
        <v>2015</v>
      </c>
      <c r="M2692" t="b">
        <v>0</v>
      </c>
      <c r="N2692">
        <v>118</v>
      </c>
      <c r="O2692" t="b">
        <v>0</v>
      </c>
      <c r="P2692" t="s">
        <v>8282</v>
      </c>
      <c r="Q2692" t="s">
        <v>8336</v>
      </c>
      <c r="R2692" s="10" t="s">
        <v>8337</v>
      </c>
      <c r="S2692" s="29">
        <f>ROUND(FundResult[[#This Row],[pledged]]/FundResult[[#This Row],[goal]]*100,0)</f>
        <v>11</v>
      </c>
      <c r="T2692" s="27">
        <f>IFERROR(FundResult[[#This Row],[pledged]]/FundResult[[#This Row],[backers_count]], 0)</f>
        <v>72.762711864406782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48">
        <v>65000</v>
      </c>
      <c r="E2693" s="4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6">
        <f>FundResult[[#This Row],[launched_at]]/86400+DATE(1970,1,1)</f>
        <v>42089.724039351851</v>
      </c>
      <c r="L2693" s="8">
        <f>YEAR(FundResult[[#This Row],[Date Created Conversion]])</f>
        <v>2015</v>
      </c>
      <c r="M2693" t="b">
        <v>0</v>
      </c>
      <c r="N2693">
        <v>2</v>
      </c>
      <c r="O2693" t="b">
        <v>0</v>
      </c>
      <c r="P2693" t="s">
        <v>8282</v>
      </c>
      <c r="Q2693" t="s">
        <v>8336</v>
      </c>
      <c r="R2693" s="10" t="s">
        <v>8337</v>
      </c>
      <c r="S2693" s="29">
        <f>ROUND(FundResult[[#This Row],[pledged]]/FundResult[[#This Row],[goal]]*100,0)</f>
        <v>0</v>
      </c>
      <c r="T2693" s="27">
        <f>IFERROR(FundResult[[#This Row],[pledged]]/FundResult[[#This Row],[backers_count]], 0)</f>
        <v>17.5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48">
        <v>3500</v>
      </c>
      <c r="E2694" s="4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6">
        <f>FundResult[[#This Row],[launched_at]]/86400+DATE(1970,1,1)</f>
        <v>42058.334027777775</v>
      </c>
      <c r="L2694" s="8">
        <f>YEAR(FundResult[[#This Row],[Date Created Conversion]])</f>
        <v>2015</v>
      </c>
      <c r="M2694" t="b">
        <v>0</v>
      </c>
      <c r="N2694">
        <v>1</v>
      </c>
      <c r="O2694" t="b">
        <v>0</v>
      </c>
      <c r="P2694" t="s">
        <v>8282</v>
      </c>
      <c r="Q2694" t="s">
        <v>8336</v>
      </c>
      <c r="R2694" s="10" t="s">
        <v>8337</v>
      </c>
      <c r="S2694" s="29">
        <f>ROUND(FundResult[[#This Row],[pledged]]/FundResult[[#This Row],[goal]]*100,0)</f>
        <v>1</v>
      </c>
      <c r="T2694" s="27">
        <f>IFERROR(FundResult[[#This Row],[pledged]]/FundResult[[#This Row],[backers_count]], 0)</f>
        <v>25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48">
        <v>5000</v>
      </c>
      <c r="E2695" s="4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6">
        <f>FundResult[[#This Row],[launched_at]]/86400+DATE(1970,1,1)</f>
        <v>41834.138495370367</v>
      </c>
      <c r="L2695" s="8">
        <f>YEAR(FundResult[[#This Row],[Date Created Conversion]])</f>
        <v>2014</v>
      </c>
      <c r="M2695" t="b">
        <v>0</v>
      </c>
      <c r="N2695">
        <v>3</v>
      </c>
      <c r="O2695" t="b">
        <v>0</v>
      </c>
      <c r="P2695" t="s">
        <v>8282</v>
      </c>
      <c r="Q2695" t="s">
        <v>8336</v>
      </c>
      <c r="R2695" s="10" t="s">
        <v>8337</v>
      </c>
      <c r="S2695" s="29">
        <f>ROUND(FundResult[[#This Row],[pledged]]/FundResult[[#This Row],[goal]]*100,0)</f>
        <v>1</v>
      </c>
      <c r="T2695" s="27">
        <f>IFERROR(FundResult[[#This Row],[pledged]]/FundResult[[#This Row],[backers_count]], 0)</f>
        <v>13.333333333333334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48">
        <v>30000</v>
      </c>
      <c r="E2696" s="4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6">
        <f>FundResult[[#This Row],[launched_at]]/86400+DATE(1970,1,1)</f>
        <v>41878.140497685185</v>
      </c>
      <c r="L2696" s="8">
        <f>YEAR(FundResult[[#This Row],[Date Created Conversion]])</f>
        <v>2014</v>
      </c>
      <c r="M2696" t="b">
        <v>0</v>
      </c>
      <c r="N2696">
        <v>1</v>
      </c>
      <c r="O2696" t="b">
        <v>0</v>
      </c>
      <c r="P2696" t="s">
        <v>8282</v>
      </c>
      <c r="Q2696" t="s">
        <v>8336</v>
      </c>
      <c r="R2696" s="10" t="s">
        <v>8337</v>
      </c>
      <c r="S2696" s="29">
        <f>ROUND(FundResult[[#This Row],[pledged]]/FundResult[[#This Row],[goal]]*100,0)</f>
        <v>0</v>
      </c>
      <c r="T2696" s="27">
        <f>IFERROR(FundResult[[#This Row],[pledged]]/FundResult[[#This Row],[backers_count]], 0)</f>
        <v>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48">
        <v>15000</v>
      </c>
      <c r="E2697" s="4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6">
        <f>FundResult[[#This Row],[launched_at]]/86400+DATE(1970,1,1)</f>
        <v>42048.181921296295</v>
      </c>
      <c r="L2697" s="8">
        <f>YEAR(FundResult[[#This Row],[Date Created Conversion]])</f>
        <v>2015</v>
      </c>
      <c r="M2697" t="b">
        <v>0</v>
      </c>
      <c r="N2697">
        <v>3</v>
      </c>
      <c r="O2697" t="b">
        <v>0</v>
      </c>
      <c r="P2697" t="s">
        <v>8282</v>
      </c>
      <c r="Q2697" t="s">
        <v>8336</v>
      </c>
      <c r="R2697" s="10" t="s">
        <v>8337</v>
      </c>
      <c r="S2697" s="29">
        <f>ROUND(FundResult[[#This Row],[pledged]]/FundResult[[#This Row],[goal]]*100,0)</f>
        <v>0</v>
      </c>
      <c r="T2697" s="27">
        <f>IFERROR(FundResult[[#This Row],[pledged]]/FundResult[[#This Row],[backers_count]], 0)</f>
        <v>23.666666666666668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48">
        <v>60000</v>
      </c>
      <c r="E2698" s="4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6">
        <f>FundResult[[#This Row],[launched_at]]/86400+DATE(1970,1,1)</f>
        <v>41964.844444444447</v>
      </c>
      <c r="L2698" s="8">
        <f>YEAR(FundResult[[#This Row],[Date Created Conversion]])</f>
        <v>2014</v>
      </c>
      <c r="M2698" t="b">
        <v>0</v>
      </c>
      <c r="N2698">
        <v>38</v>
      </c>
      <c r="O2698" t="b">
        <v>0</v>
      </c>
      <c r="P2698" t="s">
        <v>8282</v>
      </c>
      <c r="Q2698" t="s">
        <v>8336</v>
      </c>
      <c r="R2698" s="10" t="s">
        <v>8337</v>
      </c>
      <c r="S2698" s="29">
        <f>ROUND(FundResult[[#This Row],[pledged]]/FundResult[[#This Row],[goal]]*100,0)</f>
        <v>6</v>
      </c>
      <c r="T2698" s="27">
        <f>IFERROR(FundResult[[#This Row],[pledged]]/FundResult[[#This Row],[backers_count]], 0)</f>
        <v>89.21052631578948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48">
        <v>23000</v>
      </c>
      <c r="E2699" s="4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6">
        <f>FundResult[[#This Row],[launched_at]]/86400+DATE(1970,1,1)</f>
        <v>42187.940081018518</v>
      </c>
      <c r="L2699" s="8">
        <f>YEAR(FundResult[[#This Row],[Date Created Conversion]])</f>
        <v>2015</v>
      </c>
      <c r="M2699" t="b">
        <v>0</v>
      </c>
      <c r="N2699">
        <v>52</v>
      </c>
      <c r="O2699" t="b">
        <v>0</v>
      </c>
      <c r="P2699" t="s">
        <v>8282</v>
      </c>
      <c r="Q2699" t="s">
        <v>8336</v>
      </c>
      <c r="R2699" s="10" t="s">
        <v>8337</v>
      </c>
      <c r="S2699" s="29">
        <f>ROUND(FundResult[[#This Row],[pledged]]/FundResult[[#This Row],[goal]]*100,0)</f>
        <v>26</v>
      </c>
      <c r="T2699" s="27">
        <f>IFERROR(FundResult[[#This Row],[pledged]]/FundResult[[#This Row],[backers_count]], 0)</f>
        <v>116.55769230769231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48">
        <v>8000</v>
      </c>
      <c r="E2700" s="4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6">
        <f>FundResult[[#This Row],[launched_at]]/86400+DATE(1970,1,1)</f>
        <v>41787.898240740738</v>
      </c>
      <c r="L2700" s="8">
        <f>YEAR(FundResult[[#This Row],[Date Created Conversion]])</f>
        <v>2014</v>
      </c>
      <c r="M2700" t="b">
        <v>0</v>
      </c>
      <c r="N2700">
        <v>2</v>
      </c>
      <c r="O2700" t="b">
        <v>0</v>
      </c>
      <c r="P2700" t="s">
        <v>8282</v>
      </c>
      <c r="Q2700" t="s">
        <v>8336</v>
      </c>
      <c r="R2700" s="10" t="s">
        <v>8337</v>
      </c>
      <c r="S2700" s="29">
        <f>ROUND(FundResult[[#This Row],[pledged]]/FundResult[[#This Row],[goal]]*100,0)</f>
        <v>0</v>
      </c>
      <c r="T2700" s="27">
        <f>IFERROR(FundResult[[#This Row],[pledged]]/FundResult[[#This Row],[backers_count]], 0)</f>
        <v>13.005000000000001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48">
        <v>2</v>
      </c>
      <c r="E2701" s="4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6">
        <f>FundResult[[#This Row],[launched_at]]/86400+DATE(1970,1,1)</f>
        <v>41829.896562499998</v>
      </c>
      <c r="L2701" s="8">
        <f>YEAR(FundResult[[#This Row],[Date Created Conversion]])</f>
        <v>2014</v>
      </c>
      <c r="M2701" t="b">
        <v>0</v>
      </c>
      <c r="N2701">
        <v>0</v>
      </c>
      <c r="O2701" t="b">
        <v>0</v>
      </c>
      <c r="P2701" t="s">
        <v>8282</v>
      </c>
      <c r="Q2701" t="s">
        <v>8336</v>
      </c>
      <c r="R2701" s="10" t="s">
        <v>8337</v>
      </c>
      <c r="S2701" s="29">
        <f>ROUND(FundResult[[#This Row],[pledged]]/FundResult[[#This Row],[goal]]*100,0)</f>
        <v>0</v>
      </c>
      <c r="T2701" s="27">
        <f>IFERROR(FundResult[[#This Row],[pledged]]/FundResult[[#This Row],[backers_count]], 0)</f>
        <v>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48">
        <v>9999</v>
      </c>
      <c r="E2702" s="4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6">
        <f>FundResult[[#This Row],[launched_at]]/86400+DATE(1970,1,1)</f>
        <v>41870.874675925923</v>
      </c>
      <c r="L2702" s="8">
        <f>YEAR(FundResult[[#This Row],[Date Created Conversion]])</f>
        <v>2014</v>
      </c>
      <c r="M2702" t="b">
        <v>0</v>
      </c>
      <c r="N2702">
        <v>4</v>
      </c>
      <c r="O2702" t="b">
        <v>0</v>
      </c>
      <c r="P2702" t="s">
        <v>8282</v>
      </c>
      <c r="Q2702" t="s">
        <v>8336</v>
      </c>
      <c r="R2702" s="10" t="s">
        <v>8337</v>
      </c>
      <c r="S2702" s="29">
        <f>ROUND(FundResult[[#This Row],[pledged]]/FundResult[[#This Row],[goal]]*100,0)</f>
        <v>1</v>
      </c>
      <c r="T2702" s="27">
        <f>IFERROR(FundResult[[#This Row],[pledged]]/FundResult[[#This Row],[backers_count]], 0)</f>
        <v>17.5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48">
        <v>3400</v>
      </c>
      <c r="E2703" s="4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6">
        <f>FundResult[[#This Row],[launched_at]]/86400+DATE(1970,1,1)</f>
        <v>42801.774699074071</v>
      </c>
      <c r="L2703" s="8">
        <f>YEAR(FundResult[[#This Row],[Date Created Conversion]])</f>
        <v>2017</v>
      </c>
      <c r="M2703" t="b">
        <v>0</v>
      </c>
      <c r="N2703">
        <v>46</v>
      </c>
      <c r="O2703" t="b">
        <v>0</v>
      </c>
      <c r="P2703" t="s">
        <v>8301</v>
      </c>
      <c r="Q2703" t="s">
        <v>8317</v>
      </c>
      <c r="R2703" s="10" t="s">
        <v>8357</v>
      </c>
      <c r="S2703" s="29">
        <f>ROUND(FundResult[[#This Row],[pledged]]/FundResult[[#This Row],[goal]]*100,0)</f>
        <v>46</v>
      </c>
      <c r="T2703" s="27">
        <f>IFERROR(FundResult[[#This Row],[pledged]]/FundResult[[#This Row],[backers_count]], 0)</f>
        <v>34.130434782608695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48">
        <v>10000</v>
      </c>
      <c r="E2704" s="4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6">
        <f>FundResult[[#This Row],[launched_at]]/86400+DATE(1970,1,1)</f>
        <v>42800.801817129628</v>
      </c>
      <c r="L2704" s="8">
        <f>YEAR(FundResult[[#This Row],[Date Created Conversion]])</f>
        <v>2017</v>
      </c>
      <c r="M2704" t="b">
        <v>1</v>
      </c>
      <c r="N2704">
        <v>26</v>
      </c>
      <c r="O2704" t="b">
        <v>0</v>
      </c>
      <c r="P2704" t="s">
        <v>8301</v>
      </c>
      <c r="Q2704" t="s">
        <v>8317</v>
      </c>
      <c r="R2704" s="10" t="s">
        <v>8357</v>
      </c>
      <c r="S2704" s="29">
        <f>ROUND(FundResult[[#This Row],[pledged]]/FundResult[[#This Row],[goal]]*100,0)</f>
        <v>34</v>
      </c>
      <c r="T2704" s="27">
        <f>IFERROR(FundResult[[#This Row],[pledged]]/FundResult[[#This Row],[backers_count]], 0)</f>
        <v>132.34615384615384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48">
        <v>40000</v>
      </c>
      <c r="E2705" s="4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6">
        <f>FundResult[[#This Row],[launched_at]]/86400+DATE(1970,1,1)</f>
        <v>42756.690162037034</v>
      </c>
      <c r="L2705" s="8">
        <f>YEAR(FundResult[[#This Row],[Date Created Conversion]])</f>
        <v>2017</v>
      </c>
      <c r="M2705" t="b">
        <v>0</v>
      </c>
      <c r="N2705">
        <v>45</v>
      </c>
      <c r="O2705" t="b">
        <v>0</v>
      </c>
      <c r="P2705" t="s">
        <v>8301</v>
      </c>
      <c r="Q2705" t="s">
        <v>8317</v>
      </c>
      <c r="R2705" s="10" t="s">
        <v>8357</v>
      </c>
      <c r="S2705" s="29">
        <f>ROUND(FundResult[[#This Row],[pledged]]/FundResult[[#This Row],[goal]]*100,0)</f>
        <v>104</v>
      </c>
      <c r="T2705" s="27">
        <f>IFERROR(FundResult[[#This Row],[pledged]]/FundResult[[#This Row],[backers_count]], 0)</f>
        <v>922.22222222222217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48">
        <v>19000</v>
      </c>
      <c r="E2706" s="4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6">
        <f>FundResult[[#This Row],[launched_at]]/86400+DATE(1970,1,1)</f>
        <v>42787.862430555557</v>
      </c>
      <c r="L2706" s="8">
        <f>YEAR(FundResult[[#This Row],[Date Created Conversion]])</f>
        <v>2017</v>
      </c>
      <c r="M2706" t="b">
        <v>0</v>
      </c>
      <c r="N2706">
        <v>7</v>
      </c>
      <c r="O2706" t="b">
        <v>0</v>
      </c>
      <c r="P2706" t="s">
        <v>8301</v>
      </c>
      <c r="Q2706" t="s">
        <v>8317</v>
      </c>
      <c r="R2706" s="10" t="s">
        <v>8357</v>
      </c>
      <c r="S2706" s="29">
        <f>ROUND(FundResult[[#This Row],[pledged]]/FundResult[[#This Row],[goal]]*100,0)</f>
        <v>6</v>
      </c>
      <c r="T2706" s="27">
        <f>IFERROR(FundResult[[#This Row],[pledged]]/FundResult[[#This Row],[backers_count]], 0)</f>
        <v>163.57142857142858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48">
        <v>16500</v>
      </c>
      <c r="E2707" s="4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6">
        <f>FundResult[[#This Row],[launched_at]]/86400+DATE(1970,1,1)</f>
        <v>42773.916180555556</v>
      </c>
      <c r="L2707" s="8">
        <f>YEAR(FundResult[[#This Row],[Date Created Conversion]])</f>
        <v>2017</v>
      </c>
      <c r="M2707" t="b">
        <v>0</v>
      </c>
      <c r="N2707">
        <v>8</v>
      </c>
      <c r="O2707" t="b">
        <v>0</v>
      </c>
      <c r="P2707" t="s">
        <v>8301</v>
      </c>
      <c r="Q2707" t="s">
        <v>8317</v>
      </c>
      <c r="R2707" s="10" t="s">
        <v>8357</v>
      </c>
      <c r="S2707" s="29">
        <f>ROUND(FundResult[[#This Row],[pledged]]/FundResult[[#This Row],[goal]]*100,0)</f>
        <v>11</v>
      </c>
      <c r="T2707" s="27">
        <f>IFERROR(FundResult[[#This Row],[pledged]]/FundResult[[#This Row],[backers_count]], 0)</f>
        <v>217.375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48">
        <v>35000</v>
      </c>
      <c r="E2708" s="4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6">
        <f>FundResult[[#This Row],[launched_at]]/86400+DATE(1970,1,1)</f>
        <v>41899.294942129629</v>
      </c>
      <c r="L2708" s="8">
        <f>YEAR(FundResult[[#This Row],[Date Created Conversion]])</f>
        <v>2014</v>
      </c>
      <c r="M2708" t="b">
        <v>1</v>
      </c>
      <c r="N2708">
        <v>263</v>
      </c>
      <c r="O2708" t="b">
        <v>1</v>
      </c>
      <c r="P2708" t="s">
        <v>8301</v>
      </c>
      <c r="Q2708" t="s">
        <v>8317</v>
      </c>
      <c r="R2708" s="10" t="s">
        <v>8357</v>
      </c>
      <c r="S2708" s="29">
        <f>ROUND(FundResult[[#This Row],[pledged]]/FundResult[[#This Row],[goal]]*100,0)</f>
        <v>112</v>
      </c>
      <c r="T2708" s="27">
        <f>IFERROR(FundResult[[#This Row],[pledged]]/FundResult[[#This Row],[backers_count]], 0)</f>
        <v>149.44486692015209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48">
        <v>8000</v>
      </c>
      <c r="E2709" s="4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6">
        <f>FundResult[[#This Row],[launched_at]]/86400+DATE(1970,1,1)</f>
        <v>41391.782905092594</v>
      </c>
      <c r="L2709" s="8">
        <f>YEAR(FundResult[[#This Row],[Date Created Conversion]])</f>
        <v>2013</v>
      </c>
      <c r="M2709" t="b">
        <v>1</v>
      </c>
      <c r="N2709">
        <v>394</v>
      </c>
      <c r="O2709" t="b">
        <v>1</v>
      </c>
      <c r="P2709" t="s">
        <v>8301</v>
      </c>
      <c r="Q2709" t="s">
        <v>8317</v>
      </c>
      <c r="R2709" s="10" t="s">
        <v>8357</v>
      </c>
      <c r="S2709" s="29">
        <f>ROUND(FundResult[[#This Row],[pledged]]/FundResult[[#This Row],[goal]]*100,0)</f>
        <v>351</v>
      </c>
      <c r="T2709" s="27">
        <f>IFERROR(FundResult[[#This Row],[pledged]]/FundResult[[#This Row],[backers_count]], 0)</f>
        <v>71.237487309644663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48">
        <v>20000</v>
      </c>
      <c r="E2710" s="4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6">
        <f>FundResult[[#This Row],[launched_at]]/86400+DATE(1970,1,1)</f>
        <v>42512.698217592595</v>
      </c>
      <c r="L2710" s="8">
        <f>YEAR(FundResult[[#This Row],[Date Created Conversion]])</f>
        <v>2016</v>
      </c>
      <c r="M2710" t="b">
        <v>1</v>
      </c>
      <c r="N2710">
        <v>1049</v>
      </c>
      <c r="O2710" t="b">
        <v>1</v>
      </c>
      <c r="P2710" t="s">
        <v>8301</v>
      </c>
      <c r="Q2710" t="s">
        <v>8317</v>
      </c>
      <c r="R2710" s="10" t="s">
        <v>8357</v>
      </c>
      <c r="S2710" s="29">
        <f>ROUND(FundResult[[#This Row],[pledged]]/FundResult[[#This Row],[goal]]*100,0)</f>
        <v>233</v>
      </c>
      <c r="T2710" s="27">
        <f>IFERROR(FundResult[[#This Row],[pledged]]/FundResult[[#This Row],[backers_count]], 0)</f>
        <v>44.464318398474738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48">
        <v>50000</v>
      </c>
      <c r="E2711" s="4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6">
        <f>FundResult[[#This Row],[launched_at]]/86400+DATE(1970,1,1)</f>
        <v>42612.149780092594</v>
      </c>
      <c r="L2711" s="8">
        <f>YEAR(FundResult[[#This Row],[Date Created Conversion]])</f>
        <v>2016</v>
      </c>
      <c r="M2711" t="b">
        <v>1</v>
      </c>
      <c r="N2711">
        <v>308</v>
      </c>
      <c r="O2711" t="b">
        <v>1</v>
      </c>
      <c r="P2711" t="s">
        <v>8301</v>
      </c>
      <c r="Q2711" t="s">
        <v>8317</v>
      </c>
      <c r="R2711" s="10" t="s">
        <v>8357</v>
      </c>
      <c r="S2711" s="29">
        <f>ROUND(FundResult[[#This Row],[pledged]]/FundResult[[#This Row],[goal]]*100,0)</f>
        <v>102</v>
      </c>
      <c r="T2711" s="27">
        <f>IFERROR(FundResult[[#This Row],[pledged]]/FundResult[[#This Row],[backers_count]], 0)</f>
        <v>164.94480519480518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48">
        <v>60000</v>
      </c>
      <c r="E2712" s="4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6">
        <f>FundResult[[#This Row],[launched_at]]/86400+DATE(1970,1,1)</f>
        <v>41828.229490740741</v>
      </c>
      <c r="L2712" s="8">
        <f>YEAR(FundResult[[#This Row],[Date Created Conversion]])</f>
        <v>2014</v>
      </c>
      <c r="M2712" t="b">
        <v>1</v>
      </c>
      <c r="N2712">
        <v>1088</v>
      </c>
      <c r="O2712" t="b">
        <v>1</v>
      </c>
      <c r="P2712" t="s">
        <v>8301</v>
      </c>
      <c r="Q2712" t="s">
        <v>8317</v>
      </c>
      <c r="R2712" s="10" t="s">
        <v>8357</v>
      </c>
      <c r="S2712" s="29">
        <f>ROUND(FundResult[[#This Row],[pledged]]/FundResult[[#This Row],[goal]]*100,0)</f>
        <v>154</v>
      </c>
      <c r="T2712" s="27">
        <f>IFERROR(FundResult[[#This Row],[pledged]]/FundResult[[#This Row],[backers_count]], 0)</f>
        <v>84.871516544117654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48">
        <v>3910</v>
      </c>
      <c r="E2713" s="4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6">
        <f>FundResult[[#This Row],[launched_at]]/86400+DATE(1970,1,1)</f>
        <v>41780.745254629626</v>
      </c>
      <c r="L2713" s="8">
        <f>YEAR(FundResult[[#This Row],[Date Created Conversion]])</f>
        <v>2014</v>
      </c>
      <c r="M2713" t="b">
        <v>1</v>
      </c>
      <c r="N2713">
        <v>73</v>
      </c>
      <c r="O2713" t="b">
        <v>1</v>
      </c>
      <c r="P2713" t="s">
        <v>8301</v>
      </c>
      <c r="Q2713" t="s">
        <v>8317</v>
      </c>
      <c r="R2713" s="10" t="s">
        <v>8357</v>
      </c>
      <c r="S2713" s="29">
        <f>ROUND(FundResult[[#This Row],[pledged]]/FundResult[[#This Row],[goal]]*100,0)</f>
        <v>101</v>
      </c>
      <c r="T2713" s="27">
        <f>IFERROR(FundResult[[#This Row],[pledged]]/FundResult[[#This Row],[backers_count]], 0)</f>
        <v>53.945205479452056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48">
        <v>5500</v>
      </c>
      <c r="E2714" s="4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6">
        <f>FundResult[[#This Row],[launched_at]]/86400+DATE(1970,1,1)</f>
        <v>41432.062037037038</v>
      </c>
      <c r="L2714" s="8">
        <f>YEAR(FundResult[[#This Row],[Date Created Conversion]])</f>
        <v>2013</v>
      </c>
      <c r="M2714" t="b">
        <v>1</v>
      </c>
      <c r="N2714">
        <v>143</v>
      </c>
      <c r="O2714" t="b">
        <v>1</v>
      </c>
      <c r="P2714" t="s">
        <v>8301</v>
      </c>
      <c r="Q2714" t="s">
        <v>8317</v>
      </c>
      <c r="R2714" s="10" t="s">
        <v>8357</v>
      </c>
      <c r="S2714" s="29">
        <f>ROUND(FundResult[[#This Row],[pledged]]/FundResult[[#This Row],[goal]]*100,0)</f>
        <v>131</v>
      </c>
      <c r="T2714" s="27">
        <f>IFERROR(FundResult[[#This Row],[pledged]]/FundResult[[#This Row],[backers_count]], 0)</f>
        <v>50.531468531468533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48">
        <v>150000</v>
      </c>
      <c r="E2715" s="4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6">
        <f>FundResult[[#This Row],[launched_at]]/86400+DATE(1970,1,1)</f>
        <v>42322.653749999998</v>
      </c>
      <c r="L2715" s="8">
        <f>YEAR(FundResult[[#This Row],[Date Created Conversion]])</f>
        <v>2015</v>
      </c>
      <c r="M2715" t="b">
        <v>1</v>
      </c>
      <c r="N2715">
        <v>1420</v>
      </c>
      <c r="O2715" t="b">
        <v>1</v>
      </c>
      <c r="P2715" t="s">
        <v>8301</v>
      </c>
      <c r="Q2715" t="s">
        <v>8317</v>
      </c>
      <c r="R2715" s="10" t="s">
        <v>8357</v>
      </c>
      <c r="S2715" s="29">
        <f>ROUND(FundResult[[#This Row],[pledged]]/FundResult[[#This Row],[goal]]*100,0)</f>
        <v>102</v>
      </c>
      <c r="T2715" s="27">
        <f>IFERROR(FundResult[[#This Row],[pledged]]/FundResult[[#This Row],[backers_count]], 0)</f>
        <v>108.00140845070422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48">
        <v>25000</v>
      </c>
      <c r="E2716" s="4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6">
        <f>FundResult[[#This Row],[launched_at]]/86400+DATE(1970,1,1)</f>
        <v>42629.655046296291</v>
      </c>
      <c r="L2716" s="8">
        <f>YEAR(FundResult[[#This Row],[Date Created Conversion]])</f>
        <v>2016</v>
      </c>
      <c r="M2716" t="b">
        <v>1</v>
      </c>
      <c r="N2716">
        <v>305</v>
      </c>
      <c r="O2716" t="b">
        <v>1</v>
      </c>
      <c r="P2716" t="s">
        <v>8301</v>
      </c>
      <c r="Q2716" t="s">
        <v>8317</v>
      </c>
      <c r="R2716" s="10" t="s">
        <v>8357</v>
      </c>
      <c r="S2716" s="29">
        <f>ROUND(FundResult[[#This Row],[pledged]]/FundResult[[#This Row],[goal]]*100,0)</f>
        <v>116</v>
      </c>
      <c r="T2716" s="27">
        <f>IFERROR(FundResult[[#This Row],[pledged]]/FundResult[[#This Row],[backers_count]], 0)</f>
        <v>95.373770491803285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48">
        <v>12000</v>
      </c>
      <c r="E2717" s="4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6">
        <f>FundResult[[#This Row],[launched_at]]/86400+DATE(1970,1,1)</f>
        <v>42387.398472222223</v>
      </c>
      <c r="L2717" s="8">
        <f>YEAR(FundResult[[#This Row],[Date Created Conversion]])</f>
        <v>2016</v>
      </c>
      <c r="M2717" t="b">
        <v>1</v>
      </c>
      <c r="N2717">
        <v>551</v>
      </c>
      <c r="O2717" t="b">
        <v>1</v>
      </c>
      <c r="P2717" t="s">
        <v>8301</v>
      </c>
      <c r="Q2717" t="s">
        <v>8317</v>
      </c>
      <c r="R2717" s="10" t="s">
        <v>8357</v>
      </c>
      <c r="S2717" s="29">
        <f>ROUND(FundResult[[#This Row],[pledged]]/FundResult[[#This Row],[goal]]*100,0)</f>
        <v>265</v>
      </c>
      <c r="T2717" s="27">
        <f>IFERROR(FundResult[[#This Row],[pledged]]/FundResult[[#This Row],[backers_count]], 0)</f>
        <v>57.631016333938291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48">
        <v>10000</v>
      </c>
      <c r="E2718" s="4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6">
        <f>FundResult[[#This Row],[launched_at]]/86400+DATE(1970,1,1)</f>
        <v>42255.333252314813</v>
      </c>
      <c r="L2718" s="8">
        <f>YEAR(FundResult[[#This Row],[Date Created Conversion]])</f>
        <v>2015</v>
      </c>
      <c r="M2718" t="b">
        <v>1</v>
      </c>
      <c r="N2718">
        <v>187</v>
      </c>
      <c r="O2718" t="b">
        <v>1</v>
      </c>
      <c r="P2718" t="s">
        <v>8301</v>
      </c>
      <c r="Q2718" t="s">
        <v>8317</v>
      </c>
      <c r="R2718" s="10" t="s">
        <v>8357</v>
      </c>
      <c r="S2718" s="29">
        <f>ROUND(FundResult[[#This Row],[pledged]]/FundResult[[#This Row],[goal]]*100,0)</f>
        <v>120</v>
      </c>
      <c r="T2718" s="27">
        <f>IFERROR(FundResult[[#This Row],[pledged]]/FundResult[[#This Row],[backers_count]], 0)</f>
        <v>64.160481283422456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48">
        <v>25000</v>
      </c>
      <c r="E2719" s="4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6">
        <f>FundResult[[#This Row],[launched_at]]/86400+DATE(1970,1,1)</f>
        <v>41934.914918981478</v>
      </c>
      <c r="L2719" s="8">
        <f>YEAR(FundResult[[#This Row],[Date Created Conversion]])</f>
        <v>2014</v>
      </c>
      <c r="M2719" t="b">
        <v>1</v>
      </c>
      <c r="N2719">
        <v>325</v>
      </c>
      <c r="O2719" t="b">
        <v>1</v>
      </c>
      <c r="P2719" t="s">
        <v>8301</v>
      </c>
      <c r="Q2719" t="s">
        <v>8317</v>
      </c>
      <c r="R2719" s="10" t="s">
        <v>8357</v>
      </c>
      <c r="S2719" s="29">
        <f>ROUND(FundResult[[#This Row],[pledged]]/FundResult[[#This Row],[goal]]*100,0)</f>
        <v>120</v>
      </c>
      <c r="T2719" s="27">
        <f>IFERROR(FundResult[[#This Row],[pledged]]/FundResult[[#This Row],[backers_count]], 0)</f>
        <v>92.387692307692305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48">
        <v>18000</v>
      </c>
      <c r="E2720" s="4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6">
        <f>FundResult[[#This Row],[launched_at]]/86400+DATE(1970,1,1)</f>
        <v>42465.596585648149</v>
      </c>
      <c r="L2720" s="8">
        <f>YEAR(FundResult[[#This Row],[Date Created Conversion]])</f>
        <v>2016</v>
      </c>
      <c r="M2720" t="b">
        <v>1</v>
      </c>
      <c r="N2720">
        <v>148</v>
      </c>
      <c r="O2720" t="b">
        <v>1</v>
      </c>
      <c r="P2720" t="s">
        <v>8301</v>
      </c>
      <c r="Q2720" t="s">
        <v>8317</v>
      </c>
      <c r="R2720" s="10" t="s">
        <v>8357</v>
      </c>
      <c r="S2720" s="29">
        <f>ROUND(FundResult[[#This Row],[pledged]]/FundResult[[#This Row],[goal]]*100,0)</f>
        <v>104</v>
      </c>
      <c r="T2720" s="27">
        <f>IFERROR(FundResult[[#This Row],[pledged]]/FundResult[[#This Row],[backers_count]], 0)</f>
        <v>125.97972972972973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48">
        <v>6000</v>
      </c>
      <c r="E2721" s="4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6">
        <f>FundResult[[#This Row],[launched_at]]/86400+DATE(1970,1,1)</f>
        <v>42418.031180555554</v>
      </c>
      <c r="L2721" s="8">
        <f>YEAR(FundResult[[#This Row],[Date Created Conversion]])</f>
        <v>2016</v>
      </c>
      <c r="M2721" t="b">
        <v>0</v>
      </c>
      <c r="N2721">
        <v>69</v>
      </c>
      <c r="O2721" t="b">
        <v>1</v>
      </c>
      <c r="P2721" t="s">
        <v>8301</v>
      </c>
      <c r="Q2721" t="s">
        <v>8317</v>
      </c>
      <c r="R2721" s="10" t="s">
        <v>8357</v>
      </c>
      <c r="S2721" s="29">
        <f>ROUND(FundResult[[#This Row],[pledged]]/FundResult[[#This Row],[goal]]*100,0)</f>
        <v>109</v>
      </c>
      <c r="T2721" s="27">
        <f>IFERROR(FundResult[[#This Row],[pledged]]/FundResult[[#This Row],[backers_count]], 0)</f>
        <v>94.637681159420296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48">
        <v>25000</v>
      </c>
      <c r="E2722" s="4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6">
        <f>FundResult[[#This Row],[launched_at]]/86400+DATE(1970,1,1)</f>
        <v>42655.465891203705</v>
      </c>
      <c r="L2722" s="8">
        <f>YEAR(FundResult[[#This Row],[Date Created Conversion]])</f>
        <v>2016</v>
      </c>
      <c r="M2722" t="b">
        <v>0</v>
      </c>
      <c r="N2722">
        <v>173</v>
      </c>
      <c r="O2722" t="b">
        <v>1</v>
      </c>
      <c r="P2722" t="s">
        <v>8301</v>
      </c>
      <c r="Q2722" t="s">
        <v>8317</v>
      </c>
      <c r="R2722" s="10" t="s">
        <v>8357</v>
      </c>
      <c r="S2722" s="29">
        <f>ROUND(FundResult[[#This Row],[pledged]]/FundResult[[#This Row],[goal]]*100,0)</f>
        <v>118</v>
      </c>
      <c r="T2722" s="27">
        <f>IFERROR(FundResult[[#This Row],[pledged]]/FundResult[[#This Row],[backers_count]], 0)</f>
        <v>170.69942196531792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48">
        <v>750</v>
      </c>
      <c r="E2723" s="4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6">
        <f>FundResult[[#This Row],[launched_at]]/86400+DATE(1970,1,1)</f>
        <v>41493.543958333335</v>
      </c>
      <c r="L2723" s="8">
        <f>YEAR(FundResult[[#This Row],[Date Created Conversion]])</f>
        <v>2013</v>
      </c>
      <c r="M2723" t="b">
        <v>0</v>
      </c>
      <c r="N2723">
        <v>269</v>
      </c>
      <c r="O2723" t="b">
        <v>1</v>
      </c>
      <c r="P2723" t="s">
        <v>8293</v>
      </c>
      <c r="Q2723" t="s">
        <v>8319</v>
      </c>
      <c r="R2723" s="10" t="s">
        <v>8349</v>
      </c>
      <c r="S2723" s="29">
        <f>ROUND(FundResult[[#This Row],[pledged]]/FundResult[[#This Row],[goal]]*100,0)</f>
        <v>1462</v>
      </c>
      <c r="T2723" s="27">
        <f>IFERROR(FundResult[[#This Row],[pledged]]/FundResult[[#This Row],[backers_count]], 0)</f>
        <v>40.762081784386616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48">
        <v>5000</v>
      </c>
      <c r="E2724" s="4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6">
        <f>FundResult[[#This Row],[launched_at]]/86400+DATE(1970,1,1)</f>
        <v>42704.857094907406</v>
      </c>
      <c r="L2724" s="8">
        <f>YEAR(FundResult[[#This Row],[Date Created Conversion]])</f>
        <v>2016</v>
      </c>
      <c r="M2724" t="b">
        <v>0</v>
      </c>
      <c r="N2724">
        <v>185</v>
      </c>
      <c r="O2724" t="b">
        <v>1</v>
      </c>
      <c r="P2724" t="s">
        <v>8293</v>
      </c>
      <c r="Q2724" t="s">
        <v>8319</v>
      </c>
      <c r="R2724" s="10" t="s">
        <v>8349</v>
      </c>
      <c r="S2724" s="29">
        <f>ROUND(FundResult[[#This Row],[pledged]]/FundResult[[#This Row],[goal]]*100,0)</f>
        <v>253</v>
      </c>
      <c r="T2724" s="27">
        <f>IFERROR(FundResult[[#This Row],[pledged]]/FundResult[[#This Row],[backers_count]], 0)</f>
        <v>68.254054054054052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48">
        <v>12000</v>
      </c>
      <c r="E2725" s="4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6">
        <f>FundResult[[#This Row],[launched_at]]/86400+DATE(1970,1,1)</f>
        <v>41944.83898148148</v>
      </c>
      <c r="L2725" s="8">
        <f>YEAR(FundResult[[#This Row],[Date Created Conversion]])</f>
        <v>2014</v>
      </c>
      <c r="M2725" t="b">
        <v>0</v>
      </c>
      <c r="N2725">
        <v>176</v>
      </c>
      <c r="O2725" t="b">
        <v>1</v>
      </c>
      <c r="P2725" t="s">
        <v>8293</v>
      </c>
      <c r="Q2725" t="s">
        <v>8319</v>
      </c>
      <c r="R2725" s="10" t="s">
        <v>8349</v>
      </c>
      <c r="S2725" s="29">
        <f>ROUND(FundResult[[#This Row],[pledged]]/FundResult[[#This Row],[goal]]*100,0)</f>
        <v>140</v>
      </c>
      <c r="T2725" s="27">
        <f>IFERROR(FundResult[[#This Row],[pledged]]/FundResult[[#This Row],[backers_count]], 0)</f>
        <v>95.48863636363636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48">
        <v>2468</v>
      </c>
      <c r="E2726" s="4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6">
        <f>FundResult[[#This Row],[launched_at]]/86400+DATE(1970,1,1)</f>
        <v>42199.32707175926</v>
      </c>
      <c r="L2726" s="8">
        <f>YEAR(FundResult[[#This Row],[Date Created Conversion]])</f>
        <v>2015</v>
      </c>
      <c r="M2726" t="b">
        <v>0</v>
      </c>
      <c r="N2726">
        <v>1019</v>
      </c>
      <c r="O2726" t="b">
        <v>1</v>
      </c>
      <c r="P2726" t="s">
        <v>8293</v>
      </c>
      <c r="Q2726" t="s">
        <v>8319</v>
      </c>
      <c r="R2726" s="10" t="s">
        <v>8349</v>
      </c>
      <c r="S2726" s="29">
        <f>ROUND(FundResult[[#This Row],[pledged]]/FundResult[[#This Row],[goal]]*100,0)</f>
        <v>297</v>
      </c>
      <c r="T2726" s="27">
        <f>IFERROR(FundResult[[#This Row],[pledged]]/FundResult[[#This Row],[backers_count]], 0)</f>
        <v>7.1902649656526005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48">
        <v>40000</v>
      </c>
      <c r="E2727" s="4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6">
        <f>FundResult[[#This Row],[launched_at]]/86400+DATE(1970,1,1)</f>
        <v>42745.744618055556</v>
      </c>
      <c r="L2727" s="8">
        <f>YEAR(FundResult[[#This Row],[Date Created Conversion]])</f>
        <v>2017</v>
      </c>
      <c r="M2727" t="b">
        <v>0</v>
      </c>
      <c r="N2727">
        <v>113</v>
      </c>
      <c r="O2727" t="b">
        <v>1</v>
      </c>
      <c r="P2727" t="s">
        <v>8293</v>
      </c>
      <c r="Q2727" t="s">
        <v>8319</v>
      </c>
      <c r="R2727" s="10" t="s">
        <v>8349</v>
      </c>
      <c r="S2727" s="29">
        <f>ROUND(FundResult[[#This Row],[pledged]]/FundResult[[#This Row],[goal]]*100,0)</f>
        <v>145</v>
      </c>
      <c r="T2727" s="27">
        <f>IFERROR(FundResult[[#This Row],[pledged]]/FundResult[[#This Row],[backers_count]], 0)</f>
        <v>511.65486725663715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48">
        <v>100000</v>
      </c>
      <c r="E2728" s="4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6">
        <f>FundResult[[#This Row],[launched_at]]/86400+DATE(1970,1,1)</f>
        <v>42452.579988425925</v>
      </c>
      <c r="L2728" s="8">
        <f>YEAR(FundResult[[#This Row],[Date Created Conversion]])</f>
        <v>2016</v>
      </c>
      <c r="M2728" t="b">
        <v>0</v>
      </c>
      <c r="N2728">
        <v>404</v>
      </c>
      <c r="O2728" t="b">
        <v>1</v>
      </c>
      <c r="P2728" t="s">
        <v>8293</v>
      </c>
      <c r="Q2728" t="s">
        <v>8319</v>
      </c>
      <c r="R2728" s="10" t="s">
        <v>8349</v>
      </c>
      <c r="S2728" s="29">
        <f>ROUND(FundResult[[#This Row],[pledged]]/FundResult[[#This Row],[goal]]*100,0)</f>
        <v>106</v>
      </c>
      <c r="T2728" s="27">
        <f>IFERROR(FundResult[[#This Row],[pledged]]/FundResult[[#This Row],[backers_count]], 0)</f>
        <v>261.74504950495049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48">
        <v>10000</v>
      </c>
      <c r="E2729" s="4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6">
        <f>FundResult[[#This Row],[launched_at]]/86400+DATE(1970,1,1)</f>
        <v>42198.676655092597</v>
      </c>
      <c r="L2729" s="8">
        <f>YEAR(FundResult[[#This Row],[Date Created Conversion]])</f>
        <v>2015</v>
      </c>
      <c r="M2729" t="b">
        <v>0</v>
      </c>
      <c r="N2729">
        <v>707</v>
      </c>
      <c r="O2729" t="b">
        <v>1</v>
      </c>
      <c r="P2729" t="s">
        <v>8293</v>
      </c>
      <c r="Q2729" t="s">
        <v>8319</v>
      </c>
      <c r="R2729" s="10" t="s">
        <v>8349</v>
      </c>
      <c r="S2729" s="29">
        <f>ROUND(FundResult[[#This Row],[pledged]]/FundResult[[#This Row],[goal]]*100,0)</f>
        <v>493</v>
      </c>
      <c r="T2729" s="27">
        <f>IFERROR(FundResult[[#This Row],[pledged]]/FundResult[[#This Row],[backers_count]], 0)</f>
        <v>69.760961810466767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48">
        <v>15000</v>
      </c>
      <c r="E2730" s="4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6">
        <f>FundResult[[#This Row],[launched_at]]/86400+DATE(1970,1,1)</f>
        <v>42333.59993055556</v>
      </c>
      <c r="L2730" s="8">
        <f>YEAR(FundResult[[#This Row],[Date Created Conversion]])</f>
        <v>2015</v>
      </c>
      <c r="M2730" t="b">
        <v>0</v>
      </c>
      <c r="N2730">
        <v>392</v>
      </c>
      <c r="O2730" t="b">
        <v>1</v>
      </c>
      <c r="P2730" t="s">
        <v>8293</v>
      </c>
      <c r="Q2730" t="s">
        <v>8319</v>
      </c>
      <c r="R2730" s="10" t="s">
        <v>8349</v>
      </c>
      <c r="S2730" s="29">
        <f>ROUND(FundResult[[#This Row],[pledged]]/FundResult[[#This Row],[goal]]*100,0)</f>
        <v>202</v>
      </c>
      <c r="T2730" s="27">
        <f>IFERROR(FundResult[[#This Row],[pledged]]/FundResult[[#This Row],[backers_count]], 0)</f>
        <v>77.229591836734699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48">
        <v>7500</v>
      </c>
      <c r="E2731" s="4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6">
        <f>FundResult[[#This Row],[launched_at]]/86400+DATE(1970,1,1)</f>
        <v>42095.240706018521</v>
      </c>
      <c r="L2731" s="8">
        <f>YEAR(FundResult[[#This Row],[Date Created Conversion]])</f>
        <v>2015</v>
      </c>
      <c r="M2731" t="b">
        <v>0</v>
      </c>
      <c r="N2731">
        <v>23</v>
      </c>
      <c r="O2731" t="b">
        <v>1</v>
      </c>
      <c r="P2731" t="s">
        <v>8293</v>
      </c>
      <c r="Q2731" t="s">
        <v>8319</v>
      </c>
      <c r="R2731" s="10" t="s">
        <v>8349</v>
      </c>
      <c r="S2731" s="29">
        <f>ROUND(FundResult[[#This Row],[pledged]]/FundResult[[#This Row],[goal]]*100,0)</f>
        <v>104</v>
      </c>
      <c r="T2731" s="27">
        <f>IFERROR(FundResult[[#This Row],[pledged]]/FundResult[[#This Row],[backers_count]], 0)</f>
        <v>340.56521739130437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48">
        <v>27000</v>
      </c>
      <c r="E2732" s="4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6">
        <f>FundResult[[#This Row],[launched_at]]/86400+DATE(1970,1,1)</f>
        <v>41351.541377314818</v>
      </c>
      <c r="L2732" s="8">
        <f>YEAR(FundResult[[#This Row],[Date Created Conversion]])</f>
        <v>2013</v>
      </c>
      <c r="M2732" t="b">
        <v>0</v>
      </c>
      <c r="N2732">
        <v>682</v>
      </c>
      <c r="O2732" t="b">
        <v>1</v>
      </c>
      <c r="P2732" t="s">
        <v>8293</v>
      </c>
      <c r="Q2732" t="s">
        <v>8319</v>
      </c>
      <c r="R2732" s="10" t="s">
        <v>8349</v>
      </c>
      <c r="S2732" s="29">
        <f>ROUND(FundResult[[#This Row],[pledged]]/FundResult[[#This Row],[goal]]*100,0)</f>
        <v>170</v>
      </c>
      <c r="T2732" s="27">
        <f>IFERROR(FundResult[[#This Row],[pledged]]/FundResult[[#This Row],[backers_count]], 0)</f>
        <v>67.417903225806455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48">
        <v>30000</v>
      </c>
      <c r="E2733" s="4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6">
        <f>FundResult[[#This Row],[launched_at]]/86400+DATE(1970,1,1)</f>
        <v>41872.525717592594</v>
      </c>
      <c r="L2733" s="8">
        <f>YEAR(FundResult[[#This Row],[Date Created Conversion]])</f>
        <v>2014</v>
      </c>
      <c r="M2733" t="b">
        <v>0</v>
      </c>
      <c r="N2733">
        <v>37</v>
      </c>
      <c r="O2733" t="b">
        <v>1</v>
      </c>
      <c r="P2733" t="s">
        <v>8293</v>
      </c>
      <c r="Q2733" t="s">
        <v>8319</v>
      </c>
      <c r="R2733" s="10" t="s">
        <v>8349</v>
      </c>
      <c r="S2733" s="29">
        <f>ROUND(FundResult[[#This Row],[pledged]]/FundResult[[#This Row],[goal]]*100,0)</f>
        <v>104</v>
      </c>
      <c r="T2733" s="27">
        <f>IFERROR(FundResult[[#This Row],[pledged]]/FundResult[[#This Row],[backers_count]], 0)</f>
        <v>845.70270270270271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48">
        <v>12000</v>
      </c>
      <c r="E2734" s="4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6">
        <f>FundResult[[#This Row],[launched_at]]/86400+DATE(1970,1,1)</f>
        <v>41389.808194444442</v>
      </c>
      <c r="L2734" s="8">
        <f>YEAR(FundResult[[#This Row],[Date Created Conversion]])</f>
        <v>2013</v>
      </c>
      <c r="M2734" t="b">
        <v>0</v>
      </c>
      <c r="N2734">
        <v>146</v>
      </c>
      <c r="O2734" t="b">
        <v>1</v>
      </c>
      <c r="P2734" t="s">
        <v>8293</v>
      </c>
      <c r="Q2734" t="s">
        <v>8319</v>
      </c>
      <c r="R2734" s="10" t="s">
        <v>8349</v>
      </c>
      <c r="S2734" s="29">
        <f>ROUND(FundResult[[#This Row],[pledged]]/FundResult[[#This Row],[goal]]*100,0)</f>
        <v>118</v>
      </c>
      <c r="T2734" s="27">
        <f>IFERROR(FundResult[[#This Row],[pledged]]/FundResult[[#This Row],[backers_count]], 0)</f>
        <v>97.191780821917803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48">
        <v>50000</v>
      </c>
      <c r="E2735" s="4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6">
        <f>FundResult[[#This Row],[launched_at]]/86400+DATE(1970,1,1)</f>
        <v>42044.272847222222</v>
      </c>
      <c r="L2735" s="8">
        <f>YEAR(FundResult[[#This Row],[Date Created Conversion]])</f>
        <v>2015</v>
      </c>
      <c r="M2735" t="b">
        <v>0</v>
      </c>
      <c r="N2735">
        <v>119</v>
      </c>
      <c r="O2735" t="b">
        <v>1</v>
      </c>
      <c r="P2735" t="s">
        <v>8293</v>
      </c>
      <c r="Q2735" t="s">
        <v>8319</v>
      </c>
      <c r="R2735" s="10" t="s">
        <v>8349</v>
      </c>
      <c r="S2735" s="29">
        <f>ROUND(FundResult[[#This Row],[pledged]]/FundResult[[#This Row],[goal]]*100,0)</f>
        <v>108</v>
      </c>
      <c r="T2735" s="27">
        <f>IFERROR(FundResult[[#This Row],[pledged]]/FundResult[[#This Row],[backers_count]], 0)</f>
        <v>451.84033613445376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48">
        <v>1</v>
      </c>
      <c r="E2736" s="4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6">
        <f>FundResult[[#This Row],[launched_at]]/86400+DATE(1970,1,1)</f>
        <v>42626.668888888889</v>
      </c>
      <c r="L2736" s="8">
        <f>YEAR(FundResult[[#This Row],[Date Created Conversion]])</f>
        <v>2016</v>
      </c>
      <c r="M2736" t="b">
        <v>0</v>
      </c>
      <c r="N2736">
        <v>163</v>
      </c>
      <c r="O2736" t="b">
        <v>1</v>
      </c>
      <c r="P2736" t="s">
        <v>8293</v>
      </c>
      <c r="Q2736" t="s">
        <v>8319</v>
      </c>
      <c r="R2736" s="10" t="s">
        <v>8349</v>
      </c>
      <c r="S2736" s="29">
        <f>ROUND(FundResult[[#This Row],[pledged]]/FundResult[[#This Row],[goal]]*100,0)</f>
        <v>2260300</v>
      </c>
      <c r="T2736" s="27">
        <f>IFERROR(FundResult[[#This Row],[pledged]]/FundResult[[#This Row],[backers_count]], 0)</f>
        <v>138.66871165644173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48">
        <v>750</v>
      </c>
      <c r="E2737" s="4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6">
        <f>FundResult[[#This Row],[launched_at]]/86400+DATE(1970,1,1)</f>
        <v>41316.120949074073</v>
      </c>
      <c r="L2737" s="8">
        <f>YEAR(FundResult[[#This Row],[Date Created Conversion]])</f>
        <v>2013</v>
      </c>
      <c r="M2737" t="b">
        <v>0</v>
      </c>
      <c r="N2737">
        <v>339</v>
      </c>
      <c r="O2737" t="b">
        <v>1</v>
      </c>
      <c r="P2737" t="s">
        <v>8293</v>
      </c>
      <c r="Q2737" t="s">
        <v>8319</v>
      </c>
      <c r="R2737" s="10" t="s">
        <v>8349</v>
      </c>
      <c r="S2737" s="29">
        <f>ROUND(FundResult[[#This Row],[pledged]]/FundResult[[#This Row],[goal]]*100,0)</f>
        <v>978</v>
      </c>
      <c r="T2737" s="27">
        <f>IFERROR(FundResult[[#This Row],[pledged]]/FundResult[[#This Row],[backers_count]], 0)</f>
        <v>21.640147492625371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48">
        <v>8000</v>
      </c>
      <c r="E2738" s="4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6">
        <f>FundResult[[#This Row],[launched_at]]/86400+DATE(1970,1,1)</f>
        <v>41722.666354166664</v>
      </c>
      <c r="L2738" s="8">
        <f>YEAR(FundResult[[#This Row],[Date Created Conversion]])</f>
        <v>2014</v>
      </c>
      <c r="M2738" t="b">
        <v>0</v>
      </c>
      <c r="N2738">
        <v>58</v>
      </c>
      <c r="O2738" t="b">
        <v>1</v>
      </c>
      <c r="P2738" t="s">
        <v>8293</v>
      </c>
      <c r="Q2738" t="s">
        <v>8319</v>
      </c>
      <c r="R2738" s="10" t="s">
        <v>8349</v>
      </c>
      <c r="S2738" s="29">
        <f>ROUND(FundResult[[#This Row],[pledged]]/FundResult[[#This Row],[goal]]*100,0)</f>
        <v>123</v>
      </c>
      <c r="T2738" s="27">
        <f>IFERROR(FundResult[[#This Row],[pledged]]/FundResult[[#This Row],[backers_count]], 0)</f>
        <v>169.51724137931035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48">
        <v>30000</v>
      </c>
      <c r="E2739" s="4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6">
        <f>FundResult[[#This Row],[launched_at]]/86400+DATE(1970,1,1)</f>
        <v>41611.917673611111</v>
      </c>
      <c r="L2739" s="8">
        <f>YEAR(FundResult[[#This Row],[Date Created Conversion]])</f>
        <v>2013</v>
      </c>
      <c r="M2739" t="b">
        <v>0</v>
      </c>
      <c r="N2739">
        <v>456</v>
      </c>
      <c r="O2739" t="b">
        <v>1</v>
      </c>
      <c r="P2739" t="s">
        <v>8293</v>
      </c>
      <c r="Q2739" t="s">
        <v>8319</v>
      </c>
      <c r="R2739" s="10" t="s">
        <v>8349</v>
      </c>
      <c r="S2739" s="29">
        <f>ROUND(FundResult[[#This Row],[pledged]]/FundResult[[#This Row],[goal]]*100,0)</f>
        <v>246</v>
      </c>
      <c r="T2739" s="27">
        <f>IFERROR(FundResult[[#This Row],[pledged]]/FundResult[[#This Row],[backers_count]], 0)</f>
        <v>161.88210526315791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48">
        <v>5000</v>
      </c>
      <c r="E2740" s="4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6">
        <f>FundResult[[#This Row],[launched_at]]/86400+DATE(1970,1,1)</f>
        <v>42620.143564814818</v>
      </c>
      <c r="L2740" s="8">
        <f>YEAR(FundResult[[#This Row],[Date Created Conversion]])</f>
        <v>2016</v>
      </c>
      <c r="M2740" t="b">
        <v>0</v>
      </c>
      <c r="N2740">
        <v>15</v>
      </c>
      <c r="O2740" t="b">
        <v>1</v>
      </c>
      <c r="P2740" t="s">
        <v>8293</v>
      </c>
      <c r="Q2740" t="s">
        <v>8319</v>
      </c>
      <c r="R2740" s="10" t="s">
        <v>8349</v>
      </c>
      <c r="S2740" s="29">
        <f>ROUND(FundResult[[#This Row],[pledged]]/FundResult[[#This Row],[goal]]*100,0)</f>
        <v>148</v>
      </c>
      <c r="T2740" s="27">
        <f>IFERROR(FundResult[[#This Row],[pledged]]/FundResult[[#This Row],[backers_count]], 0)</f>
        <v>493.13333333333333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48">
        <v>1100</v>
      </c>
      <c r="E2741" s="4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6">
        <f>FundResult[[#This Row],[launched_at]]/86400+DATE(1970,1,1)</f>
        <v>41719.887928240743</v>
      </c>
      <c r="L2741" s="8">
        <f>YEAR(FundResult[[#This Row],[Date Created Conversion]])</f>
        <v>2014</v>
      </c>
      <c r="M2741" t="b">
        <v>0</v>
      </c>
      <c r="N2741">
        <v>191</v>
      </c>
      <c r="O2741" t="b">
        <v>1</v>
      </c>
      <c r="P2741" t="s">
        <v>8293</v>
      </c>
      <c r="Q2741" t="s">
        <v>8319</v>
      </c>
      <c r="R2741" s="10" t="s">
        <v>8349</v>
      </c>
      <c r="S2741" s="29">
        <f>ROUND(FundResult[[#This Row],[pledged]]/FundResult[[#This Row],[goal]]*100,0)</f>
        <v>384</v>
      </c>
      <c r="T2741" s="27">
        <f>IFERROR(FundResult[[#This Row],[pledged]]/FundResult[[#This Row],[backers_count]], 0)</f>
        <v>22.120418848167539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48">
        <v>300</v>
      </c>
      <c r="E2742" s="4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6">
        <f>FundResult[[#This Row],[launched_at]]/86400+DATE(1970,1,1)</f>
        <v>42045.031851851847</v>
      </c>
      <c r="L2742" s="8">
        <f>YEAR(FundResult[[#This Row],[Date Created Conversion]])</f>
        <v>2015</v>
      </c>
      <c r="M2742" t="b">
        <v>0</v>
      </c>
      <c r="N2742">
        <v>17</v>
      </c>
      <c r="O2742" t="b">
        <v>1</v>
      </c>
      <c r="P2742" t="s">
        <v>8293</v>
      </c>
      <c r="Q2742" t="s">
        <v>8319</v>
      </c>
      <c r="R2742" s="10" t="s">
        <v>8349</v>
      </c>
      <c r="S2742" s="29">
        <f>ROUND(FundResult[[#This Row],[pledged]]/FundResult[[#This Row],[goal]]*100,0)</f>
        <v>103</v>
      </c>
      <c r="T2742" s="27">
        <f>IFERROR(FundResult[[#This Row],[pledged]]/FundResult[[#This Row],[backers_count]], 0)</f>
        <v>18.235294117647058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48">
        <v>8000</v>
      </c>
      <c r="E2743" s="4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6">
        <f>FundResult[[#This Row],[launched_at]]/86400+DATE(1970,1,1)</f>
        <v>41911.657430555555</v>
      </c>
      <c r="L2743" s="8">
        <f>YEAR(FundResult[[#This Row],[Date Created Conversion]])</f>
        <v>2014</v>
      </c>
      <c r="M2743" t="b">
        <v>0</v>
      </c>
      <c r="N2743">
        <v>4</v>
      </c>
      <c r="O2743" t="b">
        <v>0</v>
      </c>
      <c r="P2743" t="s">
        <v>8302</v>
      </c>
      <c r="Q2743" t="s">
        <v>8322</v>
      </c>
      <c r="R2743" s="10" t="s">
        <v>8358</v>
      </c>
      <c r="S2743" s="29">
        <f>ROUND(FundResult[[#This Row],[pledged]]/FundResult[[#This Row],[goal]]*100,0)</f>
        <v>0</v>
      </c>
      <c r="T2743" s="27">
        <f>IFERROR(FundResult[[#This Row],[pledged]]/FundResult[[#This Row],[backers_count]], 0)</f>
        <v>8.75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48">
        <v>2500</v>
      </c>
      <c r="E2744" s="4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6">
        <f>FundResult[[#This Row],[launched_at]]/86400+DATE(1970,1,1)</f>
        <v>41030.719756944447</v>
      </c>
      <c r="L2744" s="8">
        <f>YEAR(FundResult[[#This Row],[Date Created Conversion]])</f>
        <v>2012</v>
      </c>
      <c r="M2744" t="b">
        <v>0</v>
      </c>
      <c r="N2744">
        <v>18</v>
      </c>
      <c r="O2744" t="b">
        <v>0</v>
      </c>
      <c r="P2744" t="s">
        <v>8302</v>
      </c>
      <c r="Q2744" t="s">
        <v>8322</v>
      </c>
      <c r="R2744" s="10" t="s">
        <v>8358</v>
      </c>
      <c r="S2744" s="29">
        <f>ROUND(FundResult[[#This Row],[pledged]]/FundResult[[#This Row],[goal]]*100,0)</f>
        <v>29</v>
      </c>
      <c r="T2744" s="27">
        <f>IFERROR(FundResult[[#This Row],[pledged]]/FundResult[[#This Row],[backers_count]], 0)</f>
        <v>40.611111111111114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48">
        <v>5999</v>
      </c>
      <c r="E2745" s="4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6">
        <f>FundResult[[#This Row],[launched_at]]/86400+DATE(1970,1,1)</f>
        <v>42632.328784722224</v>
      </c>
      <c r="L2745" s="8">
        <f>YEAR(FundResult[[#This Row],[Date Created Conversion]])</f>
        <v>2016</v>
      </c>
      <c r="M2745" t="b">
        <v>0</v>
      </c>
      <c r="N2745">
        <v>0</v>
      </c>
      <c r="O2745" t="b">
        <v>0</v>
      </c>
      <c r="P2745" t="s">
        <v>8302</v>
      </c>
      <c r="Q2745" t="s">
        <v>8322</v>
      </c>
      <c r="R2745" s="10" t="s">
        <v>8358</v>
      </c>
      <c r="S2745" s="29">
        <f>ROUND(FundResult[[#This Row],[pledged]]/FundResult[[#This Row],[goal]]*100,0)</f>
        <v>0</v>
      </c>
      <c r="T2745" s="27">
        <f>IFERROR(FundResult[[#This Row],[pledged]]/FundResult[[#This Row],[backers_count]], 0)</f>
        <v>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48">
        <v>16000</v>
      </c>
      <c r="E2746" s="4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6">
        <f>FundResult[[#This Row],[launched_at]]/86400+DATE(1970,1,1)</f>
        <v>40938.062476851854</v>
      </c>
      <c r="L2746" s="8">
        <f>YEAR(FundResult[[#This Row],[Date Created Conversion]])</f>
        <v>2012</v>
      </c>
      <c r="M2746" t="b">
        <v>0</v>
      </c>
      <c r="N2746">
        <v>22</v>
      </c>
      <c r="O2746" t="b">
        <v>0</v>
      </c>
      <c r="P2746" t="s">
        <v>8302</v>
      </c>
      <c r="Q2746" t="s">
        <v>8322</v>
      </c>
      <c r="R2746" s="10" t="s">
        <v>8358</v>
      </c>
      <c r="S2746" s="29">
        <f>ROUND(FundResult[[#This Row],[pledged]]/FundResult[[#This Row],[goal]]*100,0)</f>
        <v>5</v>
      </c>
      <c r="T2746" s="27">
        <f>IFERROR(FundResult[[#This Row],[pledged]]/FundResult[[#This Row],[backers_count]], 0)</f>
        <v>37.954545454545453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48">
        <v>8000</v>
      </c>
      <c r="E2747" s="4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6">
        <f>FundResult[[#This Row],[launched_at]]/86400+DATE(1970,1,1)</f>
        <v>41044.988055555557</v>
      </c>
      <c r="L2747" s="8">
        <f>YEAR(FundResult[[#This Row],[Date Created Conversion]])</f>
        <v>2012</v>
      </c>
      <c r="M2747" t="b">
        <v>0</v>
      </c>
      <c r="N2747">
        <v>49</v>
      </c>
      <c r="O2747" t="b">
        <v>0</v>
      </c>
      <c r="P2747" t="s">
        <v>8302</v>
      </c>
      <c r="Q2747" t="s">
        <v>8322</v>
      </c>
      <c r="R2747" s="10" t="s">
        <v>8358</v>
      </c>
      <c r="S2747" s="29">
        <f>ROUND(FundResult[[#This Row],[pledged]]/FundResult[[#This Row],[goal]]*100,0)</f>
        <v>22</v>
      </c>
      <c r="T2747" s="27">
        <f>IFERROR(FundResult[[#This Row],[pledged]]/FundResult[[#This Row],[backers_count]], 0)</f>
        <v>35.734693877551024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48">
        <v>3000</v>
      </c>
      <c r="E2748" s="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6">
        <f>FundResult[[#This Row],[launched_at]]/86400+DATE(1970,1,1)</f>
        <v>41850.781377314815</v>
      </c>
      <c r="L2748" s="8">
        <f>YEAR(FundResult[[#This Row],[Date Created Conversion]])</f>
        <v>2014</v>
      </c>
      <c r="M2748" t="b">
        <v>0</v>
      </c>
      <c r="N2748">
        <v>19</v>
      </c>
      <c r="O2748" t="b">
        <v>0</v>
      </c>
      <c r="P2748" t="s">
        <v>8302</v>
      </c>
      <c r="Q2748" t="s">
        <v>8322</v>
      </c>
      <c r="R2748" s="10" t="s">
        <v>8358</v>
      </c>
      <c r="S2748" s="29">
        <f>ROUND(FundResult[[#This Row],[pledged]]/FundResult[[#This Row],[goal]]*100,0)</f>
        <v>27</v>
      </c>
      <c r="T2748" s="27">
        <f>IFERROR(FundResult[[#This Row],[pledged]]/FundResult[[#This Row],[backers_count]], 0)</f>
        <v>42.157894736842103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48">
        <v>500</v>
      </c>
      <c r="E2749" s="4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6">
        <f>FundResult[[#This Row],[launched_at]]/86400+DATE(1970,1,1)</f>
        <v>41044.648113425923</v>
      </c>
      <c r="L2749" s="8">
        <f>YEAR(FundResult[[#This Row],[Date Created Conversion]])</f>
        <v>2012</v>
      </c>
      <c r="M2749" t="b">
        <v>0</v>
      </c>
      <c r="N2749">
        <v>4</v>
      </c>
      <c r="O2749" t="b">
        <v>0</v>
      </c>
      <c r="P2749" t="s">
        <v>8302</v>
      </c>
      <c r="Q2749" t="s">
        <v>8322</v>
      </c>
      <c r="R2749" s="10" t="s">
        <v>8358</v>
      </c>
      <c r="S2749" s="29">
        <f>ROUND(FundResult[[#This Row],[pledged]]/FundResult[[#This Row],[goal]]*100,0)</f>
        <v>28</v>
      </c>
      <c r="T2749" s="27">
        <f>IFERROR(FundResult[[#This Row],[pledged]]/FundResult[[#This Row],[backers_count]], 0)</f>
        <v>35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48">
        <v>5000</v>
      </c>
      <c r="E2750" s="4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6">
        <f>FundResult[[#This Row],[launched_at]]/86400+DATE(1970,1,1)</f>
        <v>42585.7106712963</v>
      </c>
      <c r="L2750" s="8">
        <f>YEAR(FundResult[[#This Row],[Date Created Conversion]])</f>
        <v>2016</v>
      </c>
      <c r="M2750" t="b">
        <v>0</v>
      </c>
      <c r="N2750">
        <v>4</v>
      </c>
      <c r="O2750" t="b">
        <v>0</v>
      </c>
      <c r="P2750" t="s">
        <v>8302</v>
      </c>
      <c r="Q2750" t="s">
        <v>8322</v>
      </c>
      <c r="R2750" s="10" t="s">
        <v>8358</v>
      </c>
      <c r="S2750" s="29">
        <f>ROUND(FundResult[[#This Row],[pledged]]/FundResult[[#This Row],[goal]]*100,0)</f>
        <v>1</v>
      </c>
      <c r="T2750" s="27">
        <f>IFERROR(FundResult[[#This Row],[pledged]]/FundResult[[#This Row],[backers_count]], 0)</f>
        <v>13.25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48">
        <v>10000</v>
      </c>
      <c r="E2751" s="4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6">
        <f>FundResult[[#This Row],[launched_at]]/86400+DATE(1970,1,1)</f>
        <v>42068.799039351856</v>
      </c>
      <c r="L2751" s="8">
        <f>YEAR(FundResult[[#This Row],[Date Created Conversion]])</f>
        <v>2015</v>
      </c>
      <c r="M2751" t="b">
        <v>0</v>
      </c>
      <c r="N2751">
        <v>2</v>
      </c>
      <c r="O2751" t="b">
        <v>0</v>
      </c>
      <c r="P2751" t="s">
        <v>8302</v>
      </c>
      <c r="Q2751" t="s">
        <v>8322</v>
      </c>
      <c r="R2751" s="10" t="s">
        <v>8358</v>
      </c>
      <c r="S2751" s="29">
        <f>ROUND(FundResult[[#This Row],[pledged]]/FundResult[[#This Row],[goal]]*100,0)</f>
        <v>1</v>
      </c>
      <c r="T2751" s="27">
        <f>IFERROR(FundResult[[#This Row],[pledged]]/FundResult[[#This Row],[backers_count]], 0)</f>
        <v>55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48">
        <v>1999</v>
      </c>
      <c r="E2752" s="4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6">
        <f>FundResult[[#This Row],[launched_at]]/86400+DATE(1970,1,1)</f>
        <v>41078.899826388893</v>
      </c>
      <c r="L2752" s="8">
        <f>YEAR(FundResult[[#This Row],[Date Created Conversion]])</f>
        <v>2012</v>
      </c>
      <c r="M2752" t="b">
        <v>0</v>
      </c>
      <c r="N2752">
        <v>0</v>
      </c>
      <c r="O2752" t="b">
        <v>0</v>
      </c>
      <c r="P2752" t="s">
        <v>8302</v>
      </c>
      <c r="Q2752" t="s">
        <v>8322</v>
      </c>
      <c r="R2752" s="10" t="s">
        <v>8358</v>
      </c>
      <c r="S2752" s="29">
        <f>ROUND(FundResult[[#This Row],[pledged]]/FundResult[[#This Row],[goal]]*100,0)</f>
        <v>0</v>
      </c>
      <c r="T2752" s="27">
        <f>IFERROR(FundResult[[#This Row],[pledged]]/FundResult[[#This Row],[backers_count]], 0)</f>
        <v>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48">
        <v>3274</v>
      </c>
      <c r="E2753" s="4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6">
        <f>FundResult[[#This Row],[launched_at]]/86400+DATE(1970,1,1)</f>
        <v>41747.887060185181</v>
      </c>
      <c r="L2753" s="8">
        <f>YEAR(FundResult[[#This Row],[Date Created Conversion]])</f>
        <v>2014</v>
      </c>
      <c r="M2753" t="b">
        <v>0</v>
      </c>
      <c r="N2753">
        <v>0</v>
      </c>
      <c r="O2753" t="b">
        <v>0</v>
      </c>
      <c r="P2753" t="s">
        <v>8302</v>
      </c>
      <c r="Q2753" t="s">
        <v>8322</v>
      </c>
      <c r="R2753" s="10" t="s">
        <v>8358</v>
      </c>
      <c r="S2753" s="29">
        <f>ROUND(FundResult[[#This Row],[pledged]]/FundResult[[#This Row],[goal]]*100,0)</f>
        <v>0</v>
      </c>
      <c r="T2753" s="27">
        <f>IFERROR(FundResult[[#This Row],[pledged]]/FundResult[[#This Row],[backers_count]], 0)</f>
        <v>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48">
        <v>4800</v>
      </c>
      <c r="E2754" s="4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6">
        <f>FundResult[[#This Row],[launched_at]]/86400+DATE(1970,1,1)</f>
        <v>40855.765092592592</v>
      </c>
      <c r="L2754" s="8">
        <f>YEAR(FundResult[[#This Row],[Date Created Conversion]])</f>
        <v>2011</v>
      </c>
      <c r="M2754" t="b">
        <v>0</v>
      </c>
      <c r="N2754">
        <v>14</v>
      </c>
      <c r="O2754" t="b">
        <v>0</v>
      </c>
      <c r="P2754" t="s">
        <v>8302</v>
      </c>
      <c r="Q2754" t="s">
        <v>8322</v>
      </c>
      <c r="R2754" s="10" t="s">
        <v>8358</v>
      </c>
      <c r="S2754" s="29">
        <f>ROUND(FundResult[[#This Row],[pledged]]/FundResult[[#This Row],[goal]]*100,0)</f>
        <v>11</v>
      </c>
      <c r="T2754" s="27">
        <f>IFERROR(FundResult[[#This Row],[pledged]]/FundResult[[#This Row],[backers_count]], 0)</f>
        <v>39.285714285714285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48">
        <v>2000</v>
      </c>
      <c r="E2755" s="4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6">
        <f>FundResult[[#This Row],[launched_at]]/86400+DATE(1970,1,1)</f>
        <v>41117.900729166664</v>
      </c>
      <c r="L2755" s="8">
        <f>YEAR(FundResult[[#This Row],[Date Created Conversion]])</f>
        <v>2012</v>
      </c>
      <c r="M2755" t="b">
        <v>0</v>
      </c>
      <c r="N2755">
        <v>8</v>
      </c>
      <c r="O2755" t="b">
        <v>0</v>
      </c>
      <c r="P2755" t="s">
        <v>8302</v>
      </c>
      <c r="Q2755" t="s">
        <v>8322</v>
      </c>
      <c r="R2755" s="10" t="s">
        <v>8358</v>
      </c>
      <c r="S2755" s="29">
        <f>ROUND(FundResult[[#This Row],[pledged]]/FundResult[[#This Row],[goal]]*100,0)</f>
        <v>19</v>
      </c>
      <c r="T2755" s="27">
        <f>IFERROR(FundResult[[#This Row],[pledged]]/FundResult[[#This Row],[backers_count]], 0)</f>
        <v>47.5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48">
        <v>10000</v>
      </c>
      <c r="E2756" s="4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6">
        <f>FundResult[[#This Row],[launched_at]]/86400+DATE(1970,1,1)</f>
        <v>41863.636006944442</v>
      </c>
      <c r="L2756" s="8">
        <f>YEAR(FundResult[[#This Row],[Date Created Conversion]])</f>
        <v>2014</v>
      </c>
      <c r="M2756" t="b">
        <v>0</v>
      </c>
      <c r="N2756">
        <v>0</v>
      </c>
      <c r="O2756" t="b">
        <v>0</v>
      </c>
      <c r="P2756" t="s">
        <v>8302</v>
      </c>
      <c r="Q2756" t="s">
        <v>8322</v>
      </c>
      <c r="R2756" s="10" t="s">
        <v>8358</v>
      </c>
      <c r="S2756" s="29">
        <f>ROUND(FundResult[[#This Row],[pledged]]/FundResult[[#This Row],[goal]]*100,0)</f>
        <v>0</v>
      </c>
      <c r="T2756" s="27">
        <f>IFERROR(FundResult[[#This Row],[pledged]]/FundResult[[#This Row],[backers_count]], 0)</f>
        <v>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48">
        <v>500</v>
      </c>
      <c r="E2757" s="4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6">
        <f>FundResult[[#This Row],[launched_at]]/86400+DATE(1970,1,1)</f>
        <v>42072.790821759263</v>
      </c>
      <c r="L2757" s="8">
        <f>YEAR(FundResult[[#This Row],[Date Created Conversion]])</f>
        <v>2015</v>
      </c>
      <c r="M2757" t="b">
        <v>0</v>
      </c>
      <c r="N2757">
        <v>15</v>
      </c>
      <c r="O2757" t="b">
        <v>0</v>
      </c>
      <c r="P2757" t="s">
        <v>8302</v>
      </c>
      <c r="Q2757" t="s">
        <v>8322</v>
      </c>
      <c r="R2757" s="10" t="s">
        <v>8358</v>
      </c>
      <c r="S2757" s="29">
        <f>ROUND(FundResult[[#This Row],[pledged]]/FundResult[[#This Row],[goal]]*100,0)</f>
        <v>52</v>
      </c>
      <c r="T2757" s="27">
        <f>IFERROR(FundResult[[#This Row],[pledged]]/FundResult[[#This Row],[backers_count]], 0)</f>
        <v>17.333333333333332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48">
        <v>10000</v>
      </c>
      <c r="E2758" s="4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6">
        <f>FundResult[[#This Row],[launched_at]]/86400+DATE(1970,1,1)</f>
        <v>41620.900474537033</v>
      </c>
      <c r="L2758" s="8">
        <f>YEAR(FundResult[[#This Row],[Date Created Conversion]])</f>
        <v>2013</v>
      </c>
      <c r="M2758" t="b">
        <v>0</v>
      </c>
      <c r="N2758">
        <v>33</v>
      </c>
      <c r="O2758" t="b">
        <v>0</v>
      </c>
      <c r="P2758" t="s">
        <v>8302</v>
      </c>
      <c r="Q2758" t="s">
        <v>8322</v>
      </c>
      <c r="R2758" s="10" t="s">
        <v>8358</v>
      </c>
      <c r="S2758" s="29">
        <f>ROUND(FundResult[[#This Row],[pledged]]/FundResult[[#This Row],[goal]]*100,0)</f>
        <v>10</v>
      </c>
      <c r="T2758" s="27">
        <f>IFERROR(FundResult[[#This Row],[pledged]]/FundResult[[#This Row],[backers_count]], 0)</f>
        <v>31.757575757575758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48">
        <v>1500</v>
      </c>
      <c r="E2759" s="4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6">
        <f>FundResult[[#This Row],[launched_at]]/86400+DATE(1970,1,1)</f>
        <v>42573.65662037037</v>
      </c>
      <c r="L2759" s="8">
        <f>YEAR(FundResult[[#This Row],[Date Created Conversion]])</f>
        <v>2016</v>
      </c>
      <c r="M2759" t="b">
        <v>0</v>
      </c>
      <c r="N2759">
        <v>2</v>
      </c>
      <c r="O2759" t="b">
        <v>0</v>
      </c>
      <c r="P2759" t="s">
        <v>8302</v>
      </c>
      <c r="Q2759" t="s">
        <v>8322</v>
      </c>
      <c r="R2759" s="10" t="s">
        <v>8358</v>
      </c>
      <c r="S2759" s="29">
        <f>ROUND(FundResult[[#This Row],[pledged]]/FundResult[[#This Row],[goal]]*100,0)</f>
        <v>1</v>
      </c>
      <c r="T2759" s="27">
        <f>IFERROR(FundResult[[#This Row],[pledged]]/FundResult[[#This Row],[backers_count]], 0)</f>
        <v>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48">
        <v>2000</v>
      </c>
      <c r="E2760" s="4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6">
        <f>FundResult[[#This Row],[launched_at]]/86400+DATE(1970,1,1)</f>
        <v>42639.441932870366</v>
      </c>
      <c r="L2760" s="8">
        <f>YEAR(FundResult[[#This Row],[Date Created Conversion]])</f>
        <v>2016</v>
      </c>
      <c r="M2760" t="b">
        <v>0</v>
      </c>
      <c r="N2760">
        <v>6</v>
      </c>
      <c r="O2760" t="b">
        <v>0</v>
      </c>
      <c r="P2760" t="s">
        <v>8302</v>
      </c>
      <c r="Q2760" t="s">
        <v>8322</v>
      </c>
      <c r="R2760" s="10" t="s">
        <v>8358</v>
      </c>
      <c r="S2760" s="29">
        <f>ROUND(FundResult[[#This Row],[pledged]]/FundResult[[#This Row],[goal]]*100,0)</f>
        <v>12</v>
      </c>
      <c r="T2760" s="27">
        <f>IFERROR(FundResult[[#This Row],[pledged]]/FundResult[[#This Row],[backers_count]], 0)</f>
        <v>39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48">
        <v>1000</v>
      </c>
      <c r="E2761" s="4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6">
        <f>FundResult[[#This Row],[launched_at]]/86400+DATE(1970,1,1)</f>
        <v>42524.36650462963</v>
      </c>
      <c r="L2761" s="8">
        <f>YEAR(FundResult[[#This Row],[Date Created Conversion]])</f>
        <v>2016</v>
      </c>
      <c r="M2761" t="b">
        <v>0</v>
      </c>
      <c r="N2761">
        <v>2</v>
      </c>
      <c r="O2761" t="b">
        <v>0</v>
      </c>
      <c r="P2761" t="s">
        <v>8302</v>
      </c>
      <c r="Q2761" t="s">
        <v>8322</v>
      </c>
      <c r="R2761" s="10" t="s">
        <v>8358</v>
      </c>
      <c r="S2761" s="29">
        <f>ROUND(FundResult[[#This Row],[pledged]]/FundResult[[#This Row],[goal]]*100,0)</f>
        <v>11</v>
      </c>
      <c r="T2761" s="27">
        <f>IFERROR(FundResult[[#This Row],[pledged]]/FundResult[[#This Row],[backers_count]], 0)</f>
        <v>52.5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48">
        <v>5000</v>
      </c>
      <c r="E2762" s="4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6">
        <f>FundResult[[#This Row],[launched_at]]/86400+DATE(1970,1,1)</f>
        <v>41415.461319444446</v>
      </c>
      <c r="L2762" s="8">
        <f>YEAR(FundResult[[#This Row],[Date Created Conversion]])</f>
        <v>2013</v>
      </c>
      <c r="M2762" t="b">
        <v>0</v>
      </c>
      <c r="N2762">
        <v>0</v>
      </c>
      <c r="O2762" t="b">
        <v>0</v>
      </c>
      <c r="P2762" t="s">
        <v>8302</v>
      </c>
      <c r="Q2762" t="s">
        <v>8322</v>
      </c>
      <c r="R2762" s="10" t="s">
        <v>8358</v>
      </c>
      <c r="S2762" s="29">
        <f>ROUND(FundResult[[#This Row],[pledged]]/FundResult[[#This Row],[goal]]*100,0)</f>
        <v>0</v>
      </c>
      <c r="T2762" s="27">
        <f>IFERROR(FundResult[[#This Row],[pledged]]/FundResult[[#This Row],[backers_count]], 0)</f>
        <v>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48">
        <v>5000</v>
      </c>
      <c r="E2763" s="4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6">
        <f>FundResult[[#This Row],[launched_at]]/86400+DATE(1970,1,1)</f>
        <v>41247.063576388886</v>
      </c>
      <c r="L2763" s="8">
        <f>YEAR(FundResult[[#This Row],[Date Created Conversion]])</f>
        <v>2012</v>
      </c>
      <c r="M2763" t="b">
        <v>0</v>
      </c>
      <c r="N2763">
        <v>4</v>
      </c>
      <c r="O2763" t="b">
        <v>0</v>
      </c>
      <c r="P2763" t="s">
        <v>8302</v>
      </c>
      <c r="Q2763" t="s">
        <v>8322</v>
      </c>
      <c r="R2763" s="10" t="s">
        <v>8358</v>
      </c>
      <c r="S2763" s="29">
        <f>ROUND(FundResult[[#This Row],[pledged]]/FundResult[[#This Row],[goal]]*100,0)</f>
        <v>1</v>
      </c>
      <c r="T2763" s="27">
        <f>IFERROR(FundResult[[#This Row],[pledged]]/FundResult[[#This Row],[backers_count]], 0)</f>
        <v>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48">
        <v>3250</v>
      </c>
      <c r="E2764" s="4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6">
        <f>FundResult[[#This Row],[launched_at]]/86400+DATE(1970,1,1)</f>
        <v>40927.036979166667</v>
      </c>
      <c r="L2764" s="8">
        <f>YEAR(FundResult[[#This Row],[Date Created Conversion]])</f>
        <v>2012</v>
      </c>
      <c r="M2764" t="b">
        <v>0</v>
      </c>
      <c r="N2764">
        <v>1</v>
      </c>
      <c r="O2764" t="b">
        <v>0</v>
      </c>
      <c r="P2764" t="s">
        <v>8302</v>
      </c>
      <c r="Q2764" t="s">
        <v>8322</v>
      </c>
      <c r="R2764" s="10" t="s">
        <v>8358</v>
      </c>
      <c r="S2764" s="29">
        <f>ROUND(FundResult[[#This Row],[pledged]]/FundResult[[#This Row],[goal]]*100,0)</f>
        <v>1</v>
      </c>
      <c r="T2764" s="27">
        <f>IFERROR(FundResult[[#This Row],[pledged]]/FundResult[[#This Row],[backers_count]], 0)</f>
        <v>25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48">
        <v>39400</v>
      </c>
      <c r="E2765" s="4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6">
        <f>FundResult[[#This Row],[launched_at]]/86400+DATE(1970,1,1)</f>
        <v>41373.579675925925</v>
      </c>
      <c r="L2765" s="8">
        <f>YEAR(FundResult[[#This Row],[Date Created Conversion]])</f>
        <v>2013</v>
      </c>
      <c r="M2765" t="b">
        <v>0</v>
      </c>
      <c r="N2765">
        <v>3</v>
      </c>
      <c r="O2765" t="b">
        <v>0</v>
      </c>
      <c r="P2765" t="s">
        <v>8302</v>
      </c>
      <c r="Q2765" t="s">
        <v>8322</v>
      </c>
      <c r="R2765" s="10" t="s">
        <v>8358</v>
      </c>
      <c r="S2765" s="29">
        <f>ROUND(FundResult[[#This Row],[pledged]]/FundResult[[#This Row],[goal]]*100,0)</f>
        <v>0</v>
      </c>
      <c r="T2765" s="27">
        <f>IFERROR(FundResult[[#This Row],[pledged]]/FundResult[[#This Row],[backers_count]], 0)</f>
        <v>30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48">
        <v>4000</v>
      </c>
      <c r="E2766" s="4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6">
        <f>FundResult[[#This Row],[launched_at]]/86400+DATE(1970,1,1)</f>
        <v>41030.292025462964</v>
      </c>
      <c r="L2766" s="8">
        <f>YEAR(FundResult[[#This Row],[Date Created Conversion]])</f>
        <v>2012</v>
      </c>
      <c r="M2766" t="b">
        <v>0</v>
      </c>
      <c r="N2766">
        <v>4</v>
      </c>
      <c r="O2766" t="b">
        <v>0</v>
      </c>
      <c r="P2766" t="s">
        <v>8302</v>
      </c>
      <c r="Q2766" t="s">
        <v>8322</v>
      </c>
      <c r="R2766" s="10" t="s">
        <v>8358</v>
      </c>
      <c r="S2766" s="29">
        <f>ROUND(FundResult[[#This Row],[pledged]]/FundResult[[#This Row],[goal]]*100,0)</f>
        <v>1</v>
      </c>
      <c r="T2766" s="27">
        <f>IFERROR(FundResult[[#This Row],[pledged]]/FundResult[[#This Row],[backers_count]], 0)</f>
        <v>11.25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48">
        <v>4000</v>
      </c>
      <c r="E2767" s="4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6">
        <f>FundResult[[#This Row],[launched_at]]/86400+DATE(1970,1,1)</f>
        <v>41194.579027777778</v>
      </c>
      <c r="L2767" s="8">
        <f>YEAR(FundResult[[#This Row],[Date Created Conversion]])</f>
        <v>2012</v>
      </c>
      <c r="M2767" t="b">
        <v>0</v>
      </c>
      <c r="N2767">
        <v>0</v>
      </c>
      <c r="O2767" t="b">
        <v>0</v>
      </c>
      <c r="P2767" t="s">
        <v>8302</v>
      </c>
      <c r="Q2767" t="s">
        <v>8322</v>
      </c>
      <c r="R2767" s="10" t="s">
        <v>8358</v>
      </c>
      <c r="S2767" s="29">
        <f>ROUND(FundResult[[#This Row],[pledged]]/FundResult[[#This Row],[goal]]*100,0)</f>
        <v>0</v>
      </c>
      <c r="T2767" s="27">
        <f>IFERROR(FundResult[[#This Row],[pledged]]/FundResult[[#This Row],[backers_count]], 0)</f>
        <v>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48">
        <v>5000</v>
      </c>
      <c r="E2768" s="4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6">
        <f>FundResult[[#This Row],[launched_at]]/86400+DATE(1970,1,1)</f>
        <v>40736.668032407411</v>
      </c>
      <c r="L2768" s="8">
        <f>YEAR(FundResult[[#This Row],[Date Created Conversion]])</f>
        <v>2011</v>
      </c>
      <c r="M2768" t="b">
        <v>0</v>
      </c>
      <c r="N2768">
        <v>4</v>
      </c>
      <c r="O2768" t="b">
        <v>0</v>
      </c>
      <c r="P2768" t="s">
        <v>8302</v>
      </c>
      <c r="Q2768" t="s">
        <v>8322</v>
      </c>
      <c r="R2768" s="10" t="s">
        <v>8358</v>
      </c>
      <c r="S2768" s="29">
        <f>ROUND(FundResult[[#This Row],[pledged]]/FundResult[[#This Row],[goal]]*100,0)</f>
        <v>2</v>
      </c>
      <c r="T2768" s="27">
        <f>IFERROR(FundResult[[#This Row],[pledged]]/FundResult[[#This Row],[backers_count]], 0)</f>
        <v>25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48">
        <v>4000</v>
      </c>
      <c r="E2769" s="4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6">
        <f>FundResult[[#This Row],[launched_at]]/86400+DATE(1970,1,1)</f>
        <v>42172.958912037036</v>
      </c>
      <c r="L2769" s="8">
        <f>YEAR(FundResult[[#This Row],[Date Created Conversion]])</f>
        <v>2015</v>
      </c>
      <c r="M2769" t="b">
        <v>0</v>
      </c>
      <c r="N2769">
        <v>3</v>
      </c>
      <c r="O2769" t="b">
        <v>0</v>
      </c>
      <c r="P2769" t="s">
        <v>8302</v>
      </c>
      <c r="Q2769" t="s">
        <v>8322</v>
      </c>
      <c r="R2769" s="10" t="s">
        <v>8358</v>
      </c>
      <c r="S2769" s="29">
        <f>ROUND(FundResult[[#This Row],[pledged]]/FundResult[[#This Row],[goal]]*100,0)</f>
        <v>1</v>
      </c>
      <c r="T2769" s="27">
        <f>IFERROR(FundResult[[#This Row],[pledged]]/FundResult[[#This Row],[backers_count]], 0)</f>
        <v>11.333333333333334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48">
        <v>7000</v>
      </c>
      <c r="E2770" s="4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6">
        <f>FundResult[[#This Row],[launched_at]]/86400+DATE(1970,1,1)</f>
        <v>40967.614849537036</v>
      </c>
      <c r="L2770" s="8">
        <f>YEAR(FundResult[[#This Row],[Date Created Conversion]])</f>
        <v>2012</v>
      </c>
      <c r="M2770" t="b">
        <v>0</v>
      </c>
      <c r="N2770">
        <v>34</v>
      </c>
      <c r="O2770" t="b">
        <v>0</v>
      </c>
      <c r="P2770" t="s">
        <v>8302</v>
      </c>
      <c r="Q2770" t="s">
        <v>8322</v>
      </c>
      <c r="R2770" s="10" t="s">
        <v>8358</v>
      </c>
      <c r="S2770" s="29">
        <f>ROUND(FundResult[[#This Row],[pledged]]/FundResult[[#This Row],[goal]]*100,0)</f>
        <v>14</v>
      </c>
      <c r="T2770" s="27">
        <f>IFERROR(FundResult[[#This Row],[pledged]]/FundResult[[#This Row],[backers_count]], 0)</f>
        <v>29.470588235294116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48">
        <v>800</v>
      </c>
      <c r="E2771" s="4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6">
        <f>FundResult[[#This Row],[launched_at]]/86400+DATE(1970,1,1)</f>
        <v>41745.826273148152</v>
      </c>
      <c r="L2771" s="8">
        <f>YEAR(FundResult[[#This Row],[Date Created Conversion]])</f>
        <v>2014</v>
      </c>
      <c r="M2771" t="b">
        <v>0</v>
      </c>
      <c r="N2771">
        <v>2</v>
      </c>
      <c r="O2771" t="b">
        <v>0</v>
      </c>
      <c r="P2771" t="s">
        <v>8302</v>
      </c>
      <c r="Q2771" t="s">
        <v>8322</v>
      </c>
      <c r="R2771" s="10" t="s">
        <v>8358</v>
      </c>
      <c r="S2771" s="29">
        <f>ROUND(FundResult[[#This Row],[pledged]]/FundResult[[#This Row],[goal]]*100,0)</f>
        <v>0</v>
      </c>
      <c r="T2771" s="27">
        <f>IFERROR(FundResult[[#This Row],[pledged]]/FundResult[[#This Row],[backers_count]], 0)</f>
        <v>1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48">
        <v>20000</v>
      </c>
      <c r="E2772" s="4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6">
        <f>FundResult[[#This Row],[launched_at]]/86400+DATE(1970,1,1)</f>
        <v>41686.705208333333</v>
      </c>
      <c r="L2772" s="8">
        <f>YEAR(FundResult[[#This Row],[Date Created Conversion]])</f>
        <v>2014</v>
      </c>
      <c r="M2772" t="b">
        <v>0</v>
      </c>
      <c r="N2772">
        <v>33</v>
      </c>
      <c r="O2772" t="b">
        <v>0</v>
      </c>
      <c r="P2772" t="s">
        <v>8302</v>
      </c>
      <c r="Q2772" t="s">
        <v>8322</v>
      </c>
      <c r="R2772" s="10" t="s">
        <v>8358</v>
      </c>
      <c r="S2772" s="29">
        <f>ROUND(FundResult[[#This Row],[pledged]]/FundResult[[#This Row],[goal]]*100,0)</f>
        <v>10</v>
      </c>
      <c r="T2772" s="27">
        <f>IFERROR(FundResult[[#This Row],[pledged]]/FundResult[[#This Row],[backers_count]], 0)</f>
        <v>63.098484848484851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48">
        <v>19980</v>
      </c>
      <c r="E2773" s="4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6">
        <f>FundResult[[#This Row],[launched_at]]/86400+DATE(1970,1,1)</f>
        <v>41257.531712962962</v>
      </c>
      <c r="L2773" s="8">
        <f>YEAR(FundResult[[#This Row],[Date Created Conversion]])</f>
        <v>2012</v>
      </c>
      <c r="M2773" t="b">
        <v>0</v>
      </c>
      <c r="N2773">
        <v>0</v>
      </c>
      <c r="O2773" t="b">
        <v>0</v>
      </c>
      <c r="P2773" t="s">
        <v>8302</v>
      </c>
      <c r="Q2773" t="s">
        <v>8322</v>
      </c>
      <c r="R2773" s="10" t="s">
        <v>8358</v>
      </c>
      <c r="S2773" s="29">
        <f>ROUND(FundResult[[#This Row],[pledged]]/FundResult[[#This Row],[goal]]*100,0)</f>
        <v>0</v>
      </c>
      <c r="T2773" s="27">
        <f>IFERROR(FundResult[[#This Row],[pledged]]/FundResult[[#This Row],[backers_count]], 0)</f>
        <v>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48">
        <v>8000</v>
      </c>
      <c r="E2774" s="4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6">
        <f>FundResult[[#This Row],[launched_at]]/86400+DATE(1970,1,1)</f>
        <v>41537.869143518517</v>
      </c>
      <c r="L2774" s="8">
        <f>YEAR(FundResult[[#This Row],[Date Created Conversion]])</f>
        <v>2013</v>
      </c>
      <c r="M2774" t="b">
        <v>0</v>
      </c>
      <c r="N2774">
        <v>0</v>
      </c>
      <c r="O2774" t="b">
        <v>0</v>
      </c>
      <c r="P2774" t="s">
        <v>8302</v>
      </c>
      <c r="Q2774" t="s">
        <v>8322</v>
      </c>
      <c r="R2774" s="10" t="s">
        <v>8358</v>
      </c>
      <c r="S2774" s="29">
        <f>ROUND(FundResult[[#This Row],[pledged]]/FundResult[[#This Row],[goal]]*100,0)</f>
        <v>0</v>
      </c>
      <c r="T2774" s="27">
        <f>IFERROR(FundResult[[#This Row],[pledged]]/FundResult[[#This Row],[backers_count]], 0)</f>
        <v>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48">
        <v>530</v>
      </c>
      <c r="E2775" s="4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6">
        <f>FundResult[[#This Row],[launched_at]]/86400+DATE(1970,1,1)</f>
        <v>42474.86482638889</v>
      </c>
      <c r="L2775" s="8">
        <f>YEAR(FundResult[[#This Row],[Date Created Conversion]])</f>
        <v>2016</v>
      </c>
      <c r="M2775" t="b">
        <v>0</v>
      </c>
      <c r="N2775">
        <v>1</v>
      </c>
      <c r="O2775" t="b">
        <v>0</v>
      </c>
      <c r="P2775" t="s">
        <v>8302</v>
      </c>
      <c r="Q2775" t="s">
        <v>8322</v>
      </c>
      <c r="R2775" s="10" t="s">
        <v>8358</v>
      </c>
      <c r="S2775" s="29">
        <f>ROUND(FundResult[[#This Row],[pledged]]/FundResult[[#This Row],[goal]]*100,0)</f>
        <v>0</v>
      </c>
      <c r="T2775" s="27">
        <f>IFERROR(FundResult[[#This Row],[pledged]]/FundResult[[#This Row],[backers_count]], 0)</f>
        <v>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48">
        <v>4000</v>
      </c>
      <c r="E2776" s="4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6">
        <f>FundResult[[#This Row],[launched_at]]/86400+DATE(1970,1,1)</f>
        <v>41311.126481481479</v>
      </c>
      <c r="L2776" s="8">
        <f>YEAR(FundResult[[#This Row],[Date Created Conversion]])</f>
        <v>2013</v>
      </c>
      <c r="M2776" t="b">
        <v>0</v>
      </c>
      <c r="N2776">
        <v>13</v>
      </c>
      <c r="O2776" t="b">
        <v>0</v>
      </c>
      <c r="P2776" t="s">
        <v>8302</v>
      </c>
      <c r="Q2776" t="s">
        <v>8322</v>
      </c>
      <c r="R2776" s="10" t="s">
        <v>8358</v>
      </c>
      <c r="S2776" s="29">
        <f>ROUND(FundResult[[#This Row],[pledged]]/FundResult[[#This Row],[goal]]*100,0)</f>
        <v>14</v>
      </c>
      <c r="T2776" s="27">
        <f>IFERROR(FundResult[[#This Row],[pledged]]/FundResult[[#This Row],[backers_count]], 0)</f>
        <v>43.846153846153847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48">
        <v>5000</v>
      </c>
      <c r="E2777" s="4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6">
        <f>FundResult[[#This Row],[launched_at]]/86400+DATE(1970,1,1)</f>
        <v>40863.013356481482</v>
      </c>
      <c r="L2777" s="8">
        <f>YEAR(FundResult[[#This Row],[Date Created Conversion]])</f>
        <v>2011</v>
      </c>
      <c r="M2777" t="b">
        <v>0</v>
      </c>
      <c r="N2777">
        <v>2</v>
      </c>
      <c r="O2777" t="b">
        <v>0</v>
      </c>
      <c r="P2777" t="s">
        <v>8302</v>
      </c>
      <c r="Q2777" t="s">
        <v>8322</v>
      </c>
      <c r="R2777" s="10" t="s">
        <v>8358</v>
      </c>
      <c r="S2777" s="29">
        <f>ROUND(FundResult[[#This Row],[pledged]]/FundResult[[#This Row],[goal]]*100,0)</f>
        <v>3</v>
      </c>
      <c r="T2777" s="27">
        <f>IFERROR(FundResult[[#This Row],[pledged]]/FundResult[[#This Row],[backers_count]], 0)</f>
        <v>75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48">
        <v>21000</v>
      </c>
      <c r="E2778" s="4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6">
        <f>FundResult[[#This Row],[launched_at]]/86400+DATE(1970,1,1)</f>
        <v>42136.297175925924</v>
      </c>
      <c r="L2778" s="8">
        <f>YEAR(FundResult[[#This Row],[Date Created Conversion]])</f>
        <v>2015</v>
      </c>
      <c r="M2778" t="b">
        <v>0</v>
      </c>
      <c r="N2778">
        <v>36</v>
      </c>
      <c r="O2778" t="b">
        <v>0</v>
      </c>
      <c r="P2778" t="s">
        <v>8302</v>
      </c>
      <c r="Q2778" t="s">
        <v>8322</v>
      </c>
      <c r="R2778" s="10" t="s">
        <v>8358</v>
      </c>
      <c r="S2778" s="29">
        <f>ROUND(FundResult[[#This Row],[pledged]]/FundResult[[#This Row],[goal]]*100,0)</f>
        <v>8</v>
      </c>
      <c r="T2778" s="27">
        <f>IFERROR(FundResult[[#This Row],[pledged]]/FundResult[[#This Row],[backers_count]], 0)</f>
        <v>45.972222222222221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48">
        <v>3000</v>
      </c>
      <c r="E2779" s="4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6">
        <f>FundResult[[#This Row],[launched_at]]/86400+DATE(1970,1,1)</f>
        <v>42172.669027777782</v>
      </c>
      <c r="L2779" s="8">
        <f>YEAR(FundResult[[#This Row],[Date Created Conversion]])</f>
        <v>2015</v>
      </c>
      <c r="M2779" t="b">
        <v>0</v>
      </c>
      <c r="N2779">
        <v>1</v>
      </c>
      <c r="O2779" t="b">
        <v>0</v>
      </c>
      <c r="P2779" t="s">
        <v>8302</v>
      </c>
      <c r="Q2779" t="s">
        <v>8322</v>
      </c>
      <c r="R2779" s="10" t="s">
        <v>8358</v>
      </c>
      <c r="S2779" s="29">
        <f>ROUND(FundResult[[#This Row],[pledged]]/FundResult[[#This Row],[goal]]*100,0)</f>
        <v>0</v>
      </c>
      <c r="T2779" s="27">
        <f>IFERROR(FundResult[[#This Row],[pledged]]/FundResult[[#This Row],[backers_count]], 0)</f>
        <v>10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48">
        <v>5500</v>
      </c>
      <c r="E2780" s="4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6">
        <f>FundResult[[#This Row],[launched_at]]/86400+DATE(1970,1,1)</f>
        <v>41846.978078703702</v>
      </c>
      <c r="L2780" s="8">
        <f>YEAR(FundResult[[#This Row],[Date Created Conversion]])</f>
        <v>2014</v>
      </c>
      <c r="M2780" t="b">
        <v>0</v>
      </c>
      <c r="N2780">
        <v>15</v>
      </c>
      <c r="O2780" t="b">
        <v>0</v>
      </c>
      <c r="P2780" t="s">
        <v>8302</v>
      </c>
      <c r="Q2780" t="s">
        <v>8322</v>
      </c>
      <c r="R2780" s="10" t="s">
        <v>8358</v>
      </c>
      <c r="S2780" s="29">
        <f>ROUND(FundResult[[#This Row],[pledged]]/FundResult[[#This Row],[goal]]*100,0)</f>
        <v>26</v>
      </c>
      <c r="T2780" s="27">
        <f>IFERROR(FundResult[[#This Row],[pledged]]/FundResult[[#This Row],[backers_count]], 0)</f>
        <v>93.666666666666671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48">
        <v>2500</v>
      </c>
      <c r="E2781" s="4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6">
        <f>FundResult[[#This Row],[launched_at]]/86400+DATE(1970,1,1)</f>
        <v>42300.585891203707</v>
      </c>
      <c r="L2781" s="8">
        <f>YEAR(FundResult[[#This Row],[Date Created Conversion]])</f>
        <v>2015</v>
      </c>
      <c r="M2781" t="b">
        <v>0</v>
      </c>
      <c r="N2781">
        <v>1</v>
      </c>
      <c r="O2781" t="b">
        <v>0</v>
      </c>
      <c r="P2781" t="s">
        <v>8302</v>
      </c>
      <c r="Q2781" t="s">
        <v>8322</v>
      </c>
      <c r="R2781" s="10" t="s">
        <v>8358</v>
      </c>
      <c r="S2781" s="29">
        <f>ROUND(FundResult[[#This Row],[pledged]]/FundResult[[#This Row],[goal]]*100,0)</f>
        <v>2</v>
      </c>
      <c r="T2781" s="27">
        <f>IFERROR(FundResult[[#This Row],[pledged]]/FundResult[[#This Row],[backers_count]], 0)</f>
        <v>53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48">
        <v>100000</v>
      </c>
      <c r="E2782" s="4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6">
        <f>FundResult[[#This Row],[launched_at]]/86400+DATE(1970,1,1)</f>
        <v>42774.447777777779</v>
      </c>
      <c r="L2782" s="8">
        <f>YEAR(FundResult[[#This Row],[Date Created Conversion]])</f>
        <v>2017</v>
      </c>
      <c r="M2782" t="b">
        <v>0</v>
      </c>
      <c r="N2782">
        <v>0</v>
      </c>
      <c r="O2782" t="b">
        <v>0</v>
      </c>
      <c r="P2782" t="s">
        <v>8302</v>
      </c>
      <c r="Q2782" t="s">
        <v>8322</v>
      </c>
      <c r="R2782" s="10" t="s">
        <v>8358</v>
      </c>
      <c r="S2782" s="29">
        <f>ROUND(FundResult[[#This Row],[pledged]]/FundResult[[#This Row],[goal]]*100,0)</f>
        <v>0</v>
      </c>
      <c r="T2782" s="27">
        <f>IFERROR(FundResult[[#This Row],[pledged]]/FundResult[[#This Row],[backers_count]], 0)</f>
        <v>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48">
        <v>1250</v>
      </c>
      <c r="E2783" s="4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6">
        <f>FundResult[[#This Row],[launched_at]]/86400+DATE(1970,1,1)</f>
        <v>42018.94159722222</v>
      </c>
      <c r="L2783" s="8">
        <f>YEAR(FundResult[[#This Row],[Date Created Conversion]])</f>
        <v>2015</v>
      </c>
      <c r="M2783" t="b">
        <v>0</v>
      </c>
      <c r="N2783">
        <v>28</v>
      </c>
      <c r="O2783" t="b">
        <v>1</v>
      </c>
      <c r="P2783" t="s">
        <v>8269</v>
      </c>
      <c r="Q2783" t="s">
        <v>8317</v>
      </c>
      <c r="R2783" s="10" t="s">
        <v>8318</v>
      </c>
      <c r="S2783" s="29">
        <f>ROUND(FundResult[[#This Row],[pledged]]/FundResult[[#This Row],[goal]]*100,0)</f>
        <v>105</v>
      </c>
      <c r="T2783" s="27">
        <f>IFERROR(FundResult[[#This Row],[pledged]]/FundResult[[#This Row],[backers_count]], 0)</f>
        <v>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48">
        <v>1000</v>
      </c>
      <c r="E2784" s="4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6">
        <f>FundResult[[#This Row],[launched_at]]/86400+DATE(1970,1,1)</f>
        <v>42026.924976851849</v>
      </c>
      <c r="L2784" s="8">
        <f>YEAR(FundResult[[#This Row],[Date Created Conversion]])</f>
        <v>2015</v>
      </c>
      <c r="M2784" t="b">
        <v>0</v>
      </c>
      <c r="N2784">
        <v>18</v>
      </c>
      <c r="O2784" t="b">
        <v>1</v>
      </c>
      <c r="P2784" t="s">
        <v>8269</v>
      </c>
      <c r="Q2784" t="s">
        <v>8317</v>
      </c>
      <c r="R2784" s="10" t="s">
        <v>8318</v>
      </c>
      <c r="S2784" s="29">
        <f>ROUND(FundResult[[#This Row],[pledged]]/FundResult[[#This Row],[goal]]*100,0)</f>
        <v>120</v>
      </c>
      <c r="T2784" s="27">
        <f>IFERROR(FundResult[[#This Row],[pledged]]/FundResult[[#This Row],[backers_count]], 0)</f>
        <v>66.666666666666671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48">
        <v>1000</v>
      </c>
      <c r="E2785" s="4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6">
        <f>FundResult[[#This Row],[launched_at]]/86400+DATE(1970,1,1)</f>
        <v>42103.535254629634</v>
      </c>
      <c r="L2785" s="8">
        <f>YEAR(FundResult[[#This Row],[Date Created Conversion]])</f>
        <v>2015</v>
      </c>
      <c r="M2785" t="b">
        <v>0</v>
      </c>
      <c r="N2785">
        <v>61</v>
      </c>
      <c r="O2785" t="b">
        <v>1</v>
      </c>
      <c r="P2785" t="s">
        <v>8269</v>
      </c>
      <c r="Q2785" t="s">
        <v>8317</v>
      </c>
      <c r="R2785" s="10" t="s">
        <v>8318</v>
      </c>
      <c r="S2785" s="29">
        <f>ROUND(FundResult[[#This Row],[pledged]]/FundResult[[#This Row],[goal]]*100,0)</f>
        <v>115</v>
      </c>
      <c r="T2785" s="27">
        <f>IFERROR(FundResult[[#This Row],[pledged]]/FundResult[[#This Row],[backers_count]], 0)</f>
        <v>18.770491803278688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48">
        <v>6000</v>
      </c>
      <c r="E2786" s="4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6">
        <f>FundResult[[#This Row],[launched_at]]/86400+DATE(1970,1,1)</f>
        <v>41920.787534722222</v>
      </c>
      <c r="L2786" s="8">
        <f>YEAR(FundResult[[#This Row],[Date Created Conversion]])</f>
        <v>2014</v>
      </c>
      <c r="M2786" t="b">
        <v>0</v>
      </c>
      <c r="N2786">
        <v>108</v>
      </c>
      <c r="O2786" t="b">
        <v>1</v>
      </c>
      <c r="P2786" t="s">
        <v>8269</v>
      </c>
      <c r="Q2786" t="s">
        <v>8317</v>
      </c>
      <c r="R2786" s="10" t="s">
        <v>8318</v>
      </c>
      <c r="S2786" s="29">
        <f>ROUND(FundResult[[#This Row],[pledged]]/FundResult[[#This Row],[goal]]*100,0)</f>
        <v>119</v>
      </c>
      <c r="T2786" s="27">
        <f>IFERROR(FundResult[[#This Row],[pledged]]/FundResult[[#This Row],[backers_count]], 0)</f>
        <v>66.111111111111114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48">
        <v>5000</v>
      </c>
      <c r="E2787" s="4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6">
        <f>FundResult[[#This Row],[launched_at]]/86400+DATE(1970,1,1)</f>
        <v>42558.189432870371</v>
      </c>
      <c r="L2787" s="8">
        <f>YEAR(FundResult[[#This Row],[Date Created Conversion]])</f>
        <v>2016</v>
      </c>
      <c r="M2787" t="b">
        <v>0</v>
      </c>
      <c r="N2787">
        <v>142</v>
      </c>
      <c r="O2787" t="b">
        <v>1</v>
      </c>
      <c r="P2787" t="s">
        <v>8269</v>
      </c>
      <c r="Q2787" t="s">
        <v>8317</v>
      </c>
      <c r="R2787" s="10" t="s">
        <v>8318</v>
      </c>
      <c r="S2787" s="29">
        <f>ROUND(FundResult[[#This Row],[pledged]]/FundResult[[#This Row],[goal]]*100,0)</f>
        <v>105</v>
      </c>
      <c r="T2787" s="27">
        <f>IFERROR(FundResult[[#This Row],[pledged]]/FundResult[[#This Row],[backers_count]], 0)</f>
        <v>36.859154929577464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48">
        <v>2500</v>
      </c>
      <c r="E2788" s="4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6">
        <f>FundResult[[#This Row],[launched_at]]/86400+DATE(1970,1,1)</f>
        <v>41815.569212962961</v>
      </c>
      <c r="L2788" s="8">
        <f>YEAR(FundResult[[#This Row],[Date Created Conversion]])</f>
        <v>2014</v>
      </c>
      <c r="M2788" t="b">
        <v>0</v>
      </c>
      <c r="N2788">
        <v>74</v>
      </c>
      <c r="O2788" t="b">
        <v>1</v>
      </c>
      <c r="P2788" t="s">
        <v>8269</v>
      </c>
      <c r="Q2788" t="s">
        <v>8317</v>
      </c>
      <c r="R2788" s="10" t="s">
        <v>8318</v>
      </c>
      <c r="S2788" s="29">
        <f>ROUND(FundResult[[#This Row],[pledged]]/FundResult[[#This Row],[goal]]*100,0)</f>
        <v>118</v>
      </c>
      <c r="T2788" s="27">
        <f>IFERROR(FundResult[[#This Row],[pledged]]/FundResult[[#This Row],[backers_count]], 0)</f>
        <v>39.810810810810814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48">
        <v>1000</v>
      </c>
      <c r="E2789" s="4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6">
        <f>FundResult[[#This Row],[launched_at]]/86400+DATE(1970,1,1)</f>
        <v>41808.198518518519</v>
      </c>
      <c r="L2789" s="8">
        <f>YEAR(FundResult[[#This Row],[Date Created Conversion]])</f>
        <v>2014</v>
      </c>
      <c r="M2789" t="b">
        <v>0</v>
      </c>
      <c r="N2789">
        <v>38</v>
      </c>
      <c r="O2789" t="b">
        <v>1</v>
      </c>
      <c r="P2789" t="s">
        <v>8269</v>
      </c>
      <c r="Q2789" t="s">
        <v>8317</v>
      </c>
      <c r="R2789" s="10" t="s">
        <v>8318</v>
      </c>
      <c r="S2789" s="29">
        <f>ROUND(FundResult[[#This Row],[pledged]]/FundResult[[#This Row],[goal]]*100,0)</f>
        <v>120</v>
      </c>
      <c r="T2789" s="27">
        <f>IFERROR(FundResult[[#This Row],[pledged]]/FundResult[[#This Row],[backers_count]], 0)</f>
        <v>31.5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48">
        <v>2000</v>
      </c>
      <c r="E2790" s="4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6">
        <f>FundResult[[#This Row],[launched_at]]/86400+DATE(1970,1,1)</f>
        <v>42550.701886574076</v>
      </c>
      <c r="L2790" s="8">
        <f>YEAR(FundResult[[#This Row],[Date Created Conversion]])</f>
        <v>2016</v>
      </c>
      <c r="M2790" t="b">
        <v>0</v>
      </c>
      <c r="N2790">
        <v>20</v>
      </c>
      <c r="O2790" t="b">
        <v>1</v>
      </c>
      <c r="P2790" t="s">
        <v>8269</v>
      </c>
      <c r="Q2790" t="s">
        <v>8317</v>
      </c>
      <c r="R2790" s="10" t="s">
        <v>8318</v>
      </c>
      <c r="S2790" s="29">
        <f>ROUND(FundResult[[#This Row],[pledged]]/FundResult[[#This Row],[goal]]*100,0)</f>
        <v>103</v>
      </c>
      <c r="T2790" s="27">
        <f>IFERROR(FundResult[[#This Row],[pledged]]/FundResult[[#This Row],[backers_count]], 0)</f>
        <v>102.5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48">
        <v>3000</v>
      </c>
      <c r="E2791" s="4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6">
        <f>FundResult[[#This Row],[launched_at]]/86400+DATE(1970,1,1)</f>
        <v>42056.013124999998</v>
      </c>
      <c r="L2791" s="8">
        <f>YEAR(FundResult[[#This Row],[Date Created Conversion]])</f>
        <v>2015</v>
      </c>
      <c r="M2791" t="b">
        <v>0</v>
      </c>
      <c r="N2791">
        <v>24</v>
      </c>
      <c r="O2791" t="b">
        <v>1</v>
      </c>
      <c r="P2791" t="s">
        <v>8269</v>
      </c>
      <c r="Q2791" t="s">
        <v>8317</v>
      </c>
      <c r="R2791" s="10" t="s">
        <v>8318</v>
      </c>
      <c r="S2791" s="29">
        <f>ROUND(FundResult[[#This Row],[pledged]]/FundResult[[#This Row],[goal]]*100,0)</f>
        <v>101</v>
      </c>
      <c r="T2791" s="27">
        <f>IFERROR(FundResult[[#This Row],[pledged]]/FundResult[[#This Row],[backers_count]], 0)</f>
        <v>126.45833333333333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48">
        <v>3000</v>
      </c>
      <c r="E2792" s="4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6">
        <f>FundResult[[#This Row],[launched_at]]/86400+DATE(1970,1,1)</f>
        <v>42016.938692129625</v>
      </c>
      <c r="L2792" s="8">
        <f>YEAR(FundResult[[#This Row],[Date Created Conversion]])</f>
        <v>2015</v>
      </c>
      <c r="M2792" t="b">
        <v>0</v>
      </c>
      <c r="N2792">
        <v>66</v>
      </c>
      <c r="O2792" t="b">
        <v>1</v>
      </c>
      <c r="P2792" t="s">
        <v>8269</v>
      </c>
      <c r="Q2792" t="s">
        <v>8317</v>
      </c>
      <c r="R2792" s="10" t="s">
        <v>8318</v>
      </c>
      <c r="S2792" s="29">
        <f>ROUND(FundResult[[#This Row],[pledged]]/FundResult[[#This Row],[goal]]*100,0)</f>
        <v>105</v>
      </c>
      <c r="T2792" s="27">
        <f>IFERROR(FundResult[[#This Row],[pledged]]/FundResult[[#This Row],[backers_count]], 0)</f>
        <v>47.878787878787875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48">
        <v>2000</v>
      </c>
      <c r="E2793" s="4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6">
        <f>FundResult[[#This Row],[launched_at]]/86400+DATE(1970,1,1)</f>
        <v>42591.899988425925</v>
      </c>
      <c r="L2793" s="8">
        <f>YEAR(FundResult[[#This Row],[Date Created Conversion]])</f>
        <v>2016</v>
      </c>
      <c r="M2793" t="b">
        <v>0</v>
      </c>
      <c r="N2793">
        <v>28</v>
      </c>
      <c r="O2793" t="b">
        <v>1</v>
      </c>
      <c r="P2793" t="s">
        <v>8269</v>
      </c>
      <c r="Q2793" t="s">
        <v>8317</v>
      </c>
      <c r="R2793" s="10" t="s">
        <v>8318</v>
      </c>
      <c r="S2793" s="29">
        <f>ROUND(FundResult[[#This Row],[pledged]]/FundResult[[#This Row],[goal]]*100,0)</f>
        <v>103</v>
      </c>
      <c r="T2793" s="27">
        <f>IFERROR(FundResult[[#This Row],[pledged]]/FundResult[[#This Row],[backers_count]], 0)</f>
        <v>73.214285714285708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48">
        <v>2000</v>
      </c>
      <c r="E2794" s="4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6">
        <f>FundResult[[#This Row],[launched_at]]/86400+DATE(1970,1,1)</f>
        <v>42183.231006944443</v>
      </c>
      <c r="L2794" s="8">
        <f>YEAR(FundResult[[#This Row],[Date Created Conversion]])</f>
        <v>2015</v>
      </c>
      <c r="M2794" t="b">
        <v>0</v>
      </c>
      <c r="N2794">
        <v>24</v>
      </c>
      <c r="O2794" t="b">
        <v>1</v>
      </c>
      <c r="P2794" t="s">
        <v>8269</v>
      </c>
      <c r="Q2794" t="s">
        <v>8317</v>
      </c>
      <c r="R2794" s="10" t="s">
        <v>8318</v>
      </c>
      <c r="S2794" s="29">
        <f>ROUND(FundResult[[#This Row],[pledged]]/FundResult[[#This Row],[goal]]*100,0)</f>
        <v>108</v>
      </c>
      <c r="T2794" s="27">
        <f>IFERROR(FundResult[[#This Row],[pledged]]/FundResult[[#This Row],[backers_count]], 0)</f>
        <v>89.666666666666671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48">
        <v>10000</v>
      </c>
      <c r="E2795" s="4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6">
        <f>FundResult[[#This Row],[launched_at]]/86400+DATE(1970,1,1)</f>
        <v>42176.419039351851</v>
      </c>
      <c r="L2795" s="8">
        <f>YEAR(FundResult[[#This Row],[Date Created Conversion]])</f>
        <v>2015</v>
      </c>
      <c r="M2795" t="b">
        <v>0</v>
      </c>
      <c r="N2795">
        <v>73</v>
      </c>
      <c r="O2795" t="b">
        <v>1</v>
      </c>
      <c r="P2795" t="s">
        <v>8269</v>
      </c>
      <c r="Q2795" t="s">
        <v>8317</v>
      </c>
      <c r="R2795" s="10" t="s">
        <v>8318</v>
      </c>
      <c r="S2795" s="29">
        <f>ROUND(FundResult[[#This Row],[pledged]]/FundResult[[#This Row],[goal]]*100,0)</f>
        <v>111</v>
      </c>
      <c r="T2795" s="27">
        <f>IFERROR(FundResult[[#This Row],[pledged]]/FundResult[[#This Row],[backers_count]], 0)</f>
        <v>151.4623287671233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48">
        <v>50</v>
      </c>
      <c r="E2796" s="4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6">
        <f>FundResult[[#This Row],[launched_at]]/86400+DATE(1970,1,1)</f>
        <v>42416.691655092596</v>
      </c>
      <c r="L2796" s="8">
        <f>YEAR(FundResult[[#This Row],[Date Created Conversion]])</f>
        <v>2016</v>
      </c>
      <c r="M2796" t="b">
        <v>0</v>
      </c>
      <c r="N2796">
        <v>3</v>
      </c>
      <c r="O2796" t="b">
        <v>1</v>
      </c>
      <c r="P2796" t="s">
        <v>8269</v>
      </c>
      <c r="Q2796" t="s">
        <v>8317</v>
      </c>
      <c r="R2796" s="10" t="s">
        <v>8318</v>
      </c>
      <c r="S2796" s="29">
        <f>ROUND(FundResult[[#This Row],[pledged]]/FundResult[[#This Row],[goal]]*100,0)</f>
        <v>150</v>
      </c>
      <c r="T2796" s="27">
        <f>IFERROR(FundResult[[#This Row],[pledged]]/FundResult[[#This Row],[backers_count]], 0)</f>
        <v>25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48">
        <v>700</v>
      </c>
      <c r="E2797" s="4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6">
        <f>FundResult[[#This Row],[launched_at]]/86400+DATE(1970,1,1)</f>
        <v>41780.525937500002</v>
      </c>
      <c r="L2797" s="8">
        <f>YEAR(FundResult[[#This Row],[Date Created Conversion]])</f>
        <v>2014</v>
      </c>
      <c r="M2797" t="b">
        <v>0</v>
      </c>
      <c r="N2797">
        <v>20</v>
      </c>
      <c r="O2797" t="b">
        <v>1</v>
      </c>
      <c r="P2797" t="s">
        <v>8269</v>
      </c>
      <c r="Q2797" t="s">
        <v>8317</v>
      </c>
      <c r="R2797" s="10" t="s">
        <v>8318</v>
      </c>
      <c r="S2797" s="29">
        <f>ROUND(FundResult[[#This Row],[pledged]]/FundResult[[#This Row],[goal]]*100,0)</f>
        <v>104</v>
      </c>
      <c r="T2797" s="27">
        <f>IFERROR(FundResult[[#This Row],[pledged]]/FundResult[[#This Row],[backers_count]], 0)</f>
        <v>36.5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48">
        <v>800</v>
      </c>
      <c r="E2798" s="4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6">
        <f>FundResult[[#This Row],[launched_at]]/86400+DATE(1970,1,1)</f>
        <v>41795.528101851851</v>
      </c>
      <c r="L2798" s="8">
        <f>YEAR(FundResult[[#This Row],[Date Created Conversion]])</f>
        <v>2014</v>
      </c>
      <c r="M2798" t="b">
        <v>0</v>
      </c>
      <c r="N2798">
        <v>21</v>
      </c>
      <c r="O2798" t="b">
        <v>1</v>
      </c>
      <c r="P2798" t="s">
        <v>8269</v>
      </c>
      <c r="Q2798" t="s">
        <v>8317</v>
      </c>
      <c r="R2798" s="10" t="s">
        <v>8318</v>
      </c>
      <c r="S2798" s="29">
        <f>ROUND(FundResult[[#This Row],[pledged]]/FundResult[[#This Row],[goal]]*100,0)</f>
        <v>116</v>
      </c>
      <c r="T2798" s="27">
        <f>IFERROR(FundResult[[#This Row],[pledged]]/FundResult[[#This Row],[backers_count]], 0)</f>
        <v>44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48">
        <v>8000</v>
      </c>
      <c r="E2799" s="4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6">
        <f>FundResult[[#This Row],[launched_at]]/86400+DATE(1970,1,1)</f>
        <v>41798.94027777778</v>
      </c>
      <c r="L2799" s="8">
        <f>YEAR(FundResult[[#This Row],[Date Created Conversion]])</f>
        <v>2014</v>
      </c>
      <c r="M2799" t="b">
        <v>0</v>
      </c>
      <c r="N2799">
        <v>94</v>
      </c>
      <c r="O2799" t="b">
        <v>1</v>
      </c>
      <c r="P2799" t="s">
        <v>8269</v>
      </c>
      <c r="Q2799" t="s">
        <v>8317</v>
      </c>
      <c r="R2799" s="10" t="s">
        <v>8318</v>
      </c>
      <c r="S2799" s="29">
        <f>ROUND(FundResult[[#This Row],[pledged]]/FundResult[[#This Row],[goal]]*100,0)</f>
        <v>103</v>
      </c>
      <c r="T2799" s="27">
        <f>IFERROR(FundResult[[#This Row],[pledged]]/FundResult[[#This Row],[backers_count]], 0)</f>
        <v>87.357553191489373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48">
        <v>5000</v>
      </c>
      <c r="E2800" s="4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6">
        <f>FundResult[[#This Row],[launched_at]]/86400+DATE(1970,1,1)</f>
        <v>42201.675011574072</v>
      </c>
      <c r="L2800" s="8">
        <f>YEAR(FundResult[[#This Row],[Date Created Conversion]])</f>
        <v>2015</v>
      </c>
      <c r="M2800" t="b">
        <v>0</v>
      </c>
      <c r="N2800">
        <v>139</v>
      </c>
      <c r="O2800" t="b">
        <v>1</v>
      </c>
      <c r="P2800" t="s">
        <v>8269</v>
      </c>
      <c r="Q2800" t="s">
        <v>8317</v>
      </c>
      <c r="R2800" s="10" t="s">
        <v>8318</v>
      </c>
      <c r="S2800" s="29">
        <f>ROUND(FundResult[[#This Row],[pledged]]/FundResult[[#This Row],[goal]]*100,0)</f>
        <v>101</v>
      </c>
      <c r="T2800" s="27">
        <f>IFERROR(FundResult[[#This Row],[pledged]]/FundResult[[#This Row],[backers_count]], 0)</f>
        <v>36.474820143884891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48">
        <v>5000</v>
      </c>
      <c r="E2801" s="4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6">
        <f>FundResult[[#This Row],[launched_at]]/86400+DATE(1970,1,1)</f>
        <v>42507.264699074076</v>
      </c>
      <c r="L2801" s="8">
        <f>YEAR(FundResult[[#This Row],[Date Created Conversion]])</f>
        <v>2016</v>
      </c>
      <c r="M2801" t="b">
        <v>0</v>
      </c>
      <c r="N2801">
        <v>130</v>
      </c>
      <c r="O2801" t="b">
        <v>1</v>
      </c>
      <c r="P2801" t="s">
        <v>8269</v>
      </c>
      <c r="Q2801" t="s">
        <v>8317</v>
      </c>
      <c r="R2801" s="10" t="s">
        <v>8318</v>
      </c>
      <c r="S2801" s="29">
        <f>ROUND(FundResult[[#This Row],[pledged]]/FundResult[[#This Row],[goal]]*100,0)</f>
        <v>117</v>
      </c>
      <c r="T2801" s="27">
        <f>IFERROR(FundResult[[#This Row],[pledged]]/FundResult[[#This Row],[backers_count]], 0)</f>
        <v>44.859538461538463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48">
        <v>1000</v>
      </c>
      <c r="E2802" s="4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6">
        <f>FundResult[[#This Row],[launched_at]]/86400+DATE(1970,1,1)</f>
        <v>41948.552847222221</v>
      </c>
      <c r="L2802" s="8">
        <f>YEAR(FundResult[[#This Row],[Date Created Conversion]])</f>
        <v>2014</v>
      </c>
      <c r="M2802" t="b">
        <v>0</v>
      </c>
      <c r="N2802">
        <v>31</v>
      </c>
      <c r="O2802" t="b">
        <v>1</v>
      </c>
      <c r="P2802" t="s">
        <v>8269</v>
      </c>
      <c r="Q2802" t="s">
        <v>8317</v>
      </c>
      <c r="R2802" s="10" t="s">
        <v>8318</v>
      </c>
      <c r="S2802" s="29">
        <f>ROUND(FundResult[[#This Row],[pledged]]/FundResult[[#This Row],[goal]]*100,0)</f>
        <v>133</v>
      </c>
      <c r="T2802" s="27">
        <f>IFERROR(FundResult[[#This Row],[pledged]]/FundResult[[#This Row],[backers_count]], 0)</f>
        <v>42.903225806451616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48">
        <v>500</v>
      </c>
      <c r="E2803" s="4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6">
        <f>FundResult[[#This Row],[launched_at]]/86400+DATE(1970,1,1)</f>
        <v>41900.243159722224</v>
      </c>
      <c r="L2803" s="8">
        <f>YEAR(FundResult[[#This Row],[Date Created Conversion]])</f>
        <v>2014</v>
      </c>
      <c r="M2803" t="b">
        <v>0</v>
      </c>
      <c r="N2803">
        <v>13</v>
      </c>
      <c r="O2803" t="b">
        <v>1</v>
      </c>
      <c r="P2803" t="s">
        <v>8269</v>
      </c>
      <c r="Q2803" t="s">
        <v>8317</v>
      </c>
      <c r="R2803" s="10" t="s">
        <v>8318</v>
      </c>
      <c r="S2803" s="29">
        <f>ROUND(FundResult[[#This Row],[pledged]]/FundResult[[#This Row],[goal]]*100,0)</f>
        <v>133</v>
      </c>
      <c r="T2803" s="27">
        <f>IFERROR(FundResult[[#This Row],[pledged]]/FundResult[[#This Row],[backers_count]], 0)</f>
        <v>51.230769230769234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48">
        <v>3000</v>
      </c>
      <c r="E2804" s="4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6">
        <f>FundResult[[#This Row],[launched_at]]/86400+DATE(1970,1,1)</f>
        <v>42192.64707175926</v>
      </c>
      <c r="L2804" s="8">
        <f>YEAR(FundResult[[#This Row],[Date Created Conversion]])</f>
        <v>2015</v>
      </c>
      <c r="M2804" t="b">
        <v>0</v>
      </c>
      <c r="N2804">
        <v>90</v>
      </c>
      <c r="O2804" t="b">
        <v>1</v>
      </c>
      <c r="P2804" t="s">
        <v>8269</v>
      </c>
      <c r="Q2804" t="s">
        <v>8317</v>
      </c>
      <c r="R2804" s="10" t="s">
        <v>8318</v>
      </c>
      <c r="S2804" s="29">
        <f>ROUND(FundResult[[#This Row],[pledged]]/FundResult[[#This Row],[goal]]*100,0)</f>
        <v>102</v>
      </c>
      <c r="T2804" s="27">
        <f>IFERROR(FundResult[[#This Row],[pledged]]/FundResult[[#This Row],[backers_count]], 0)</f>
        <v>33.944444444444443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48">
        <v>10000</v>
      </c>
      <c r="E2805" s="4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6">
        <f>FundResult[[#This Row],[launched_at]]/86400+DATE(1970,1,1)</f>
        <v>42158.065694444449</v>
      </c>
      <c r="L2805" s="8">
        <f>YEAR(FundResult[[#This Row],[Date Created Conversion]])</f>
        <v>2015</v>
      </c>
      <c r="M2805" t="b">
        <v>0</v>
      </c>
      <c r="N2805">
        <v>141</v>
      </c>
      <c r="O2805" t="b">
        <v>1</v>
      </c>
      <c r="P2805" t="s">
        <v>8269</v>
      </c>
      <c r="Q2805" t="s">
        <v>8317</v>
      </c>
      <c r="R2805" s="10" t="s">
        <v>8318</v>
      </c>
      <c r="S2805" s="29">
        <f>ROUND(FundResult[[#This Row],[pledged]]/FundResult[[#This Row],[goal]]*100,0)</f>
        <v>128</v>
      </c>
      <c r="T2805" s="27">
        <f>IFERROR(FundResult[[#This Row],[pledged]]/FundResult[[#This Row],[backers_count]], 0)</f>
        <v>90.744680851063833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48">
        <v>1000</v>
      </c>
      <c r="E2806" s="4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6">
        <f>FundResult[[#This Row],[launched_at]]/86400+DATE(1970,1,1)</f>
        <v>41881.453587962962</v>
      </c>
      <c r="L2806" s="8">
        <f>YEAR(FundResult[[#This Row],[Date Created Conversion]])</f>
        <v>2014</v>
      </c>
      <c r="M2806" t="b">
        <v>0</v>
      </c>
      <c r="N2806">
        <v>23</v>
      </c>
      <c r="O2806" t="b">
        <v>1</v>
      </c>
      <c r="P2806" t="s">
        <v>8269</v>
      </c>
      <c r="Q2806" t="s">
        <v>8317</v>
      </c>
      <c r="R2806" s="10" t="s">
        <v>8318</v>
      </c>
      <c r="S2806" s="29">
        <f>ROUND(FundResult[[#This Row],[pledged]]/FundResult[[#This Row],[goal]]*100,0)</f>
        <v>115</v>
      </c>
      <c r="T2806" s="27">
        <f>IFERROR(FundResult[[#This Row],[pledged]]/FundResult[[#This Row],[backers_count]], 0)</f>
        <v>50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48">
        <v>400</v>
      </c>
      <c r="E2807" s="4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6">
        <f>FundResult[[#This Row],[launched_at]]/86400+DATE(1970,1,1)</f>
        <v>42213.505474537036</v>
      </c>
      <c r="L2807" s="8">
        <f>YEAR(FundResult[[#This Row],[Date Created Conversion]])</f>
        <v>2015</v>
      </c>
      <c r="M2807" t="b">
        <v>0</v>
      </c>
      <c r="N2807">
        <v>18</v>
      </c>
      <c r="O2807" t="b">
        <v>1</v>
      </c>
      <c r="P2807" t="s">
        <v>8269</v>
      </c>
      <c r="Q2807" t="s">
        <v>8317</v>
      </c>
      <c r="R2807" s="10" t="s">
        <v>8318</v>
      </c>
      <c r="S2807" s="29">
        <f>ROUND(FundResult[[#This Row],[pledged]]/FundResult[[#This Row],[goal]]*100,0)</f>
        <v>110</v>
      </c>
      <c r="T2807" s="27">
        <f>IFERROR(FundResult[[#This Row],[pledged]]/FundResult[[#This Row],[backers_count]], 0)</f>
        <v>24.444444444444443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48">
        <v>3000</v>
      </c>
      <c r="E2808" s="4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6">
        <f>FundResult[[#This Row],[launched_at]]/86400+DATE(1970,1,1)</f>
        <v>42185.267245370371</v>
      </c>
      <c r="L2808" s="8">
        <f>YEAR(FundResult[[#This Row],[Date Created Conversion]])</f>
        <v>2015</v>
      </c>
      <c r="M2808" t="b">
        <v>0</v>
      </c>
      <c r="N2808">
        <v>76</v>
      </c>
      <c r="O2808" t="b">
        <v>1</v>
      </c>
      <c r="P2808" t="s">
        <v>8269</v>
      </c>
      <c r="Q2808" t="s">
        <v>8317</v>
      </c>
      <c r="R2808" s="10" t="s">
        <v>8318</v>
      </c>
      <c r="S2808" s="29">
        <f>ROUND(FundResult[[#This Row],[pledged]]/FundResult[[#This Row],[goal]]*100,0)</f>
        <v>112</v>
      </c>
      <c r="T2808" s="27">
        <f>IFERROR(FundResult[[#This Row],[pledged]]/FundResult[[#This Row],[backers_count]], 0)</f>
        <v>44.25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48">
        <v>5000</v>
      </c>
      <c r="E2809" s="4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6">
        <f>FundResult[[#This Row],[launched_at]]/86400+DATE(1970,1,1)</f>
        <v>42154.873124999998</v>
      </c>
      <c r="L2809" s="8">
        <f>YEAR(FundResult[[#This Row],[Date Created Conversion]])</f>
        <v>2015</v>
      </c>
      <c r="M2809" t="b">
        <v>0</v>
      </c>
      <c r="N2809">
        <v>93</v>
      </c>
      <c r="O2809" t="b">
        <v>1</v>
      </c>
      <c r="P2809" t="s">
        <v>8269</v>
      </c>
      <c r="Q2809" t="s">
        <v>8317</v>
      </c>
      <c r="R2809" s="10" t="s">
        <v>8318</v>
      </c>
      <c r="S2809" s="29">
        <f>ROUND(FundResult[[#This Row],[pledged]]/FundResult[[#This Row],[goal]]*100,0)</f>
        <v>126</v>
      </c>
      <c r="T2809" s="27">
        <f>IFERROR(FundResult[[#This Row],[pledged]]/FundResult[[#This Row],[backers_count]], 0)</f>
        <v>67.741935483870961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48">
        <v>4500</v>
      </c>
      <c r="E2810" s="4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6">
        <f>FundResult[[#This Row],[launched_at]]/86400+DATE(1970,1,1)</f>
        <v>42208.84646990741</v>
      </c>
      <c r="L2810" s="8">
        <f>YEAR(FundResult[[#This Row],[Date Created Conversion]])</f>
        <v>2015</v>
      </c>
      <c r="M2810" t="b">
        <v>0</v>
      </c>
      <c r="N2810">
        <v>69</v>
      </c>
      <c r="O2810" t="b">
        <v>1</v>
      </c>
      <c r="P2810" t="s">
        <v>8269</v>
      </c>
      <c r="Q2810" t="s">
        <v>8317</v>
      </c>
      <c r="R2810" s="10" t="s">
        <v>8318</v>
      </c>
      <c r="S2810" s="29">
        <f>ROUND(FundResult[[#This Row],[pledged]]/FundResult[[#This Row],[goal]]*100,0)</f>
        <v>100</v>
      </c>
      <c r="T2810" s="27">
        <f>IFERROR(FundResult[[#This Row],[pledged]]/FundResult[[#This Row],[backers_count]], 0)</f>
        <v>65.376811594202906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48">
        <v>2500</v>
      </c>
      <c r="E2811" s="4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6">
        <f>FundResult[[#This Row],[launched_at]]/86400+DATE(1970,1,1)</f>
        <v>42451.496817129635</v>
      </c>
      <c r="L2811" s="8">
        <f>YEAR(FundResult[[#This Row],[Date Created Conversion]])</f>
        <v>2016</v>
      </c>
      <c r="M2811" t="b">
        <v>0</v>
      </c>
      <c r="N2811">
        <v>21</v>
      </c>
      <c r="O2811" t="b">
        <v>1</v>
      </c>
      <c r="P2811" t="s">
        <v>8269</v>
      </c>
      <c r="Q2811" t="s">
        <v>8317</v>
      </c>
      <c r="R2811" s="10" t="s">
        <v>8318</v>
      </c>
      <c r="S2811" s="29">
        <f>ROUND(FundResult[[#This Row],[pledged]]/FundResult[[#This Row],[goal]]*100,0)</f>
        <v>102</v>
      </c>
      <c r="T2811" s="27">
        <f>IFERROR(FundResult[[#This Row],[pledged]]/FundResult[[#This Row],[backers_count]], 0)</f>
        <v>121.9047619047619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48">
        <v>2500</v>
      </c>
      <c r="E2812" s="4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6">
        <f>FundResult[[#This Row],[launched_at]]/86400+DATE(1970,1,1)</f>
        <v>41759.13962962963</v>
      </c>
      <c r="L2812" s="8">
        <f>YEAR(FundResult[[#This Row],[Date Created Conversion]])</f>
        <v>2014</v>
      </c>
      <c r="M2812" t="b">
        <v>0</v>
      </c>
      <c r="N2812">
        <v>57</v>
      </c>
      <c r="O2812" t="b">
        <v>1</v>
      </c>
      <c r="P2812" t="s">
        <v>8269</v>
      </c>
      <c r="Q2812" t="s">
        <v>8317</v>
      </c>
      <c r="R2812" s="10" t="s">
        <v>8318</v>
      </c>
      <c r="S2812" s="29">
        <f>ROUND(FundResult[[#This Row],[pledged]]/FundResult[[#This Row],[goal]]*100,0)</f>
        <v>108</v>
      </c>
      <c r="T2812" s="27">
        <f>IFERROR(FundResult[[#This Row],[pledged]]/FundResult[[#This Row],[backers_count]], 0)</f>
        <v>47.456140350877192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48">
        <v>10000</v>
      </c>
      <c r="E2813" s="4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6">
        <f>FundResult[[#This Row],[launched_at]]/86400+DATE(1970,1,1)</f>
        <v>42028.496562500004</v>
      </c>
      <c r="L2813" s="8">
        <f>YEAR(FundResult[[#This Row],[Date Created Conversion]])</f>
        <v>2015</v>
      </c>
      <c r="M2813" t="b">
        <v>0</v>
      </c>
      <c r="N2813">
        <v>108</v>
      </c>
      <c r="O2813" t="b">
        <v>1</v>
      </c>
      <c r="P2813" t="s">
        <v>8269</v>
      </c>
      <c r="Q2813" t="s">
        <v>8317</v>
      </c>
      <c r="R2813" s="10" t="s">
        <v>8318</v>
      </c>
      <c r="S2813" s="29">
        <f>ROUND(FundResult[[#This Row],[pledged]]/FundResult[[#This Row],[goal]]*100,0)</f>
        <v>100</v>
      </c>
      <c r="T2813" s="27">
        <f>IFERROR(FundResult[[#This Row],[pledged]]/FundResult[[#This Row],[backers_count]], 0)</f>
        <v>92.842592592592595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48">
        <v>5000</v>
      </c>
      <c r="E2814" s="4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6">
        <f>FundResult[[#This Row],[launched_at]]/86400+DATE(1970,1,1)</f>
        <v>42054.74418981481</v>
      </c>
      <c r="L2814" s="8">
        <f>YEAR(FundResult[[#This Row],[Date Created Conversion]])</f>
        <v>2015</v>
      </c>
      <c r="M2814" t="b">
        <v>0</v>
      </c>
      <c r="N2814">
        <v>83</v>
      </c>
      <c r="O2814" t="b">
        <v>1</v>
      </c>
      <c r="P2814" t="s">
        <v>8269</v>
      </c>
      <c r="Q2814" t="s">
        <v>8317</v>
      </c>
      <c r="R2814" s="10" t="s">
        <v>8318</v>
      </c>
      <c r="S2814" s="29">
        <f>ROUND(FundResult[[#This Row],[pledged]]/FundResult[[#This Row],[goal]]*100,0)</f>
        <v>113</v>
      </c>
      <c r="T2814" s="27">
        <f>IFERROR(FundResult[[#This Row],[pledged]]/FundResult[[#This Row],[backers_count]], 0)</f>
        <v>68.253012048192772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48">
        <v>2800</v>
      </c>
      <c r="E2815" s="4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6">
        <f>FundResult[[#This Row],[launched_at]]/86400+DATE(1970,1,1)</f>
        <v>42693.742604166662</v>
      </c>
      <c r="L2815" s="8">
        <f>YEAR(FundResult[[#This Row],[Date Created Conversion]])</f>
        <v>2016</v>
      </c>
      <c r="M2815" t="b">
        <v>0</v>
      </c>
      <c r="N2815">
        <v>96</v>
      </c>
      <c r="O2815" t="b">
        <v>1</v>
      </c>
      <c r="P2815" t="s">
        <v>8269</v>
      </c>
      <c r="Q2815" t="s">
        <v>8317</v>
      </c>
      <c r="R2815" s="10" t="s">
        <v>8318</v>
      </c>
      <c r="S2815" s="29">
        <f>ROUND(FundResult[[#This Row],[pledged]]/FundResult[[#This Row],[goal]]*100,0)</f>
        <v>128</v>
      </c>
      <c r="T2815" s="27">
        <f>IFERROR(FundResult[[#This Row],[pledged]]/FundResult[[#This Row],[backers_count]], 0)</f>
        <v>37.209583333333335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48">
        <v>1500</v>
      </c>
      <c r="E2816" s="4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6">
        <f>FundResult[[#This Row],[launched_at]]/86400+DATE(1970,1,1)</f>
        <v>42103.399479166663</v>
      </c>
      <c r="L2816" s="8">
        <f>YEAR(FundResult[[#This Row],[Date Created Conversion]])</f>
        <v>2015</v>
      </c>
      <c r="M2816" t="b">
        <v>0</v>
      </c>
      <c r="N2816">
        <v>64</v>
      </c>
      <c r="O2816" t="b">
        <v>1</v>
      </c>
      <c r="P2816" t="s">
        <v>8269</v>
      </c>
      <c r="Q2816" t="s">
        <v>8317</v>
      </c>
      <c r="R2816" s="10" t="s">
        <v>8318</v>
      </c>
      <c r="S2816" s="29">
        <f>ROUND(FundResult[[#This Row],[pledged]]/FundResult[[#This Row],[goal]]*100,0)</f>
        <v>108</v>
      </c>
      <c r="T2816" s="27">
        <f>IFERROR(FundResult[[#This Row],[pledged]]/FundResult[[#This Row],[backers_count]], 0)</f>
        <v>25.25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48">
        <v>250</v>
      </c>
      <c r="E2817" s="4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6">
        <f>FundResult[[#This Row],[launched_at]]/86400+DATE(1970,1,1)</f>
        <v>42559.776724537034</v>
      </c>
      <c r="L2817" s="8">
        <f>YEAR(FundResult[[#This Row],[Date Created Conversion]])</f>
        <v>2016</v>
      </c>
      <c r="M2817" t="b">
        <v>0</v>
      </c>
      <c r="N2817">
        <v>14</v>
      </c>
      <c r="O2817" t="b">
        <v>1</v>
      </c>
      <c r="P2817" t="s">
        <v>8269</v>
      </c>
      <c r="Q2817" t="s">
        <v>8317</v>
      </c>
      <c r="R2817" s="10" t="s">
        <v>8318</v>
      </c>
      <c r="S2817" s="29">
        <f>ROUND(FundResult[[#This Row],[pledged]]/FundResult[[#This Row],[goal]]*100,0)</f>
        <v>242</v>
      </c>
      <c r="T2817" s="27">
        <f>IFERROR(FundResult[[#This Row],[pledged]]/FundResult[[#This Row],[backers_count]], 0)</f>
        <v>43.214285714285715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48">
        <v>3000</v>
      </c>
      <c r="E2818" s="4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6">
        <f>FundResult[[#This Row],[launched_at]]/86400+DATE(1970,1,1)</f>
        <v>42188.467499999999</v>
      </c>
      <c r="L2818" s="8">
        <f>YEAR(FundResult[[#This Row],[Date Created Conversion]])</f>
        <v>2015</v>
      </c>
      <c r="M2818" t="b">
        <v>0</v>
      </c>
      <c r="N2818">
        <v>169</v>
      </c>
      <c r="O2818" t="b">
        <v>1</v>
      </c>
      <c r="P2818" t="s">
        <v>8269</v>
      </c>
      <c r="Q2818" t="s">
        <v>8317</v>
      </c>
      <c r="R2818" s="10" t="s">
        <v>8318</v>
      </c>
      <c r="S2818" s="29">
        <f>ROUND(FundResult[[#This Row],[pledged]]/FundResult[[#This Row],[goal]]*100,0)</f>
        <v>142</v>
      </c>
      <c r="T2818" s="27">
        <f>IFERROR(FundResult[[#This Row],[pledged]]/FundResult[[#This Row],[backers_count]], 0)</f>
        <v>25.130177514792898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48">
        <v>600</v>
      </c>
      <c r="E2819" s="4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6">
        <f>FundResult[[#This Row],[launched_at]]/86400+DATE(1970,1,1)</f>
        <v>42023.634976851856</v>
      </c>
      <c r="L2819" s="8">
        <f>YEAR(FundResult[[#This Row],[Date Created Conversion]])</f>
        <v>2015</v>
      </c>
      <c r="M2819" t="b">
        <v>0</v>
      </c>
      <c r="N2819">
        <v>33</v>
      </c>
      <c r="O2819" t="b">
        <v>1</v>
      </c>
      <c r="P2819" t="s">
        <v>8269</v>
      </c>
      <c r="Q2819" t="s">
        <v>8317</v>
      </c>
      <c r="R2819" s="10" t="s">
        <v>8318</v>
      </c>
      <c r="S2819" s="29">
        <f>ROUND(FundResult[[#This Row],[pledged]]/FundResult[[#This Row],[goal]]*100,0)</f>
        <v>130</v>
      </c>
      <c r="T2819" s="27">
        <f>IFERROR(FundResult[[#This Row],[pledged]]/FundResult[[#This Row],[backers_count]], 0)</f>
        <v>23.636363636363637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48">
        <v>10000</v>
      </c>
      <c r="E2820" s="4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6">
        <f>FundResult[[#This Row],[launched_at]]/86400+DATE(1970,1,1)</f>
        <v>42250.598217592589</v>
      </c>
      <c r="L2820" s="8">
        <f>YEAR(FundResult[[#This Row],[Date Created Conversion]])</f>
        <v>2015</v>
      </c>
      <c r="M2820" t="b">
        <v>0</v>
      </c>
      <c r="N2820">
        <v>102</v>
      </c>
      <c r="O2820" t="b">
        <v>1</v>
      </c>
      <c r="P2820" t="s">
        <v>8269</v>
      </c>
      <c r="Q2820" t="s">
        <v>8317</v>
      </c>
      <c r="R2820" s="10" t="s">
        <v>8318</v>
      </c>
      <c r="S2820" s="29">
        <f>ROUND(FundResult[[#This Row],[pledged]]/FundResult[[#This Row],[goal]]*100,0)</f>
        <v>106</v>
      </c>
      <c r="T2820" s="27">
        <f>IFERROR(FundResult[[#This Row],[pledged]]/FundResult[[#This Row],[backers_count]], 0)</f>
        <v>103.95098039215686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48">
        <v>5000</v>
      </c>
      <c r="E2821" s="4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6">
        <f>FundResult[[#This Row],[launched_at]]/86400+DATE(1970,1,1)</f>
        <v>42139.525567129633</v>
      </c>
      <c r="L2821" s="8">
        <f>YEAR(FundResult[[#This Row],[Date Created Conversion]])</f>
        <v>2015</v>
      </c>
      <c r="M2821" t="b">
        <v>0</v>
      </c>
      <c r="N2821">
        <v>104</v>
      </c>
      <c r="O2821" t="b">
        <v>1</v>
      </c>
      <c r="P2821" t="s">
        <v>8269</v>
      </c>
      <c r="Q2821" t="s">
        <v>8317</v>
      </c>
      <c r="R2821" s="10" t="s">
        <v>8318</v>
      </c>
      <c r="S2821" s="29">
        <f>ROUND(FundResult[[#This Row],[pledged]]/FundResult[[#This Row],[goal]]*100,0)</f>
        <v>105</v>
      </c>
      <c r="T2821" s="27">
        <f>IFERROR(FundResult[[#This Row],[pledged]]/FundResult[[#This Row],[backers_count]], 0)</f>
        <v>50.384615384615387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48">
        <v>200</v>
      </c>
      <c r="E2822" s="4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6">
        <f>FundResult[[#This Row],[launched_at]]/86400+DATE(1970,1,1)</f>
        <v>42401.610983796301</v>
      </c>
      <c r="L2822" s="8">
        <f>YEAR(FundResult[[#This Row],[Date Created Conversion]])</f>
        <v>2016</v>
      </c>
      <c r="M2822" t="b">
        <v>0</v>
      </c>
      <c r="N2822">
        <v>20</v>
      </c>
      <c r="O2822" t="b">
        <v>1</v>
      </c>
      <c r="P2822" t="s">
        <v>8269</v>
      </c>
      <c r="Q2822" t="s">
        <v>8317</v>
      </c>
      <c r="R2822" s="10" t="s">
        <v>8318</v>
      </c>
      <c r="S2822" s="29">
        <f>ROUND(FundResult[[#This Row],[pledged]]/FundResult[[#This Row],[goal]]*100,0)</f>
        <v>136</v>
      </c>
      <c r="T2822" s="27">
        <f>IFERROR(FundResult[[#This Row],[pledged]]/FundResult[[#This Row],[backers_count]], 0)</f>
        <v>13.6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48">
        <v>1000</v>
      </c>
      <c r="E2823" s="4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6">
        <f>FundResult[[#This Row],[launched_at]]/86400+DATE(1970,1,1)</f>
        <v>41875.922858796301</v>
      </c>
      <c r="L2823" s="8">
        <f>YEAR(FundResult[[#This Row],[Date Created Conversion]])</f>
        <v>2014</v>
      </c>
      <c r="M2823" t="b">
        <v>0</v>
      </c>
      <c r="N2823">
        <v>35</v>
      </c>
      <c r="O2823" t="b">
        <v>1</v>
      </c>
      <c r="P2823" t="s">
        <v>8269</v>
      </c>
      <c r="Q2823" t="s">
        <v>8317</v>
      </c>
      <c r="R2823" s="10" t="s">
        <v>8318</v>
      </c>
      <c r="S2823" s="29">
        <f>ROUND(FundResult[[#This Row],[pledged]]/FundResult[[#This Row],[goal]]*100,0)</f>
        <v>100</v>
      </c>
      <c r="T2823" s="27">
        <f>IFERROR(FundResult[[#This Row],[pledged]]/FundResult[[#This Row],[backers_count]], 0)</f>
        <v>28.571428571428573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48">
        <v>6000</v>
      </c>
      <c r="E2824" s="4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6">
        <f>FundResult[[#This Row],[launched_at]]/86400+DATE(1970,1,1)</f>
        <v>42060.683935185181</v>
      </c>
      <c r="L2824" s="8">
        <f>YEAR(FundResult[[#This Row],[Date Created Conversion]])</f>
        <v>2015</v>
      </c>
      <c r="M2824" t="b">
        <v>0</v>
      </c>
      <c r="N2824">
        <v>94</v>
      </c>
      <c r="O2824" t="b">
        <v>1</v>
      </c>
      <c r="P2824" t="s">
        <v>8269</v>
      </c>
      <c r="Q2824" t="s">
        <v>8317</v>
      </c>
      <c r="R2824" s="10" t="s">
        <v>8318</v>
      </c>
      <c r="S2824" s="29">
        <f>ROUND(FundResult[[#This Row],[pledged]]/FundResult[[#This Row],[goal]]*100,0)</f>
        <v>100</v>
      </c>
      <c r="T2824" s="27">
        <f>IFERROR(FundResult[[#This Row],[pledged]]/FundResult[[#This Row],[backers_count]], 0)</f>
        <v>63.829787234042556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48">
        <v>100</v>
      </c>
      <c r="E2825" s="4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6">
        <f>FundResult[[#This Row],[launched_at]]/86400+DATE(1970,1,1)</f>
        <v>42067.011643518519</v>
      </c>
      <c r="L2825" s="8">
        <f>YEAR(FundResult[[#This Row],[Date Created Conversion]])</f>
        <v>2015</v>
      </c>
      <c r="M2825" t="b">
        <v>0</v>
      </c>
      <c r="N2825">
        <v>14</v>
      </c>
      <c r="O2825" t="b">
        <v>1</v>
      </c>
      <c r="P2825" t="s">
        <v>8269</v>
      </c>
      <c r="Q2825" t="s">
        <v>8317</v>
      </c>
      <c r="R2825" s="10" t="s">
        <v>8318</v>
      </c>
      <c r="S2825" s="29">
        <f>ROUND(FundResult[[#This Row],[pledged]]/FundResult[[#This Row],[goal]]*100,0)</f>
        <v>124</v>
      </c>
      <c r="T2825" s="27">
        <f>IFERROR(FundResult[[#This Row],[pledged]]/FundResult[[#This Row],[backers_count]], 0)</f>
        <v>8.8571428571428577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48">
        <v>650</v>
      </c>
      <c r="E2826" s="4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6">
        <f>FundResult[[#This Row],[launched_at]]/86400+DATE(1970,1,1)</f>
        <v>42136.270787037036</v>
      </c>
      <c r="L2826" s="8">
        <f>YEAR(FundResult[[#This Row],[Date Created Conversion]])</f>
        <v>2015</v>
      </c>
      <c r="M2826" t="b">
        <v>0</v>
      </c>
      <c r="N2826">
        <v>15</v>
      </c>
      <c r="O2826" t="b">
        <v>1</v>
      </c>
      <c r="P2826" t="s">
        <v>8269</v>
      </c>
      <c r="Q2826" t="s">
        <v>8317</v>
      </c>
      <c r="R2826" s="10" t="s">
        <v>8318</v>
      </c>
      <c r="S2826" s="29">
        <f>ROUND(FundResult[[#This Row],[pledged]]/FundResult[[#This Row],[goal]]*100,0)</f>
        <v>117</v>
      </c>
      <c r="T2826" s="27">
        <f>IFERROR(FundResult[[#This Row],[pledged]]/FundResult[[#This Row],[backers_count]], 0)</f>
        <v>50.666666666666664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48">
        <v>3000</v>
      </c>
      <c r="E2827" s="4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6">
        <f>FundResult[[#This Row],[launched_at]]/86400+DATE(1970,1,1)</f>
        <v>42312.792662037042</v>
      </c>
      <c r="L2827" s="8">
        <f>YEAR(FundResult[[#This Row],[Date Created Conversion]])</f>
        <v>2015</v>
      </c>
      <c r="M2827" t="b">
        <v>0</v>
      </c>
      <c r="N2827">
        <v>51</v>
      </c>
      <c r="O2827" t="b">
        <v>1</v>
      </c>
      <c r="P2827" t="s">
        <v>8269</v>
      </c>
      <c r="Q2827" t="s">
        <v>8317</v>
      </c>
      <c r="R2827" s="10" t="s">
        <v>8318</v>
      </c>
      <c r="S2827" s="29">
        <f>ROUND(FundResult[[#This Row],[pledged]]/FundResult[[#This Row],[goal]]*100,0)</f>
        <v>103</v>
      </c>
      <c r="T2827" s="27">
        <f>IFERROR(FundResult[[#This Row],[pledged]]/FundResult[[#This Row],[backers_count]], 0)</f>
        <v>60.784313725490193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48">
        <v>2000</v>
      </c>
      <c r="E2828" s="4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6">
        <f>FundResult[[#This Row],[launched_at]]/86400+DATE(1970,1,1)</f>
        <v>42171.034861111111</v>
      </c>
      <c r="L2828" s="8">
        <f>YEAR(FundResult[[#This Row],[Date Created Conversion]])</f>
        <v>2015</v>
      </c>
      <c r="M2828" t="b">
        <v>0</v>
      </c>
      <c r="N2828">
        <v>19</v>
      </c>
      <c r="O2828" t="b">
        <v>1</v>
      </c>
      <c r="P2828" t="s">
        <v>8269</v>
      </c>
      <c r="Q2828" t="s">
        <v>8317</v>
      </c>
      <c r="R2828" s="10" t="s">
        <v>8318</v>
      </c>
      <c r="S2828" s="29">
        <f>ROUND(FundResult[[#This Row],[pledged]]/FundResult[[#This Row],[goal]]*100,0)</f>
        <v>108</v>
      </c>
      <c r="T2828" s="27">
        <f>IFERROR(FundResult[[#This Row],[pledged]]/FundResult[[#This Row],[backers_count]], 0)</f>
        <v>113.42105263157895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48">
        <v>2000</v>
      </c>
      <c r="E2829" s="4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6">
        <f>FundResult[[#This Row],[launched_at]]/86400+DATE(1970,1,1)</f>
        <v>42494.683634259258</v>
      </c>
      <c r="L2829" s="8">
        <f>YEAR(FundResult[[#This Row],[Date Created Conversion]])</f>
        <v>2016</v>
      </c>
      <c r="M2829" t="b">
        <v>0</v>
      </c>
      <c r="N2829">
        <v>23</v>
      </c>
      <c r="O2829" t="b">
        <v>1</v>
      </c>
      <c r="P2829" t="s">
        <v>8269</v>
      </c>
      <c r="Q2829" t="s">
        <v>8317</v>
      </c>
      <c r="R2829" s="10" t="s">
        <v>8318</v>
      </c>
      <c r="S2829" s="29">
        <f>ROUND(FundResult[[#This Row],[pledged]]/FundResult[[#This Row],[goal]]*100,0)</f>
        <v>120</v>
      </c>
      <c r="T2829" s="27">
        <f>IFERROR(FundResult[[#This Row],[pledged]]/FundResult[[#This Row],[backers_count]], 0)</f>
        <v>104.56521739130434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48">
        <v>9500</v>
      </c>
      <c r="E2830" s="4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6">
        <f>FundResult[[#This Row],[launched_at]]/86400+DATE(1970,1,1)</f>
        <v>42254.264687499999</v>
      </c>
      <c r="L2830" s="8">
        <f>YEAR(FundResult[[#This Row],[Date Created Conversion]])</f>
        <v>2015</v>
      </c>
      <c r="M2830" t="b">
        <v>0</v>
      </c>
      <c r="N2830">
        <v>97</v>
      </c>
      <c r="O2830" t="b">
        <v>1</v>
      </c>
      <c r="P2830" t="s">
        <v>8269</v>
      </c>
      <c r="Q2830" t="s">
        <v>8317</v>
      </c>
      <c r="R2830" s="10" t="s">
        <v>8318</v>
      </c>
      <c r="S2830" s="29">
        <f>ROUND(FundResult[[#This Row],[pledged]]/FundResult[[#This Row],[goal]]*100,0)</f>
        <v>100</v>
      </c>
      <c r="T2830" s="27">
        <f>IFERROR(FundResult[[#This Row],[pledged]]/FundResult[[#This Row],[backers_count]], 0)</f>
        <v>98.30927835051547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48">
        <v>2500</v>
      </c>
      <c r="E2831" s="4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6">
        <f>FundResult[[#This Row],[launched_at]]/86400+DATE(1970,1,1)</f>
        <v>42495.434236111112</v>
      </c>
      <c r="L2831" s="8">
        <f>YEAR(FundResult[[#This Row],[Date Created Conversion]])</f>
        <v>2016</v>
      </c>
      <c r="M2831" t="b">
        <v>0</v>
      </c>
      <c r="N2831">
        <v>76</v>
      </c>
      <c r="O2831" t="b">
        <v>1</v>
      </c>
      <c r="P2831" t="s">
        <v>8269</v>
      </c>
      <c r="Q2831" t="s">
        <v>8317</v>
      </c>
      <c r="R2831" s="10" t="s">
        <v>8318</v>
      </c>
      <c r="S2831" s="29">
        <f>ROUND(FundResult[[#This Row],[pledged]]/FundResult[[#This Row],[goal]]*100,0)</f>
        <v>107</v>
      </c>
      <c r="T2831" s="27">
        <f>IFERROR(FundResult[[#This Row],[pledged]]/FundResult[[#This Row],[backers_count]], 0)</f>
        <v>35.039473684210527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48">
        <v>3000</v>
      </c>
      <c r="E2832" s="4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6">
        <f>FundResult[[#This Row],[launched_at]]/86400+DATE(1970,1,1)</f>
        <v>41758.839675925927</v>
      </c>
      <c r="L2832" s="8">
        <f>YEAR(FundResult[[#This Row],[Date Created Conversion]])</f>
        <v>2014</v>
      </c>
      <c r="M2832" t="b">
        <v>0</v>
      </c>
      <c r="N2832">
        <v>11</v>
      </c>
      <c r="O2832" t="b">
        <v>1</v>
      </c>
      <c r="P2832" t="s">
        <v>8269</v>
      </c>
      <c r="Q2832" t="s">
        <v>8317</v>
      </c>
      <c r="R2832" s="10" t="s">
        <v>8318</v>
      </c>
      <c r="S2832" s="29">
        <f>ROUND(FundResult[[#This Row],[pledged]]/FundResult[[#This Row],[goal]]*100,0)</f>
        <v>100</v>
      </c>
      <c r="T2832" s="27">
        <f>IFERROR(FundResult[[#This Row],[pledged]]/FundResult[[#This Row],[backers_count]], 0)</f>
        <v>272.72727272727275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48">
        <v>3000</v>
      </c>
      <c r="E2833" s="4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6">
        <f>FundResult[[#This Row],[launched_at]]/86400+DATE(1970,1,1)</f>
        <v>42171.824884259258</v>
      </c>
      <c r="L2833" s="8">
        <f>YEAR(FundResult[[#This Row],[Date Created Conversion]])</f>
        <v>2015</v>
      </c>
      <c r="M2833" t="b">
        <v>0</v>
      </c>
      <c r="N2833">
        <v>52</v>
      </c>
      <c r="O2833" t="b">
        <v>1</v>
      </c>
      <c r="P2833" t="s">
        <v>8269</v>
      </c>
      <c r="Q2833" t="s">
        <v>8317</v>
      </c>
      <c r="R2833" s="10" t="s">
        <v>8318</v>
      </c>
      <c r="S2833" s="29">
        <f>ROUND(FundResult[[#This Row],[pledged]]/FundResult[[#This Row],[goal]]*100,0)</f>
        <v>111</v>
      </c>
      <c r="T2833" s="27">
        <f>IFERROR(FundResult[[#This Row],[pledged]]/FundResult[[#This Row],[backers_count]], 0)</f>
        <v>63.846153846153847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48">
        <v>2500</v>
      </c>
      <c r="E2834" s="4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6">
        <f>FundResult[[#This Row],[launched_at]]/86400+DATE(1970,1,1)</f>
        <v>41938.709421296298</v>
      </c>
      <c r="L2834" s="8">
        <f>YEAR(FundResult[[#This Row],[Date Created Conversion]])</f>
        <v>2014</v>
      </c>
      <c r="M2834" t="b">
        <v>0</v>
      </c>
      <c r="N2834">
        <v>95</v>
      </c>
      <c r="O2834" t="b">
        <v>1</v>
      </c>
      <c r="P2834" t="s">
        <v>8269</v>
      </c>
      <c r="Q2834" t="s">
        <v>8317</v>
      </c>
      <c r="R2834" s="10" t="s">
        <v>8318</v>
      </c>
      <c r="S2834" s="29">
        <f>ROUND(FundResult[[#This Row],[pledged]]/FundResult[[#This Row],[goal]]*100,0)</f>
        <v>115</v>
      </c>
      <c r="T2834" s="27">
        <f>IFERROR(FundResult[[#This Row],[pledged]]/FundResult[[#This Row],[backers_count]], 0)</f>
        <v>30.189368421052631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48">
        <v>2700</v>
      </c>
      <c r="E2835" s="4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6">
        <f>FundResult[[#This Row],[launched_at]]/86400+DATE(1970,1,1)</f>
        <v>42268.127696759257</v>
      </c>
      <c r="L2835" s="8">
        <f>YEAR(FundResult[[#This Row],[Date Created Conversion]])</f>
        <v>2015</v>
      </c>
      <c r="M2835" t="b">
        <v>0</v>
      </c>
      <c r="N2835">
        <v>35</v>
      </c>
      <c r="O2835" t="b">
        <v>1</v>
      </c>
      <c r="P2835" t="s">
        <v>8269</v>
      </c>
      <c r="Q2835" t="s">
        <v>8317</v>
      </c>
      <c r="R2835" s="10" t="s">
        <v>8318</v>
      </c>
      <c r="S2835" s="29">
        <f>ROUND(FundResult[[#This Row],[pledged]]/FundResult[[#This Row],[goal]]*100,0)</f>
        <v>108</v>
      </c>
      <c r="T2835" s="27">
        <f>IFERROR(FundResult[[#This Row],[pledged]]/FundResult[[#This Row],[backers_count]], 0)</f>
        <v>83.51428571428572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48">
        <v>800</v>
      </c>
      <c r="E2836" s="4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6">
        <f>FundResult[[#This Row],[launched_at]]/86400+DATE(1970,1,1)</f>
        <v>42019.959837962961</v>
      </c>
      <c r="L2836" s="8">
        <f>YEAR(FundResult[[#This Row],[Date Created Conversion]])</f>
        <v>2015</v>
      </c>
      <c r="M2836" t="b">
        <v>0</v>
      </c>
      <c r="N2836">
        <v>21</v>
      </c>
      <c r="O2836" t="b">
        <v>1</v>
      </c>
      <c r="P2836" t="s">
        <v>8269</v>
      </c>
      <c r="Q2836" t="s">
        <v>8317</v>
      </c>
      <c r="R2836" s="10" t="s">
        <v>8318</v>
      </c>
      <c r="S2836" s="29">
        <f>ROUND(FundResult[[#This Row],[pledged]]/FundResult[[#This Row],[goal]]*100,0)</f>
        <v>170</v>
      </c>
      <c r="T2836" s="27">
        <f>IFERROR(FundResult[[#This Row],[pledged]]/FundResult[[#This Row],[backers_count]], 0)</f>
        <v>64.761904761904759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48">
        <v>1000</v>
      </c>
      <c r="E2837" s="4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6">
        <f>FundResult[[#This Row],[launched_at]]/86400+DATE(1970,1,1)</f>
        <v>42313.703900462962</v>
      </c>
      <c r="L2837" s="8">
        <f>YEAR(FundResult[[#This Row],[Date Created Conversion]])</f>
        <v>2015</v>
      </c>
      <c r="M2837" t="b">
        <v>0</v>
      </c>
      <c r="N2837">
        <v>93</v>
      </c>
      <c r="O2837" t="b">
        <v>1</v>
      </c>
      <c r="P2837" t="s">
        <v>8269</v>
      </c>
      <c r="Q2837" t="s">
        <v>8317</v>
      </c>
      <c r="R2837" s="10" t="s">
        <v>8318</v>
      </c>
      <c r="S2837" s="29">
        <f>ROUND(FundResult[[#This Row],[pledged]]/FundResult[[#This Row],[goal]]*100,0)</f>
        <v>187</v>
      </c>
      <c r="T2837" s="27">
        <f>IFERROR(FundResult[[#This Row],[pledged]]/FundResult[[#This Row],[backers_count]], 0)</f>
        <v>20.118172043010752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48">
        <v>450</v>
      </c>
      <c r="E2838" s="4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6">
        <f>FundResult[[#This Row],[launched_at]]/86400+DATE(1970,1,1)</f>
        <v>42746.261782407411</v>
      </c>
      <c r="L2838" s="8">
        <f>YEAR(FundResult[[#This Row],[Date Created Conversion]])</f>
        <v>2017</v>
      </c>
      <c r="M2838" t="b">
        <v>0</v>
      </c>
      <c r="N2838">
        <v>11</v>
      </c>
      <c r="O2838" t="b">
        <v>1</v>
      </c>
      <c r="P2838" t="s">
        <v>8269</v>
      </c>
      <c r="Q2838" t="s">
        <v>8317</v>
      </c>
      <c r="R2838" s="10" t="s">
        <v>8318</v>
      </c>
      <c r="S2838" s="29">
        <f>ROUND(FundResult[[#This Row],[pledged]]/FundResult[[#This Row],[goal]]*100,0)</f>
        <v>108</v>
      </c>
      <c r="T2838" s="27">
        <f>IFERROR(FundResult[[#This Row],[pledged]]/FundResult[[#This Row],[backers_count]], 0)</f>
        <v>44.090909090909093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48">
        <v>850</v>
      </c>
      <c r="E2839" s="4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6">
        <f>FundResult[[#This Row],[launched_at]]/86400+DATE(1970,1,1)</f>
        <v>42307.908379629633</v>
      </c>
      <c r="L2839" s="8">
        <f>YEAR(FundResult[[#This Row],[Date Created Conversion]])</f>
        <v>2015</v>
      </c>
      <c r="M2839" t="b">
        <v>0</v>
      </c>
      <c r="N2839">
        <v>21</v>
      </c>
      <c r="O2839" t="b">
        <v>1</v>
      </c>
      <c r="P2839" t="s">
        <v>8269</v>
      </c>
      <c r="Q2839" t="s">
        <v>8317</v>
      </c>
      <c r="R2839" s="10" t="s">
        <v>8318</v>
      </c>
      <c r="S2839" s="29">
        <f>ROUND(FundResult[[#This Row],[pledged]]/FundResult[[#This Row],[goal]]*100,0)</f>
        <v>100</v>
      </c>
      <c r="T2839" s="27">
        <f>IFERROR(FundResult[[#This Row],[pledged]]/FundResult[[#This Row],[backers_count]], 0)</f>
        <v>40.476190476190474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48">
        <v>2000</v>
      </c>
      <c r="E2840" s="4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6">
        <f>FundResult[[#This Row],[launched_at]]/86400+DATE(1970,1,1)</f>
        <v>41842.607592592591</v>
      </c>
      <c r="L2840" s="8">
        <f>YEAR(FundResult[[#This Row],[Date Created Conversion]])</f>
        <v>2014</v>
      </c>
      <c r="M2840" t="b">
        <v>0</v>
      </c>
      <c r="N2840">
        <v>54</v>
      </c>
      <c r="O2840" t="b">
        <v>1</v>
      </c>
      <c r="P2840" t="s">
        <v>8269</v>
      </c>
      <c r="Q2840" t="s">
        <v>8317</v>
      </c>
      <c r="R2840" s="10" t="s">
        <v>8318</v>
      </c>
      <c r="S2840" s="29">
        <f>ROUND(FundResult[[#This Row],[pledged]]/FundResult[[#This Row],[goal]]*100,0)</f>
        <v>120</v>
      </c>
      <c r="T2840" s="27">
        <f>IFERROR(FundResult[[#This Row],[pledged]]/FundResult[[#This Row],[backers_count]], 0)</f>
        <v>44.537037037037038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48">
        <v>3500</v>
      </c>
      <c r="E2841" s="4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6">
        <f>FundResult[[#This Row],[launched_at]]/86400+DATE(1970,1,1)</f>
        <v>41853.240208333329</v>
      </c>
      <c r="L2841" s="8">
        <f>YEAR(FundResult[[#This Row],[Date Created Conversion]])</f>
        <v>2014</v>
      </c>
      <c r="M2841" t="b">
        <v>0</v>
      </c>
      <c r="N2841">
        <v>31</v>
      </c>
      <c r="O2841" t="b">
        <v>1</v>
      </c>
      <c r="P2841" t="s">
        <v>8269</v>
      </c>
      <c r="Q2841" t="s">
        <v>8317</v>
      </c>
      <c r="R2841" s="10" t="s">
        <v>8318</v>
      </c>
      <c r="S2841" s="29">
        <f>ROUND(FundResult[[#This Row],[pledged]]/FundResult[[#This Row],[goal]]*100,0)</f>
        <v>111</v>
      </c>
      <c r="T2841" s="27">
        <f>IFERROR(FundResult[[#This Row],[pledged]]/FundResult[[#This Row],[backers_count]], 0)</f>
        <v>125.80645161290323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48">
        <v>2500</v>
      </c>
      <c r="E2842" s="4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6">
        <f>FundResult[[#This Row],[launched_at]]/86400+DATE(1970,1,1)</f>
        <v>42060.035636574074</v>
      </c>
      <c r="L2842" s="8">
        <f>YEAR(FundResult[[#This Row],[Date Created Conversion]])</f>
        <v>2015</v>
      </c>
      <c r="M2842" t="b">
        <v>0</v>
      </c>
      <c r="N2842">
        <v>132</v>
      </c>
      <c r="O2842" t="b">
        <v>1</v>
      </c>
      <c r="P2842" t="s">
        <v>8269</v>
      </c>
      <c r="Q2842" t="s">
        <v>8317</v>
      </c>
      <c r="R2842" s="10" t="s">
        <v>8318</v>
      </c>
      <c r="S2842" s="29">
        <f>ROUND(FundResult[[#This Row],[pledged]]/FundResult[[#This Row],[goal]]*100,0)</f>
        <v>104</v>
      </c>
      <c r="T2842" s="27">
        <f>IFERROR(FundResult[[#This Row],[pledged]]/FundResult[[#This Row],[backers_count]], 0)</f>
        <v>19.696969696969695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48">
        <v>1000</v>
      </c>
      <c r="E2843" s="4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6">
        <f>FundResult[[#This Row],[launched_at]]/86400+DATE(1970,1,1)</f>
        <v>42291.739548611113</v>
      </c>
      <c r="L2843" s="8">
        <f>YEAR(FundResult[[#This Row],[Date Created Conversion]])</f>
        <v>2015</v>
      </c>
      <c r="M2843" t="b">
        <v>0</v>
      </c>
      <c r="N2843">
        <v>1</v>
      </c>
      <c r="O2843" t="b">
        <v>0</v>
      </c>
      <c r="P2843" t="s">
        <v>8269</v>
      </c>
      <c r="Q2843" t="s">
        <v>8317</v>
      </c>
      <c r="R2843" s="10" t="s">
        <v>8318</v>
      </c>
      <c r="S2843" s="29">
        <f>ROUND(FundResult[[#This Row],[pledged]]/FundResult[[#This Row],[goal]]*100,0)</f>
        <v>1</v>
      </c>
      <c r="T2843" s="27">
        <f>IFERROR(FundResult[[#This Row],[pledged]]/FundResult[[#This Row],[backers_count]], 0)</f>
        <v>10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48">
        <v>1500</v>
      </c>
      <c r="E2844" s="4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6">
        <f>FundResult[[#This Row],[launched_at]]/86400+DATE(1970,1,1)</f>
        <v>41784.95248842593</v>
      </c>
      <c r="L2844" s="8">
        <f>YEAR(FundResult[[#This Row],[Date Created Conversion]])</f>
        <v>2014</v>
      </c>
      <c r="M2844" t="b">
        <v>0</v>
      </c>
      <c r="N2844">
        <v>0</v>
      </c>
      <c r="O2844" t="b">
        <v>0</v>
      </c>
      <c r="P2844" t="s">
        <v>8269</v>
      </c>
      <c r="Q2844" t="s">
        <v>8317</v>
      </c>
      <c r="R2844" s="10" t="s">
        <v>8318</v>
      </c>
      <c r="S2844" s="29">
        <f>ROUND(FundResult[[#This Row],[pledged]]/FundResult[[#This Row],[goal]]*100,0)</f>
        <v>0</v>
      </c>
      <c r="T2844" s="27">
        <f>IFERROR(FundResult[[#This Row],[pledged]]/FundResult[[#This Row],[backers_count]], 0)</f>
        <v>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48">
        <v>1200</v>
      </c>
      <c r="E2845" s="4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6">
        <f>FundResult[[#This Row],[launched_at]]/86400+DATE(1970,1,1)</f>
        <v>42492.737847222219</v>
      </c>
      <c r="L2845" s="8">
        <f>YEAR(FundResult[[#This Row],[Date Created Conversion]])</f>
        <v>2016</v>
      </c>
      <c r="M2845" t="b">
        <v>0</v>
      </c>
      <c r="N2845">
        <v>0</v>
      </c>
      <c r="O2845" t="b">
        <v>0</v>
      </c>
      <c r="P2845" t="s">
        <v>8269</v>
      </c>
      <c r="Q2845" t="s">
        <v>8317</v>
      </c>
      <c r="R2845" s="10" t="s">
        <v>8318</v>
      </c>
      <c r="S2845" s="29">
        <f>ROUND(FundResult[[#This Row],[pledged]]/FundResult[[#This Row],[goal]]*100,0)</f>
        <v>0</v>
      </c>
      <c r="T2845" s="27">
        <f>IFERROR(FundResult[[#This Row],[pledged]]/FundResult[[#This Row],[backers_count]], 0)</f>
        <v>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48">
        <v>550</v>
      </c>
      <c r="E2846" s="4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6">
        <f>FundResult[[#This Row],[launched_at]]/86400+DATE(1970,1,1)</f>
        <v>42709.546064814815</v>
      </c>
      <c r="L2846" s="8">
        <f>YEAR(FundResult[[#This Row],[Date Created Conversion]])</f>
        <v>2016</v>
      </c>
      <c r="M2846" t="b">
        <v>0</v>
      </c>
      <c r="N2846">
        <v>1</v>
      </c>
      <c r="O2846" t="b">
        <v>0</v>
      </c>
      <c r="P2846" t="s">
        <v>8269</v>
      </c>
      <c r="Q2846" t="s">
        <v>8317</v>
      </c>
      <c r="R2846" s="10" t="s">
        <v>8318</v>
      </c>
      <c r="S2846" s="29">
        <f>ROUND(FundResult[[#This Row],[pledged]]/FundResult[[#This Row],[goal]]*100,0)</f>
        <v>5</v>
      </c>
      <c r="T2846" s="27">
        <f>IFERROR(FundResult[[#This Row],[pledged]]/FundResult[[#This Row],[backers_count]], 0)</f>
        <v>30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48">
        <v>7500</v>
      </c>
      <c r="E2847" s="4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6">
        <f>FundResult[[#This Row],[launched_at]]/86400+DATE(1970,1,1)</f>
        <v>42103.016585648147</v>
      </c>
      <c r="L2847" s="8">
        <f>YEAR(FundResult[[#This Row],[Date Created Conversion]])</f>
        <v>2015</v>
      </c>
      <c r="M2847" t="b">
        <v>0</v>
      </c>
      <c r="N2847">
        <v>39</v>
      </c>
      <c r="O2847" t="b">
        <v>0</v>
      </c>
      <c r="P2847" t="s">
        <v>8269</v>
      </c>
      <c r="Q2847" t="s">
        <v>8317</v>
      </c>
      <c r="R2847" s="10" t="s">
        <v>8318</v>
      </c>
      <c r="S2847" s="29">
        <f>ROUND(FundResult[[#This Row],[pledged]]/FundResult[[#This Row],[goal]]*100,0)</f>
        <v>32</v>
      </c>
      <c r="T2847" s="27">
        <f>IFERROR(FundResult[[#This Row],[pledged]]/FundResult[[#This Row],[backers_count]], 0)</f>
        <v>60.666666666666664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48">
        <v>8000</v>
      </c>
      <c r="E2848" s="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6">
        <f>FundResult[[#This Row],[launched_at]]/86400+DATE(1970,1,1)</f>
        <v>42108.692060185189</v>
      </c>
      <c r="L2848" s="8">
        <f>YEAR(FundResult[[#This Row],[Date Created Conversion]])</f>
        <v>2015</v>
      </c>
      <c r="M2848" t="b">
        <v>0</v>
      </c>
      <c r="N2848">
        <v>0</v>
      </c>
      <c r="O2848" t="b">
        <v>0</v>
      </c>
      <c r="P2848" t="s">
        <v>8269</v>
      </c>
      <c r="Q2848" t="s">
        <v>8317</v>
      </c>
      <c r="R2848" s="10" t="s">
        <v>8318</v>
      </c>
      <c r="S2848" s="29">
        <f>ROUND(FundResult[[#This Row],[pledged]]/FundResult[[#This Row],[goal]]*100,0)</f>
        <v>0</v>
      </c>
      <c r="T2848" s="27">
        <f>IFERROR(FundResult[[#This Row],[pledged]]/FundResult[[#This Row],[backers_count]], 0)</f>
        <v>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48">
        <v>2000</v>
      </c>
      <c r="E2849" s="4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6">
        <f>FundResult[[#This Row],[launched_at]]/86400+DATE(1970,1,1)</f>
        <v>42453.806307870371</v>
      </c>
      <c r="L2849" s="8">
        <f>YEAR(FundResult[[#This Row],[Date Created Conversion]])</f>
        <v>2016</v>
      </c>
      <c r="M2849" t="b">
        <v>0</v>
      </c>
      <c r="N2849">
        <v>0</v>
      </c>
      <c r="O2849" t="b">
        <v>0</v>
      </c>
      <c r="P2849" t="s">
        <v>8269</v>
      </c>
      <c r="Q2849" t="s">
        <v>8317</v>
      </c>
      <c r="R2849" s="10" t="s">
        <v>8318</v>
      </c>
      <c r="S2849" s="29">
        <f>ROUND(FundResult[[#This Row],[pledged]]/FundResult[[#This Row],[goal]]*100,0)</f>
        <v>0</v>
      </c>
      <c r="T2849" s="27">
        <f>IFERROR(FundResult[[#This Row],[pledged]]/FundResult[[#This Row],[backers_count]], 0)</f>
        <v>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48">
        <v>35000</v>
      </c>
      <c r="E2850" s="4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6">
        <f>FundResult[[#This Row],[launched_at]]/86400+DATE(1970,1,1)</f>
        <v>42123.648831018523</v>
      </c>
      <c r="L2850" s="8">
        <f>YEAR(FundResult[[#This Row],[Date Created Conversion]])</f>
        <v>2015</v>
      </c>
      <c r="M2850" t="b">
        <v>0</v>
      </c>
      <c r="N2850">
        <v>3</v>
      </c>
      <c r="O2850" t="b">
        <v>0</v>
      </c>
      <c r="P2850" t="s">
        <v>8269</v>
      </c>
      <c r="Q2850" t="s">
        <v>8317</v>
      </c>
      <c r="R2850" s="10" t="s">
        <v>8318</v>
      </c>
      <c r="S2850" s="29">
        <f>ROUND(FundResult[[#This Row],[pledged]]/FundResult[[#This Row],[goal]]*100,0)</f>
        <v>0</v>
      </c>
      <c r="T2850" s="27">
        <f>IFERROR(FundResult[[#This Row],[pledged]]/FundResult[[#This Row],[backers_count]], 0)</f>
        <v>23.333333333333332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48">
        <v>500</v>
      </c>
      <c r="E2851" s="4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6">
        <f>FundResult[[#This Row],[launched_at]]/86400+DATE(1970,1,1)</f>
        <v>42453.428240740745</v>
      </c>
      <c r="L2851" s="8">
        <f>YEAR(FundResult[[#This Row],[Date Created Conversion]])</f>
        <v>2016</v>
      </c>
      <c r="M2851" t="b">
        <v>0</v>
      </c>
      <c r="N2851">
        <v>1</v>
      </c>
      <c r="O2851" t="b">
        <v>0</v>
      </c>
      <c r="P2851" t="s">
        <v>8269</v>
      </c>
      <c r="Q2851" t="s">
        <v>8317</v>
      </c>
      <c r="R2851" s="10" t="s">
        <v>8318</v>
      </c>
      <c r="S2851" s="29">
        <f>ROUND(FundResult[[#This Row],[pledged]]/FundResult[[#This Row],[goal]]*100,0)</f>
        <v>1</v>
      </c>
      <c r="T2851" s="27">
        <f>IFERROR(FundResult[[#This Row],[pledged]]/FundResult[[#This Row],[backers_count]], 0)</f>
        <v>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48">
        <v>8000</v>
      </c>
      <c r="E2852" s="4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6">
        <f>FundResult[[#This Row],[launched_at]]/86400+DATE(1970,1,1)</f>
        <v>41858.007071759261</v>
      </c>
      <c r="L2852" s="8">
        <f>YEAR(FundResult[[#This Row],[Date Created Conversion]])</f>
        <v>2014</v>
      </c>
      <c r="M2852" t="b">
        <v>0</v>
      </c>
      <c r="N2852">
        <v>13</v>
      </c>
      <c r="O2852" t="b">
        <v>0</v>
      </c>
      <c r="P2852" t="s">
        <v>8269</v>
      </c>
      <c r="Q2852" t="s">
        <v>8317</v>
      </c>
      <c r="R2852" s="10" t="s">
        <v>8318</v>
      </c>
      <c r="S2852" s="29">
        <f>ROUND(FundResult[[#This Row],[pledged]]/FundResult[[#This Row],[goal]]*100,0)</f>
        <v>4</v>
      </c>
      <c r="T2852" s="27">
        <f>IFERROR(FundResult[[#This Row],[pledged]]/FundResult[[#This Row],[backers_count]], 0)</f>
        <v>23.923076923076923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48">
        <v>4500</v>
      </c>
      <c r="E2853" s="4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6">
        <f>FundResult[[#This Row],[launched_at]]/86400+DATE(1970,1,1)</f>
        <v>42390.002650462964</v>
      </c>
      <c r="L2853" s="8">
        <f>YEAR(FundResult[[#This Row],[Date Created Conversion]])</f>
        <v>2016</v>
      </c>
      <c r="M2853" t="b">
        <v>0</v>
      </c>
      <c r="N2853">
        <v>0</v>
      </c>
      <c r="O2853" t="b">
        <v>0</v>
      </c>
      <c r="P2853" t="s">
        <v>8269</v>
      </c>
      <c r="Q2853" t="s">
        <v>8317</v>
      </c>
      <c r="R2853" s="10" t="s">
        <v>8318</v>
      </c>
      <c r="S2853" s="29">
        <f>ROUND(FundResult[[#This Row],[pledged]]/FundResult[[#This Row],[goal]]*100,0)</f>
        <v>0</v>
      </c>
      <c r="T2853" s="27">
        <f>IFERROR(FundResult[[#This Row],[pledged]]/FundResult[[#This Row],[backers_count]], 0)</f>
        <v>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48">
        <v>5000</v>
      </c>
      <c r="E2854" s="4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6">
        <f>FundResult[[#This Row],[launched_at]]/86400+DATE(1970,1,1)</f>
        <v>41781.045173611114</v>
      </c>
      <c r="L2854" s="8">
        <f>YEAR(FundResult[[#This Row],[Date Created Conversion]])</f>
        <v>2014</v>
      </c>
      <c r="M2854" t="b">
        <v>0</v>
      </c>
      <c r="N2854">
        <v>6</v>
      </c>
      <c r="O2854" t="b">
        <v>0</v>
      </c>
      <c r="P2854" t="s">
        <v>8269</v>
      </c>
      <c r="Q2854" t="s">
        <v>8317</v>
      </c>
      <c r="R2854" s="10" t="s">
        <v>8318</v>
      </c>
      <c r="S2854" s="29">
        <f>ROUND(FundResult[[#This Row],[pledged]]/FundResult[[#This Row],[goal]]*100,0)</f>
        <v>2</v>
      </c>
      <c r="T2854" s="27">
        <f>IFERROR(FundResult[[#This Row],[pledged]]/FundResult[[#This Row],[backers_count]], 0)</f>
        <v>15.833333333333334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48">
        <v>9500</v>
      </c>
      <c r="E2855" s="4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6">
        <f>FundResult[[#This Row],[launched_at]]/86400+DATE(1970,1,1)</f>
        <v>41836.190937499996</v>
      </c>
      <c r="L2855" s="8">
        <f>YEAR(FundResult[[#This Row],[Date Created Conversion]])</f>
        <v>2014</v>
      </c>
      <c r="M2855" t="b">
        <v>0</v>
      </c>
      <c r="N2855">
        <v>0</v>
      </c>
      <c r="O2855" t="b">
        <v>0</v>
      </c>
      <c r="P2855" t="s">
        <v>8269</v>
      </c>
      <c r="Q2855" t="s">
        <v>8317</v>
      </c>
      <c r="R2855" s="10" t="s">
        <v>8318</v>
      </c>
      <c r="S2855" s="29">
        <f>ROUND(FundResult[[#This Row],[pledged]]/FundResult[[#This Row],[goal]]*100,0)</f>
        <v>0</v>
      </c>
      <c r="T2855" s="27">
        <f>IFERROR(FundResult[[#This Row],[pledged]]/FundResult[[#This Row],[backers_count]], 0)</f>
        <v>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48">
        <v>1000</v>
      </c>
      <c r="E2856" s="4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6">
        <f>FundResult[[#This Row],[launched_at]]/86400+DATE(1970,1,1)</f>
        <v>42111.71665509259</v>
      </c>
      <c r="L2856" s="8">
        <f>YEAR(FundResult[[#This Row],[Date Created Conversion]])</f>
        <v>2015</v>
      </c>
      <c r="M2856" t="b">
        <v>0</v>
      </c>
      <c r="N2856">
        <v>14</v>
      </c>
      <c r="O2856" t="b">
        <v>0</v>
      </c>
      <c r="P2856" t="s">
        <v>8269</v>
      </c>
      <c r="Q2856" t="s">
        <v>8317</v>
      </c>
      <c r="R2856" s="10" t="s">
        <v>8318</v>
      </c>
      <c r="S2856" s="29">
        <f>ROUND(FundResult[[#This Row],[pledged]]/FundResult[[#This Row],[goal]]*100,0)</f>
        <v>42</v>
      </c>
      <c r="T2856" s="27">
        <f>IFERROR(FundResult[[#This Row],[pledged]]/FundResult[[#This Row],[backers_count]], 0)</f>
        <v>29.785714285714285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48">
        <v>600</v>
      </c>
      <c r="E2857" s="4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6">
        <f>FundResult[[#This Row],[launched_at]]/86400+DATE(1970,1,1)</f>
        <v>42370.007766203707</v>
      </c>
      <c r="L2857" s="8">
        <f>YEAR(FundResult[[#This Row],[Date Created Conversion]])</f>
        <v>2016</v>
      </c>
      <c r="M2857" t="b">
        <v>0</v>
      </c>
      <c r="N2857">
        <v>5</v>
      </c>
      <c r="O2857" t="b">
        <v>0</v>
      </c>
      <c r="P2857" t="s">
        <v>8269</v>
      </c>
      <c r="Q2857" t="s">
        <v>8317</v>
      </c>
      <c r="R2857" s="10" t="s">
        <v>8318</v>
      </c>
      <c r="S2857" s="29">
        <f>ROUND(FundResult[[#This Row],[pledged]]/FundResult[[#This Row],[goal]]*100,0)</f>
        <v>50</v>
      </c>
      <c r="T2857" s="27">
        <f>IFERROR(FundResult[[#This Row],[pledged]]/FundResult[[#This Row],[backers_count]], 0)</f>
        <v>60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48">
        <v>3000</v>
      </c>
      <c r="E2858" s="4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6">
        <f>FundResult[[#This Row],[launched_at]]/86400+DATE(1970,1,1)</f>
        <v>42165.037581018521</v>
      </c>
      <c r="L2858" s="8">
        <f>YEAR(FundResult[[#This Row],[Date Created Conversion]])</f>
        <v>2015</v>
      </c>
      <c r="M2858" t="b">
        <v>0</v>
      </c>
      <c r="N2858">
        <v>6</v>
      </c>
      <c r="O2858" t="b">
        <v>0</v>
      </c>
      <c r="P2858" t="s">
        <v>8269</v>
      </c>
      <c r="Q2858" t="s">
        <v>8317</v>
      </c>
      <c r="R2858" s="10" t="s">
        <v>8318</v>
      </c>
      <c r="S2858" s="29">
        <f>ROUND(FundResult[[#This Row],[pledged]]/FundResult[[#This Row],[goal]]*100,0)</f>
        <v>5</v>
      </c>
      <c r="T2858" s="27">
        <f>IFERROR(FundResult[[#This Row],[pledged]]/FundResult[[#This Row],[backers_count]], 0)</f>
        <v>24.333333333333332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48">
        <v>38000</v>
      </c>
      <c r="E2859" s="4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6">
        <f>FundResult[[#This Row],[launched_at]]/86400+DATE(1970,1,1)</f>
        <v>42726.920081018514</v>
      </c>
      <c r="L2859" s="8">
        <f>YEAR(FundResult[[#This Row],[Date Created Conversion]])</f>
        <v>2016</v>
      </c>
      <c r="M2859" t="b">
        <v>0</v>
      </c>
      <c r="N2859">
        <v>15</v>
      </c>
      <c r="O2859" t="b">
        <v>0</v>
      </c>
      <c r="P2859" t="s">
        <v>8269</v>
      </c>
      <c r="Q2859" t="s">
        <v>8317</v>
      </c>
      <c r="R2859" s="10" t="s">
        <v>8318</v>
      </c>
      <c r="S2859" s="29">
        <f>ROUND(FundResult[[#This Row],[pledged]]/FundResult[[#This Row],[goal]]*100,0)</f>
        <v>20</v>
      </c>
      <c r="T2859" s="27">
        <f>IFERROR(FundResult[[#This Row],[pledged]]/FundResult[[#This Row],[backers_count]], 0)</f>
        <v>500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48">
        <v>1000</v>
      </c>
      <c r="E2860" s="4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6">
        <f>FundResult[[#This Row],[launched_at]]/86400+DATE(1970,1,1)</f>
        <v>41954.545081018514</v>
      </c>
      <c r="L2860" s="8">
        <f>YEAR(FundResult[[#This Row],[Date Created Conversion]])</f>
        <v>2014</v>
      </c>
      <c r="M2860" t="b">
        <v>0</v>
      </c>
      <c r="N2860">
        <v>0</v>
      </c>
      <c r="O2860" t="b">
        <v>0</v>
      </c>
      <c r="P2860" t="s">
        <v>8269</v>
      </c>
      <c r="Q2860" t="s">
        <v>8317</v>
      </c>
      <c r="R2860" s="10" t="s">
        <v>8318</v>
      </c>
      <c r="S2860" s="29">
        <f>ROUND(FundResult[[#This Row],[pledged]]/FundResult[[#This Row],[goal]]*100,0)</f>
        <v>0</v>
      </c>
      <c r="T2860" s="27">
        <f>IFERROR(FundResult[[#This Row],[pledged]]/FundResult[[#This Row],[backers_count]], 0)</f>
        <v>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48">
        <v>2000</v>
      </c>
      <c r="E2861" s="4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6">
        <f>FundResult[[#This Row],[launched_at]]/86400+DATE(1970,1,1)</f>
        <v>42233.362314814818</v>
      </c>
      <c r="L2861" s="8">
        <f>YEAR(FundResult[[#This Row],[Date Created Conversion]])</f>
        <v>2015</v>
      </c>
      <c r="M2861" t="b">
        <v>0</v>
      </c>
      <c r="N2861">
        <v>1</v>
      </c>
      <c r="O2861" t="b">
        <v>0</v>
      </c>
      <c r="P2861" t="s">
        <v>8269</v>
      </c>
      <c r="Q2861" t="s">
        <v>8317</v>
      </c>
      <c r="R2861" s="10" t="s">
        <v>8318</v>
      </c>
      <c r="S2861" s="29">
        <f>ROUND(FundResult[[#This Row],[pledged]]/FundResult[[#This Row],[goal]]*100,0)</f>
        <v>2</v>
      </c>
      <c r="T2861" s="27">
        <f>IFERROR(FundResult[[#This Row],[pledged]]/FundResult[[#This Row],[backers_count]], 0)</f>
        <v>35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48">
        <v>4000</v>
      </c>
      <c r="E2862" s="4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6">
        <f>FundResult[[#This Row],[launched_at]]/86400+DATE(1970,1,1)</f>
        <v>42480.80064814815</v>
      </c>
      <c r="L2862" s="8">
        <f>YEAR(FundResult[[#This Row],[Date Created Conversion]])</f>
        <v>2016</v>
      </c>
      <c r="M2862" t="b">
        <v>0</v>
      </c>
      <c r="N2862">
        <v>9</v>
      </c>
      <c r="O2862" t="b">
        <v>0</v>
      </c>
      <c r="P2862" t="s">
        <v>8269</v>
      </c>
      <c r="Q2862" t="s">
        <v>8317</v>
      </c>
      <c r="R2862" s="10" t="s">
        <v>8318</v>
      </c>
      <c r="S2862" s="29">
        <f>ROUND(FundResult[[#This Row],[pledged]]/FundResult[[#This Row],[goal]]*100,0)</f>
        <v>7</v>
      </c>
      <c r="T2862" s="27">
        <f>IFERROR(FundResult[[#This Row],[pledged]]/FundResult[[#This Row],[backers_count]], 0)</f>
        <v>29.555555555555557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48">
        <v>250</v>
      </c>
      <c r="E2863" s="4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6">
        <f>FundResult[[#This Row],[launched_at]]/86400+DATE(1970,1,1)</f>
        <v>42257.590833333335</v>
      </c>
      <c r="L2863" s="8">
        <f>YEAR(FundResult[[#This Row],[Date Created Conversion]])</f>
        <v>2015</v>
      </c>
      <c r="M2863" t="b">
        <v>0</v>
      </c>
      <c r="N2863">
        <v>3</v>
      </c>
      <c r="O2863" t="b">
        <v>0</v>
      </c>
      <c r="P2863" t="s">
        <v>8269</v>
      </c>
      <c r="Q2863" t="s">
        <v>8317</v>
      </c>
      <c r="R2863" s="10" t="s">
        <v>8318</v>
      </c>
      <c r="S2863" s="29">
        <f>ROUND(FundResult[[#This Row],[pledged]]/FundResult[[#This Row],[goal]]*100,0)</f>
        <v>32</v>
      </c>
      <c r="T2863" s="27">
        <f>IFERROR(FundResult[[#This Row],[pledged]]/FundResult[[#This Row],[backers_count]], 0)</f>
        <v>26.666666666666668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48">
        <v>12700</v>
      </c>
      <c r="E2864" s="4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6">
        <f>FundResult[[#This Row],[launched_at]]/86400+DATE(1970,1,1)</f>
        <v>41784.789687500001</v>
      </c>
      <c r="L2864" s="8">
        <f>YEAR(FundResult[[#This Row],[Date Created Conversion]])</f>
        <v>2014</v>
      </c>
      <c r="M2864" t="b">
        <v>0</v>
      </c>
      <c r="N2864">
        <v>3</v>
      </c>
      <c r="O2864" t="b">
        <v>0</v>
      </c>
      <c r="P2864" t="s">
        <v>8269</v>
      </c>
      <c r="Q2864" t="s">
        <v>8317</v>
      </c>
      <c r="R2864" s="10" t="s">
        <v>8318</v>
      </c>
      <c r="S2864" s="29">
        <f>ROUND(FundResult[[#This Row],[pledged]]/FundResult[[#This Row],[goal]]*100,0)</f>
        <v>0</v>
      </c>
      <c r="T2864" s="27">
        <f>IFERROR(FundResult[[#This Row],[pledged]]/FundResult[[#This Row],[backers_count]], 0)</f>
        <v>18.333333333333332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48">
        <v>50000</v>
      </c>
      <c r="E2865" s="4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6">
        <f>FundResult[[#This Row],[launched_at]]/86400+DATE(1970,1,1)</f>
        <v>41831.675034722226</v>
      </c>
      <c r="L2865" s="8">
        <f>YEAR(FundResult[[#This Row],[Date Created Conversion]])</f>
        <v>2014</v>
      </c>
      <c r="M2865" t="b">
        <v>0</v>
      </c>
      <c r="N2865">
        <v>1</v>
      </c>
      <c r="O2865" t="b">
        <v>0</v>
      </c>
      <c r="P2865" t="s">
        <v>8269</v>
      </c>
      <c r="Q2865" t="s">
        <v>8317</v>
      </c>
      <c r="R2865" s="10" t="s">
        <v>8318</v>
      </c>
      <c r="S2865" s="29">
        <f>ROUND(FundResult[[#This Row],[pledged]]/FundResult[[#This Row],[goal]]*100,0)</f>
        <v>0</v>
      </c>
      <c r="T2865" s="27">
        <f>IFERROR(FundResult[[#This Row],[pledged]]/FundResult[[#This Row],[backers_count]], 0)</f>
        <v>20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48">
        <v>2500</v>
      </c>
      <c r="E2866" s="4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6">
        <f>FundResult[[#This Row],[launched_at]]/86400+DATE(1970,1,1)</f>
        <v>42172.613506944443</v>
      </c>
      <c r="L2866" s="8">
        <f>YEAR(FundResult[[#This Row],[Date Created Conversion]])</f>
        <v>2015</v>
      </c>
      <c r="M2866" t="b">
        <v>0</v>
      </c>
      <c r="N2866">
        <v>3</v>
      </c>
      <c r="O2866" t="b">
        <v>0</v>
      </c>
      <c r="P2866" t="s">
        <v>8269</v>
      </c>
      <c r="Q2866" t="s">
        <v>8317</v>
      </c>
      <c r="R2866" s="10" t="s">
        <v>8318</v>
      </c>
      <c r="S2866" s="29">
        <f>ROUND(FundResult[[#This Row],[pledged]]/FundResult[[#This Row],[goal]]*100,0)</f>
        <v>2</v>
      </c>
      <c r="T2866" s="27">
        <f>IFERROR(FundResult[[#This Row],[pledged]]/FundResult[[#This Row],[backers_count]], 0)</f>
        <v>13.333333333333334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48">
        <v>2888</v>
      </c>
      <c r="E2867" s="4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6">
        <f>FundResult[[#This Row],[launched_at]]/86400+DATE(1970,1,1)</f>
        <v>41950.114108796297</v>
      </c>
      <c r="L2867" s="8">
        <f>YEAR(FundResult[[#This Row],[Date Created Conversion]])</f>
        <v>2014</v>
      </c>
      <c r="M2867" t="b">
        <v>0</v>
      </c>
      <c r="N2867">
        <v>0</v>
      </c>
      <c r="O2867" t="b">
        <v>0</v>
      </c>
      <c r="P2867" t="s">
        <v>8269</v>
      </c>
      <c r="Q2867" t="s">
        <v>8317</v>
      </c>
      <c r="R2867" s="10" t="s">
        <v>8318</v>
      </c>
      <c r="S2867" s="29">
        <f>ROUND(FundResult[[#This Row],[pledged]]/FundResult[[#This Row],[goal]]*100,0)</f>
        <v>0</v>
      </c>
      <c r="T2867" s="27">
        <f>IFERROR(FundResult[[#This Row],[pledged]]/FundResult[[#This Row],[backers_count]], 0)</f>
        <v>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48">
        <v>5000</v>
      </c>
      <c r="E2868" s="4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6">
        <f>FundResult[[#This Row],[launched_at]]/86400+DATE(1970,1,1)</f>
        <v>42627.955104166671</v>
      </c>
      <c r="L2868" s="8">
        <f>YEAR(FundResult[[#This Row],[Date Created Conversion]])</f>
        <v>2016</v>
      </c>
      <c r="M2868" t="b">
        <v>0</v>
      </c>
      <c r="N2868">
        <v>2</v>
      </c>
      <c r="O2868" t="b">
        <v>0</v>
      </c>
      <c r="P2868" t="s">
        <v>8269</v>
      </c>
      <c r="Q2868" t="s">
        <v>8317</v>
      </c>
      <c r="R2868" s="10" t="s">
        <v>8318</v>
      </c>
      <c r="S2868" s="29">
        <f>ROUND(FundResult[[#This Row],[pledged]]/FundResult[[#This Row],[goal]]*100,0)</f>
        <v>1</v>
      </c>
      <c r="T2868" s="27">
        <f>IFERROR(FundResult[[#This Row],[pledged]]/FundResult[[#This Row],[backers_count]], 0)</f>
        <v>22.5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48">
        <v>2500</v>
      </c>
      <c r="E2869" s="4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6">
        <f>FundResult[[#This Row],[launched_at]]/86400+DATE(1970,1,1)</f>
        <v>42531.195277777777</v>
      </c>
      <c r="L2869" s="8">
        <f>YEAR(FundResult[[#This Row],[Date Created Conversion]])</f>
        <v>2016</v>
      </c>
      <c r="M2869" t="b">
        <v>0</v>
      </c>
      <c r="N2869">
        <v>10</v>
      </c>
      <c r="O2869" t="b">
        <v>0</v>
      </c>
      <c r="P2869" t="s">
        <v>8269</v>
      </c>
      <c r="Q2869" t="s">
        <v>8317</v>
      </c>
      <c r="R2869" s="10" t="s">
        <v>8318</v>
      </c>
      <c r="S2869" s="29">
        <f>ROUND(FundResult[[#This Row],[pledged]]/FundResult[[#This Row],[goal]]*100,0)</f>
        <v>20</v>
      </c>
      <c r="T2869" s="27">
        <f>IFERROR(FundResult[[#This Row],[pledged]]/FundResult[[#This Row],[backers_count]], 0)</f>
        <v>50.4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48">
        <v>15000</v>
      </c>
      <c r="E2870" s="4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6">
        <f>FundResult[[#This Row],[launched_at]]/86400+DATE(1970,1,1)</f>
        <v>42618.827013888891</v>
      </c>
      <c r="L2870" s="8">
        <f>YEAR(FundResult[[#This Row],[Date Created Conversion]])</f>
        <v>2016</v>
      </c>
      <c r="M2870" t="b">
        <v>0</v>
      </c>
      <c r="N2870">
        <v>60</v>
      </c>
      <c r="O2870" t="b">
        <v>0</v>
      </c>
      <c r="P2870" t="s">
        <v>8269</v>
      </c>
      <c r="Q2870" t="s">
        <v>8317</v>
      </c>
      <c r="R2870" s="10" t="s">
        <v>8318</v>
      </c>
      <c r="S2870" s="29">
        <f>ROUND(FundResult[[#This Row],[pledged]]/FundResult[[#This Row],[goal]]*100,0)</f>
        <v>42</v>
      </c>
      <c r="T2870" s="27">
        <f>IFERROR(FundResult[[#This Row],[pledged]]/FundResult[[#This Row],[backers_count]], 0)</f>
        <v>105.02933333333334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48">
        <v>20000</v>
      </c>
      <c r="E2871" s="4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6">
        <f>FundResult[[#This Row],[launched_at]]/86400+DATE(1970,1,1)</f>
        <v>42540.593530092592</v>
      </c>
      <c r="L2871" s="8">
        <f>YEAR(FundResult[[#This Row],[Date Created Conversion]])</f>
        <v>2016</v>
      </c>
      <c r="M2871" t="b">
        <v>0</v>
      </c>
      <c r="N2871">
        <v>5</v>
      </c>
      <c r="O2871" t="b">
        <v>0</v>
      </c>
      <c r="P2871" t="s">
        <v>8269</v>
      </c>
      <c r="Q2871" t="s">
        <v>8317</v>
      </c>
      <c r="R2871" s="10" t="s">
        <v>8318</v>
      </c>
      <c r="S2871" s="29">
        <f>ROUND(FundResult[[#This Row],[pledged]]/FundResult[[#This Row],[goal]]*100,0)</f>
        <v>1</v>
      </c>
      <c r="T2871" s="27">
        <f>IFERROR(FundResult[[#This Row],[pledged]]/FundResult[[#This Row],[backers_count]], 0)</f>
        <v>35.4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48">
        <v>5000</v>
      </c>
      <c r="E2872" s="4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6">
        <f>FundResult[[#This Row],[launched_at]]/86400+DATE(1970,1,1)</f>
        <v>41746.189409722225</v>
      </c>
      <c r="L2872" s="8">
        <f>YEAR(FundResult[[#This Row],[Date Created Conversion]])</f>
        <v>2014</v>
      </c>
      <c r="M2872" t="b">
        <v>0</v>
      </c>
      <c r="N2872">
        <v>9</v>
      </c>
      <c r="O2872" t="b">
        <v>0</v>
      </c>
      <c r="P2872" t="s">
        <v>8269</v>
      </c>
      <c r="Q2872" t="s">
        <v>8317</v>
      </c>
      <c r="R2872" s="10" t="s">
        <v>8318</v>
      </c>
      <c r="S2872" s="29">
        <f>ROUND(FundResult[[#This Row],[pledged]]/FundResult[[#This Row],[goal]]*100,0)</f>
        <v>15</v>
      </c>
      <c r="T2872" s="27">
        <f>IFERROR(FundResult[[#This Row],[pledged]]/FundResult[[#This Row],[backers_count]], 0)</f>
        <v>83.333333333333329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48">
        <v>10000</v>
      </c>
      <c r="E2873" s="4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6">
        <f>FundResult[[#This Row],[launched_at]]/86400+DATE(1970,1,1)</f>
        <v>41974.738576388889</v>
      </c>
      <c r="L2873" s="8">
        <f>YEAR(FundResult[[#This Row],[Date Created Conversion]])</f>
        <v>2014</v>
      </c>
      <c r="M2873" t="b">
        <v>0</v>
      </c>
      <c r="N2873">
        <v>13</v>
      </c>
      <c r="O2873" t="b">
        <v>0</v>
      </c>
      <c r="P2873" t="s">
        <v>8269</v>
      </c>
      <c r="Q2873" t="s">
        <v>8317</v>
      </c>
      <c r="R2873" s="10" t="s">
        <v>8318</v>
      </c>
      <c r="S2873" s="29">
        <f>ROUND(FundResult[[#This Row],[pledged]]/FundResult[[#This Row],[goal]]*100,0)</f>
        <v>5</v>
      </c>
      <c r="T2873" s="27">
        <f>IFERROR(FundResult[[#This Row],[pledged]]/FundResult[[#This Row],[backers_count]], 0)</f>
        <v>35.92307692307692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48">
        <v>3000</v>
      </c>
      <c r="E2874" s="4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6">
        <f>FundResult[[#This Row],[launched_at]]/86400+DATE(1970,1,1)</f>
        <v>42115.11618055556</v>
      </c>
      <c r="L2874" s="8">
        <f>YEAR(FundResult[[#This Row],[Date Created Conversion]])</f>
        <v>2015</v>
      </c>
      <c r="M2874" t="b">
        <v>0</v>
      </c>
      <c r="N2874">
        <v>0</v>
      </c>
      <c r="O2874" t="b">
        <v>0</v>
      </c>
      <c r="P2874" t="s">
        <v>8269</v>
      </c>
      <c r="Q2874" t="s">
        <v>8317</v>
      </c>
      <c r="R2874" s="10" t="s">
        <v>8318</v>
      </c>
      <c r="S2874" s="29">
        <f>ROUND(FundResult[[#This Row],[pledged]]/FundResult[[#This Row],[goal]]*100,0)</f>
        <v>0</v>
      </c>
      <c r="T2874" s="27">
        <f>IFERROR(FundResult[[#This Row],[pledged]]/FundResult[[#This Row],[backers_count]], 0)</f>
        <v>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48">
        <v>2500</v>
      </c>
      <c r="E2875" s="4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6">
        <f>FundResult[[#This Row],[launched_at]]/86400+DATE(1970,1,1)</f>
        <v>42002.817488425921</v>
      </c>
      <c r="L2875" s="8">
        <f>YEAR(FundResult[[#This Row],[Date Created Conversion]])</f>
        <v>2014</v>
      </c>
      <c r="M2875" t="b">
        <v>0</v>
      </c>
      <c r="N2875">
        <v>8</v>
      </c>
      <c r="O2875" t="b">
        <v>0</v>
      </c>
      <c r="P2875" t="s">
        <v>8269</v>
      </c>
      <c r="Q2875" t="s">
        <v>8317</v>
      </c>
      <c r="R2875" s="10" t="s">
        <v>8318</v>
      </c>
      <c r="S2875" s="29">
        <f>ROUND(FundResult[[#This Row],[pledged]]/FundResult[[#This Row],[goal]]*100,0)</f>
        <v>38</v>
      </c>
      <c r="T2875" s="27">
        <f>IFERROR(FundResult[[#This Row],[pledged]]/FundResult[[#This Row],[backers_count]], 0)</f>
        <v>119.125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48">
        <v>5000</v>
      </c>
      <c r="E2876" s="4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6">
        <f>FundResult[[#This Row],[launched_at]]/86400+DATE(1970,1,1)</f>
        <v>42722.84474537037</v>
      </c>
      <c r="L2876" s="8">
        <f>YEAR(FundResult[[#This Row],[Date Created Conversion]])</f>
        <v>2016</v>
      </c>
      <c r="M2876" t="b">
        <v>0</v>
      </c>
      <c r="N2876">
        <v>3</v>
      </c>
      <c r="O2876" t="b">
        <v>0</v>
      </c>
      <c r="P2876" t="s">
        <v>8269</v>
      </c>
      <c r="Q2876" t="s">
        <v>8317</v>
      </c>
      <c r="R2876" s="10" t="s">
        <v>8318</v>
      </c>
      <c r="S2876" s="29">
        <f>ROUND(FundResult[[#This Row],[pledged]]/FundResult[[#This Row],[goal]]*100,0)</f>
        <v>5</v>
      </c>
      <c r="T2876" s="27">
        <f>IFERROR(FundResult[[#This Row],[pledged]]/FundResult[[#This Row],[backers_count]], 0)</f>
        <v>90.333333333333329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48">
        <v>20000</v>
      </c>
      <c r="E2877" s="4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6">
        <f>FundResult[[#This Row],[launched_at]]/86400+DATE(1970,1,1)</f>
        <v>42465.128391203703</v>
      </c>
      <c r="L2877" s="8">
        <f>YEAR(FundResult[[#This Row],[Date Created Conversion]])</f>
        <v>2016</v>
      </c>
      <c r="M2877" t="b">
        <v>0</v>
      </c>
      <c r="N2877">
        <v>3</v>
      </c>
      <c r="O2877" t="b">
        <v>0</v>
      </c>
      <c r="P2877" t="s">
        <v>8269</v>
      </c>
      <c r="Q2877" t="s">
        <v>8317</v>
      </c>
      <c r="R2877" s="10" t="s">
        <v>8318</v>
      </c>
      <c r="S2877" s="29">
        <f>ROUND(FundResult[[#This Row],[pledged]]/FundResult[[#This Row],[goal]]*100,0)</f>
        <v>0</v>
      </c>
      <c r="T2877" s="27">
        <f>IFERROR(FundResult[[#This Row],[pledged]]/FundResult[[#This Row],[backers_count]], 0)</f>
        <v>2.3333333333333335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48">
        <v>150000</v>
      </c>
      <c r="E2878" s="4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6">
        <f>FundResult[[#This Row],[launched_at]]/86400+DATE(1970,1,1)</f>
        <v>42171.743969907402</v>
      </c>
      <c r="L2878" s="8">
        <f>YEAR(FundResult[[#This Row],[Date Created Conversion]])</f>
        <v>2015</v>
      </c>
      <c r="M2878" t="b">
        <v>0</v>
      </c>
      <c r="N2878">
        <v>0</v>
      </c>
      <c r="O2878" t="b">
        <v>0</v>
      </c>
      <c r="P2878" t="s">
        <v>8269</v>
      </c>
      <c r="Q2878" t="s">
        <v>8317</v>
      </c>
      <c r="R2878" s="10" t="s">
        <v>8318</v>
      </c>
      <c r="S2878" s="29">
        <f>ROUND(FundResult[[#This Row],[pledged]]/FundResult[[#This Row],[goal]]*100,0)</f>
        <v>0</v>
      </c>
      <c r="T2878" s="27">
        <f>IFERROR(FundResult[[#This Row],[pledged]]/FundResult[[#This Row],[backers_count]], 0)</f>
        <v>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48">
        <v>6000</v>
      </c>
      <c r="E2879" s="4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6">
        <f>FundResult[[#This Row],[launched_at]]/86400+DATE(1970,1,1)</f>
        <v>42672.955138888894</v>
      </c>
      <c r="L2879" s="8">
        <f>YEAR(FundResult[[#This Row],[Date Created Conversion]])</f>
        <v>2016</v>
      </c>
      <c r="M2879" t="b">
        <v>0</v>
      </c>
      <c r="N2879">
        <v>6</v>
      </c>
      <c r="O2879" t="b">
        <v>0</v>
      </c>
      <c r="P2879" t="s">
        <v>8269</v>
      </c>
      <c r="Q2879" t="s">
        <v>8317</v>
      </c>
      <c r="R2879" s="10" t="s">
        <v>8318</v>
      </c>
      <c r="S2879" s="29">
        <f>ROUND(FundResult[[#This Row],[pledged]]/FundResult[[#This Row],[goal]]*100,0)</f>
        <v>11</v>
      </c>
      <c r="T2879" s="27">
        <f>IFERROR(FundResult[[#This Row],[pledged]]/FundResult[[#This Row],[backers_count]], 0)</f>
        <v>108.33333333333333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48">
        <v>3000</v>
      </c>
      <c r="E2880" s="4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6">
        <f>FundResult[[#This Row],[launched_at]]/86400+DATE(1970,1,1)</f>
        <v>42128.615682870368</v>
      </c>
      <c r="L2880" s="8">
        <f>YEAR(FundResult[[#This Row],[Date Created Conversion]])</f>
        <v>2015</v>
      </c>
      <c r="M2880" t="b">
        <v>0</v>
      </c>
      <c r="N2880">
        <v>4</v>
      </c>
      <c r="O2880" t="b">
        <v>0</v>
      </c>
      <c r="P2880" t="s">
        <v>8269</v>
      </c>
      <c r="Q2880" t="s">
        <v>8317</v>
      </c>
      <c r="R2880" s="10" t="s">
        <v>8318</v>
      </c>
      <c r="S2880" s="29">
        <f>ROUND(FundResult[[#This Row],[pledged]]/FundResult[[#This Row],[goal]]*100,0)</f>
        <v>2</v>
      </c>
      <c r="T2880" s="27">
        <f>IFERROR(FundResult[[#This Row],[pledged]]/FundResult[[#This Row],[backers_count]], 0)</f>
        <v>15.75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48">
        <v>11200</v>
      </c>
      <c r="E2881" s="4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6">
        <f>FundResult[[#This Row],[launched_at]]/86400+DATE(1970,1,1)</f>
        <v>42359.725243055553</v>
      </c>
      <c r="L2881" s="8">
        <f>YEAR(FundResult[[#This Row],[Date Created Conversion]])</f>
        <v>2015</v>
      </c>
      <c r="M2881" t="b">
        <v>0</v>
      </c>
      <c r="N2881">
        <v>1</v>
      </c>
      <c r="O2881" t="b">
        <v>0</v>
      </c>
      <c r="P2881" t="s">
        <v>8269</v>
      </c>
      <c r="Q2881" t="s">
        <v>8317</v>
      </c>
      <c r="R2881" s="10" t="s">
        <v>8318</v>
      </c>
      <c r="S2881" s="29">
        <f>ROUND(FundResult[[#This Row],[pledged]]/FundResult[[#This Row],[goal]]*100,0)</f>
        <v>0</v>
      </c>
      <c r="T2881" s="27">
        <f>IFERROR(FundResult[[#This Row],[pledged]]/FundResult[[#This Row],[backers_count]], 0)</f>
        <v>29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48">
        <v>12000</v>
      </c>
      <c r="E2882" s="4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6">
        <f>FundResult[[#This Row],[launched_at]]/86400+DATE(1970,1,1)</f>
        <v>42192.905694444446</v>
      </c>
      <c r="L2882" s="8">
        <f>YEAR(FundResult[[#This Row],[Date Created Conversion]])</f>
        <v>2015</v>
      </c>
      <c r="M2882" t="b">
        <v>0</v>
      </c>
      <c r="N2882">
        <v>29</v>
      </c>
      <c r="O2882" t="b">
        <v>0</v>
      </c>
      <c r="P2882" t="s">
        <v>8269</v>
      </c>
      <c r="Q2882" t="s">
        <v>8317</v>
      </c>
      <c r="R2882" s="10" t="s">
        <v>8318</v>
      </c>
      <c r="S2882" s="29">
        <f>ROUND(FundResult[[#This Row],[pledged]]/FundResult[[#This Row],[goal]]*100,0)</f>
        <v>23</v>
      </c>
      <c r="T2882" s="27">
        <f>IFERROR(FundResult[[#This Row],[pledged]]/FundResult[[#This Row],[backers_count]], 0)</f>
        <v>96.551724137931032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48">
        <v>5500</v>
      </c>
      <c r="E2883" s="4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6">
        <f>FundResult[[#This Row],[launched_at]]/86400+DATE(1970,1,1)</f>
        <v>41916.597638888888</v>
      </c>
      <c r="L2883" s="8">
        <f>YEAR(FundResult[[#This Row],[Date Created Conversion]])</f>
        <v>2014</v>
      </c>
      <c r="M2883" t="b">
        <v>0</v>
      </c>
      <c r="N2883">
        <v>0</v>
      </c>
      <c r="O2883" t="b">
        <v>0</v>
      </c>
      <c r="P2883" t="s">
        <v>8269</v>
      </c>
      <c r="Q2883" t="s">
        <v>8317</v>
      </c>
      <c r="R2883" s="10" t="s">
        <v>8318</v>
      </c>
      <c r="S2883" s="29">
        <f>ROUND(FundResult[[#This Row],[pledged]]/FundResult[[#This Row],[goal]]*100,0)</f>
        <v>0</v>
      </c>
      <c r="T2883" s="27">
        <f>IFERROR(FundResult[[#This Row],[pledged]]/FundResult[[#This Row],[backers_count]], 0)</f>
        <v>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48">
        <v>750</v>
      </c>
      <c r="E2884" s="4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6">
        <f>FundResult[[#This Row],[launched_at]]/86400+DATE(1970,1,1)</f>
        <v>42461.596273148149</v>
      </c>
      <c r="L2884" s="8">
        <f>YEAR(FundResult[[#This Row],[Date Created Conversion]])</f>
        <v>2016</v>
      </c>
      <c r="M2884" t="b">
        <v>0</v>
      </c>
      <c r="N2884">
        <v>4</v>
      </c>
      <c r="O2884" t="b">
        <v>0</v>
      </c>
      <c r="P2884" t="s">
        <v>8269</v>
      </c>
      <c r="Q2884" t="s">
        <v>8317</v>
      </c>
      <c r="R2884" s="10" t="s">
        <v>8318</v>
      </c>
      <c r="S2884" s="29">
        <f>ROUND(FundResult[[#This Row],[pledged]]/FundResult[[#This Row],[goal]]*100,0)</f>
        <v>34</v>
      </c>
      <c r="T2884" s="27">
        <f>IFERROR(FundResult[[#This Row],[pledged]]/FundResult[[#This Row],[backers_count]], 0)</f>
        <v>63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48">
        <v>10000</v>
      </c>
      <c r="E2885" s="4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6">
        <f>FundResult[[#This Row],[launched_at]]/86400+DATE(1970,1,1)</f>
        <v>42370.90320601852</v>
      </c>
      <c r="L2885" s="8">
        <f>YEAR(FundResult[[#This Row],[Date Created Conversion]])</f>
        <v>2016</v>
      </c>
      <c r="M2885" t="b">
        <v>0</v>
      </c>
      <c r="N2885">
        <v>5</v>
      </c>
      <c r="O2885" t="b">
        <v>0</v>
      </c>
      <c r="P2885" t="s">
        <v>8269</v>
      </c>
      <c r="Q2885" t="s">
        <v>8317</v>
      </c>
      <c r="R2885" s="10" t="s">
        <v>8318</v>
      </c>
      <c r="S2885" s="29">
        <f>ROUND(FundResult[[#This Row],[pledged]]/FundResult[[#This Row],[goal]]*100,0)</f>
        <v>19</v>
      </c>
      <c r="T2885" s="27">
        <f>IFERROR(FundResult[[#This Row],[pledged]]/FundResult[[#This Row],[backers_count]], 0)</f>
        <v>381.6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48">
        <v>45000</v>
      </c>
      <c r="E2886" s="4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6">
        <f>FundResult[[#This Row],[launched_at]]/86400+DATE(1970,1,1)</f>
        <v>41948.727256944447</v>
      </c>
      <c r="L2886" s="8">
        <f>YEAR(FundResult[[#This Row],[Date Created Conversion]])</f>
        <v>2014</v>
      </c>
      <c r="M2886" t="b">
        <v>0</v>
      </c>
      <c r="N2886">
        <v>4</v>
      </c>
      <c r="O2886" t="b">
        <v>0</v>
      </c>
      <c r="P2886" t="s">
        <v>8269</v>
      </c>
      <c r="Q2886" t="s">
        <v>8317</v>
      </c>
      <c r="R2886" s="10" t="s">
        <v>8318</v>
      </c>
      <c r="S2886" s="29">
        <f>ROUND(FundResult[[#This Row],[pledged]]/FundResult[[#This Row],[goal]]*100,0)</f>
        <v>0</v>
      </c>
      <c r="T2886" s="27">
        <f>IFERROR(FundResult[[#This Row],[pledged]]/FundResult[[#This Row],[backers_count]], 0)</f>
        <v>46.25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48">
        <v>400</v>
      </c>
      <c r="E2887" s="4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6">
        <f>FundResult[[#This Row],[launched_at]]/86400+DATE(1970,1,1)</f>
        <v>42047.07640046296</v>
      </c>
      <c r="L2887" s="8">
        <f>YEAR(FundResult[[#This Row],[Date Created Conversion]])</f>
        <v>2015</v>
      </c>
      <c r="M2887" t="b">
        <v>0</v>
      </c>
      <c r="N2887">
        <v>5</v>
      </c>
      <c r="O2887" t="b">
        <v>0</v>
      </c>
      <c r="P2887" t="s">
        <v>8269</v>
      </c>
      <c r="Q2887" t="s">
        <v>8317</v>
      </c>
      <c r="R2887" s="10" t="s">
        <v>8318</v>
      </c>
      <c r="S2887" s="29">
        <f>ROUND(FundResult[[#This Row],[pledged]]/FundResult[[#This Row],[goal]]*100,0)</f>
        <v>33</v>
      </c>
      <c r="T2887" s="27">
        <f>IFERROR(FundResult[[#This Row],[pledged]]/FundResult[[#This Row],[backers_count]], 0)</f>
        <v>26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48">
        <v>200</v>
      </c>
      <c r="E2888" s="4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6">
        <f>FundResult[[#This Row],[launched_at]]/86400+DATE(1970,1,1)</f>
        <v>42261.632916666669</v>
      </c>
      <c r="L2888" s="8">
        <f>YEAR(FundResult[[#This Row],[Date Created Conversion]])</f>
        <v>2015</v>
      </c>
      <c r="M2888" t="b">
        <v>0</v>
      </c>
      <c r="N2888">
        <v>1</v>
      </c>
      <c r="O2888" t="b">
        <v>0</v>
      </c>
      <c r="P2888" t="s">
        <v>8269</v>
      </c>
      <c r="Q2888" t="s">
        <v>8317</v>
      </c>
      <c r="R2888" s="10" t="s">
        <v>8318</v>
      </c>
      <c r="S2888" s="29">
        <f>ROUND(FundResult[[#This Row],[pledged]]/FundResult[[#This Row],[goal]]*100,0)</f>
        <v>5</v>
      </c>
      <c r="T2888" s="27">
        <f>IFERROR(FundResult[[#This Row],[pledged]]/FundResult[[#This Row],[backers_count]], 0)</f>
        <v>10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48">
        <v>3000</v>
      </c>
      <c r="E2889" s="4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6">
        <f>FundResult[[#This Row],[launched_at]]/86400+DATE(1970,1,1)</f>
        <v>41985.427361111113</v>
      </c>
      <c r="L2889" s="8">
        <f>YEAR(FundResult[[#This Row],[Date Created Conversion]])</f>
        <v>2014</v>
      </c>
      <c r="M2889" t="b">
        <v>0</v>
      </c>
      <c r="N2889">
        <v>1</v>
      </c>
      <c r="O2889" t="b">
        <v>0</v>
      </c>
      <c r="P2889" t="s">
        <v>8269</v>
      </c>
      <c r="Q2889" t="s">
        <v>8317</v>
      </c>
      <c r="R2889" s="10" t="s">
        <v>8318</v>
      </c>
      <c r="S2889" s="29">
        <f>ROUND(FundResult[[#This Row],[pledged]]/FundResult[[#This Row],[goal]]*100,0)</f>
        <v>0</v>
      </c>
      <c r="T2889" s="27">
        <f>IFERROR(FundResult[[#This Row],[pledged]]/FundResult[[#This Row],[backers_count]], 0)</f>
        <v>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48">
        <v>30000</v>
      </c>
      <c r="E2890" s="4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6">
        <f>FundResult[[#This Row],[launched_at]]/86400+DATE(1970,1,1)</f>
        <v>41922.535185185188</v>
      </c>
      <c r="L2890" s="8">
        <f>YEAR(FundResult[[#This Row],[Date Created Conversion]])</f>
        <v>2014</v>
      </c>
      <c r="M2890" t="b">
        <v>0</v>
      </c>
      <c r="N2890">
        <v>0</v>
      </c>
      <c r="O2890" t="b">
        <v>0</v>
      </c>
      <c r="P2890" t="s">
        <v>8269</v>
      </c>
      <c r="Q2890" t="s">
        <v>8317</v>
      </c>
      <c r="R2890" s="10" t="s">
        <v>8318</v>
      </c>
      <c r="S2890" s="29">
        <f>ROUND(FundResult[[#This Row],[pledged]]/FundResult[[#This Row],[goal]]*100,0)</f>
        <v>0</v>
      </c>
      <c r="T2890" s="27">
        <f>IFERROR(FundResult[[#This Row],[pledged]]/FundResult[[#This Row],[backers_count]], 0)</f>
        <v>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48">
        <v>3000</v>
      </c>
      <c r="E2891" s="4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6">
        <f>FundResult[[#This Row],[launched_at]]/86400+DATE(1970,1,1)</f>
        <v>41850.863252314812</v>
      </c>
      <c r="L2891" s="8">
        <f>YEAR(FundResult[[#This Row],[Date Created Conversion]])</f>
        <v>2014</v>
      </c>
      <c r="M2891" t="b">
        <v>0</v>
      </c>
      <c r="N2891">
        <v>14</v>
      </c>
      <c r="O2891" t="b">
        <v>0</v>
      </c>
      <c r="P2891" t="s">
        <v>8269</v>
      </c>
      <c r="Q2891" t="s">
        <v>8317</v>
      </c>
      <c r="R2891" s="10" t="s">
        <v>8318</v>
      </c>
      <c r="S2891" s="29">
        <f>ROUND(FundResult[[#This Row],[pledged]]/FundResult[[#This Row],[goal]]*100,0)</f>
        <v>38</v>
      </c>
      <c r="T2891" s="27">
        <f>IFERROR(FundResult[[#This Row],[pledged]]/FundResult[[#This Row],[backers_count]], 0)</f>
        <v>81.571428571428569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48">
        <v>2000</v>
      </c>
      <c r="E2892" s="4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6">
        <f>FundResult[[#This Row],[launched_at]]/86400+DATE(1970,1,1)</f>
        <v>41831.742962962962</v>
      </c>
      <c r="L2892" s="8">
        <f>YEAR(FundResult[[#This Row],[Date Created Conversion]])</f>
        <v>2014</v>
      </c>
      <c r="M2892" t="b">
        <v>0</v>
      </c>
      <c r="N2892">
        <v>3</v>
      </c>
      <c r="O2892" t="b">
        <v>0</v>
      </c>
      <c r="P2892" t="s">
        <v>8269</v>
      </c>
      <c r="Q2892" t="s">
        <v>8317</v>
      </c>
      <c r="R2892" s="10" t="s">
        <v>8318</v>
      </c>
      <c r="S2892" s="29">
        <f>ROUND(FundResult[[#This Row],[pledged]]/FundResult[[#This Row],[goal]]*100,0)</f>
        <v>1</v>
      </c>
      <c r="T2892" s="27">
        <f>IFERROR(FundResult[[#This Row],[pledged]]/FundResult[[#This Row],[backers_count]], 0)</f>
        <v>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48">
        <v>10000</v>
      </c>
      <c r="E2893" s="4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6">
        <f>FundResult[[#This Row],[launched_at]]/86400+DATE(1970,1,1)</f>
        <v>42415.883425925931</v>
      </c>
      <c r="L2893" s="8">
        <f>YEAR(FundResult[[#This Row],[Date Created Conversion]])</f>
        <v>2016</v>
      </c>
      <c r="M2893" t="b">
        <v>0</v>
      </c>
      <c r="N2893">
        <v>10</v>
      </c>
      <c r="O2893" t="b">
        <v>0</v>
      </c>
      <c r="P2893" t="s">
        <v>8269</v>
      </c>
      <c r="Q2893" t="s">
        <v>8317</v>
      </c>
      <c r="R2893" s="10" t="s">
        <v>8318</v>
      </c>
      <c r="S2893" s="29">
        <f>ROUND(FundResult[[#This Row],[pledged]]/FundResult[[#This Row],[goal]]*100,0)</f>
        <v>3</v>
      </c>
      <c r="T2893" s="27">
        <f>IFERROR(FundResult[[#This Row],[pledged]]/FundResult[[#This Row],[backers_count]], 0)</f>
        <v>27.3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48">
        <v>5500</v>
      </c>
      <c r="E2894" s="4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6">
        <f>FundResult[[#This Row],[launched_at]]/86400+DATE(1970,1,1)</f>
        <v>41869.714166666665</v>
      </c>
      <c r="L2894" s="8">
        <f>YEAR(FundResult[[#This Row],[Date Created Conversion]])</f>
        <v>2014</v>
      </c>
      <c r="M2894" t="b">
        <v>0</v>
      </c>
      <c r="N2894">
        <v>17</v>
      </c>
      <c r="O2894" t="b">
        <v>0</v>
      </c>
      <c r="P2894" t="s">
        <v>8269</v>
      </c>
      <c r="Q2894" t="s">
        <v>8317</v>
      </c>
      <c r="R2894" s="10" t="s">
        <v>8318</v>
      </c>
      <c r="S2894" s="29">
        <f>ROUND(FundResult[[#This Row],[pledged]]/FundResult[[#This Row],[goal]]*100,0)</f>
        <v>9</v>
      </c>
      <c r="T2894" s="27">
        <f>IFERROR(FundResult[[#This Row],[pledged]]/FundResult[[#This Row],[backers_count]], 0)</f>
        <v>29.411764705882351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48">
        <v>5000</v>
      </c>
      <c r="E2895" s="4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6">
        <f>FundResult[[#This Row],[launched_at]]/86400+DATE(1970,1,1)</f>
        <v>41953.773090277777</v>
      </c>
      <c r="L2895" s="8">
        <f>YEAR(FundResult[[#This Row],[Date Created Conversion]])</f>
        <v>2014</v>
      </c>
      <c r="M2895" t="b">
        <v>0</v>
      </c>
      <c r="N2895">
        <v>2</v>
      </c>
      <c r="O2895" t="b">
        <v>0</v>
      </c>
      <c r="P2895" t="s">
        <v>8269</v>
      </c>
      <c r="Q2895" t="s">
        <v>8317</v>
      </c>
      <c r="R2895" s="10" t="s">
        <v>8318</v>
      </c>
      <c r="S2895" s="29">
        <f>ROUND(FundResult[[#This Row],[pledged]]/FundResult[[#This Row],[goal]]*100,0)</f>
        <v>1</v>
      </c>
      <c r="T2895" s="27">
        <f>IFERROR(FundResult[[#This Row],[pledged]]/FundResult[[#This Row],[backers_count]], 0)</f>
        <v>12.5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48">
        <v>50000</v>
      </c>
      <c r="E2896" s="4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6">
        <f>FundResult[[#This Row],[launched_at]]/86400+DATE(1970,1,1)</f>
        <v>42037.986284722225</v>
      </c>
      <c r="L2896" s="8">
        <f>YEAR(FundResult[[#This Row],[Date Created Conversion]])</f>
        <v>2015</v>
      </c>
      <c r="M2896" t="b">
        <v>0</v>
      </c>
      <c r="N2896">
        <v>0</v>
      </c>
      <c r="O2896" t="b">
        <v>0</v>
      </c>
      <c r="P2896" t="s">
        <v>8269</v>
      </c>
      <c r="Q2896" t="s">
        <v>8317</v>
      </c>
      <c r="R2896" s="10" t="s">
        <v>8318</v>
      </c>
      <c r="S2896" s="29">
        <f>ROUND(FundResult[[#This Row],[pledged]]/FundResult[[#This Row],[goal]]*100,0)</f>
        <v>0</v>
      </c>
      <c r="T2896" s="27">
        <f>IFERROR(FundResult[[#This Row],[pledged]]/FundResult[[#This Row],[backers_count]], 0)</f>
        <v>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48">
        <v>500</v>
      </c>
      <c r="E2897" s="4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6">
        <f>FundResult[[#This Row],[launched_at]]/86400+DATE(1970,1,1)</f>
        <v>41811.555462962962</v>
      </c>
      <c r="L2897" s="8">
        <f>YEAR(FundResult[[#This Row],[Date Created Conversion]])</f>
        <v>2014</v>
      </c>
      <c r="M2897" t="b">
        <v>0</v>
      </c>
      <c r="N2897">
        <v>4</v>
      </c>
      <c r="O2897" t="b">
        <v>0</v>
      </c>
      <c r="P2897" t="s">
        <v>8269</v>
      </c>
      <c r="Q2897" t="s">
        <v>8317</v>
      </c>
      <c r="R2897" s="10" t="s">
        <v>8318</v>
      </c>
      <c r="S2897" s="29">
        <f>ROUND(FundResult[[#This Row],[pledged]]/FundResult[[#This Row],[goal]]*100,0)</f>
        <v>5</v>
      </c>
      <c r="T2897" s="27">
        <f>IFERROR(FundResult[[#This Row],[pledged]]/FundResult[[#This Row],[backers_count]], 0)</f>
        <v>5.75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48">
        <v>3000</v>
      </c>
      <c r="E2898" s="4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6">
        <f>FundResult[[#This Row],[launched_at]]/86400+DATE(1970,1,1)</f>
        <v>42701.908807870372</v>
      </c>
      <c r="L2898" s="8">
        <f>YEAR(FundResult[[#This Row],[Date Created Conversion]])</f>
        <v>2016</v>
      </c>
      <c r="M2898" t="b">
        <v>0</v>
      </c>
      <c r="N2898">
        <v>12</v>
      </c>
      <c r="O2898" t="b">
        <v>0</v>
      </c>
      <c r="P2898" t="s">
        <v>8269</v>
      </c>
      <c r="Q2898" t="s">
        <v>8317</v>
      </c>
      <c r="R2898" s="10" t="s">
        <v>8318</v>
      </c>
      <c r="S2898" s="29">
        <f>ROUND(FundResult[[#This Row],[pledged]]/FundResult[[#This Row],[goal]]*100,0)</f>
        <v>21</v>
      </c>
      <c r="T2898" s="27">
        <f>IFERROR(FundResult[[#This Row],[pledged]]/FundResult[[#This Row],[backers_count]], 0)</f>
        <v>52.083333333333336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48">
        <v>12000</v>
      </c>
      <c r="E2899" s="4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6">
        <f>FundResult[[#This Row],[launched_at]]/86400+DATE(1970,1,1)</f>
        <v>42258.646504629629</v>
      </c>
      <c r="L2899" s="8">
        <f>YEAR(FundResult[[#This Row],[Date Created Conversion]])</f>
        <v>2015</v>
      </c>
      <c r="M2899" t="b">
        <v>0</v>
      </c>
      <c r="N2899">
        <v>3</v>
      </c>
      <c r="O2899" t="b">
        <v>0</v>
      </c>
      <c r="P2899" t="s">
        <v>8269</v>
      </c>
      <c r="Q2899" t="s">
        <v>8317</v>
      </c>
      <c r="R2899" s="10" t="s">
        <v>8318</v>
      </c>
      <c r="S2899" s="29">
        <f>ROUND(FundResult[[#This Row],[pledged]]/FundResult[[#This Row],[goal]]*100,0)</f>
        <v>5</v>
      </c>
      <c r="T2899" s="27">
        <f>IFERROR(FundResult[[#This Row],[pledged]]/FundResult[[#This Row],[backers_count]], 0)</f>
        <v>183.33333333333334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48">
        <v>7500</v>
      </c>
      <c r="E2900" s="4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6">
        <f>FundResult[[#This Row],[launched_at]]/86400+DATE(1970,1,1)</f>
        <v>42278.664965277778</v>
      </c>
      <c r="L2900" s="8">
        <f>YEAR(FundResult[[#This Row],[Date Created Conversion]])</f>
        <v>2015</v>
      </c>
      <c r="M2900" t="b">
        <v>0</v>
      </c>
      <c r="N2900">
        <v>12</v>
      </c>
      <c r="O2900" t="b">
        <v>0</v>
      </c>
      <c r="P2900" t="s">
        <v>8269</v>
      </c>
      <c r="Q2900" t="s">
        <v>8317</v>
      </c>
      <c r="R2900" s="10" t="s">
        <v>8318</v>
      </c>
      <c r="S2900" s="29">
        <f>ROUND(FundResult[[#This Row],[pledged]]/FundResult[[#This Row],[goal]]*100,0)</f>
        <v>4</v>
      </c>
      <c r="T2900" s="27">
        <f>IFERROR(FundResult[[#This Row],[pledged]]/FundResult[[#This Row],[backers_count]], 0)</f>
        <v>26.333333333333332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48">
        <v>10000</v>
      </c>
      <c r="E2901" s="4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6">
        <f>FundResult[[#This Row],[launched_at]]/86400+DATE(1970,1,1)</f>
        <v>42515.078217592592</v>
      </c>
      <c r="L2901" s="8">
        <f>YEAR(FundResult[[#This Row],[Date Created Conversion]])</f>
        <v>2016</v>
      </c>
      <c r="M2901" t="b">
        <v>0</v>
      </c>
      <c r="N2901">
        <v>0</v>
      </c>
      <c r="O2901" t="b">
        <v>0</v>
      </c>
      <c r="P2901" t="s">
        <v>8269</v>
      </c>
      <c r="Q2901" t="s">
        <v>8317</v>
      </c>
      <c r="R2901" s="10" t="s">
        <v>8318</v>
      </c>
      <c r="S2901" s="29">
        <f>ROUND(FundResult[[#This Row],[pledged]]/FundResult[[#This Row],[goal]]*100,0)</f>
        <v>0</v>
      </c>
      <c r="T2901" s="27">
        <f>IFERROR(FundResult[[#This Row],[pledged]]/FundResult[[#This Row],[backers_count]], 0)</f>
        <v>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48">
        <v>5500</v>
      </c>
      <c r="E2902" s="4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6">
        <f>FundResult[[#This Row],[launched_at]]/86400+DATE(1970,1,1)</f>
        <v>41830.234166666669</v>
      </c>
      <c r="L2902" s="8">
        <f>YEAR(FundResult[[#This Row],[Date Created Conversion]])</f>
        <v>2014</v>
      </c>
      <c r="M2902" t="b">
        <v>0</v>
      </c>
      <c r="N2902">
        <v>7</v>
      </c>
      <c r="O2902" t="b">
        <v>0</v>
      </c>
      <c r="P2902" t="s">
        <v>8269</v>
      </c>
      <c r="Q2902" t="s">
        <v>8317</v>
      </c>
      <c r="R2902" s="10" t="s">
        <v>8318</v>
      </c>
      <c r="S2902" s="29">
        <f>ROUND(FundResult[[#This Row],[pledged]]/FundResult[[#This Row],[goal]]*100,0)</f>
        <v>62</v>
      </c>
      <c r="T2902" s="27">
        <f>IFERROR(FundResult[[#This Row],[pledged]]/FundResult[[#This Row],[backers_count]], 0)</f>
        <v>486.42857142857144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48">
        <v>750</v>
      </c>
      <c r="E2903" s="4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6">
        <f>FundResult[[#This Row],[launched_at]]/86400+DATE(1970,1,1)</f>
        <v>41982.904386574075</v>
      </c>
      <c r="L2903" s="8">
        <f>YEAR(FundResult[[#This Row],[Date Created Conversion]])</f>
        <v>2014</v>
      </c>
      <c r="M2903" t="b">
        <v>0</v>
      </c>
      <c r="N2903">
        <v>2</v>
      </c>
      <c r="O2903" t="b">
        <v>0</v>
      </c>
      <c r="P2903" t="s">
        <v>8269</v>
      </c>
      <c r="Q2903" t="s">
        <v>8317</v>
      </c>
      <c r="R2903" s="10" t="s">
        <v>8318</v>
      </c>
      <c r="S2903" s="29">
        <f>ROUND(FundResult[[#This Row],[pledged]]/FundResult[[#This Row],[goal]]*100,0)</f>
        <v>1</v>
      </c>
      <c r="T2903" s="27">
        <f>IFERROR(FundResult[[#This Row],[pledged]]/FundResult[[#This Row],[backers_count]], 0)</f>
        <v>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48">
        <v>150000</v>
      </c>
      <c r="E2904" s="4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6">
        <f>FundResult[[#This Row],[launched_at]]/86400+DATE(1970,1,1)</f>
        <v>42210.439768518518</v>
      </c>
      <c r="L2904" s="8">
        <f>YEAR(FundResult[[#This Row],[Date Created Conversion]])</f>
        <v>2015</v>
      </c>
      <c r="M2904" t="b">
        <v>0</v>
      </c>
      <c r="N2904">
        <v>1</v>
      </c>
      <c r="O2904" t="b">
        <v>0</v>
      </c>
      <c r="P2904" t="s">
        <v>8269</v>
      </c>
      <c r="Q2904" t="s">
        <v>8317</v>
      </c>
      <c r="R2904" s="10" t="s">
        <v>8318</v>
      </c>
      <c r="S2904" s="29">
        <f>ROUND(FundResult[[#This Row],[pledged]]/FundResult[[#This Row],[goal]]*100,0)</f>
        <v>0</v>
      </c>
      <c r="T2904" s="27">
        <f>IFERROR(FundResult[[#This Row],[pledged]]/FundResult[[#This Row],[backers_count]], 0)</f>
        <v>25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48">
        <v>5000</v>
      </c>
      <c r="E2905" s="4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6">
        <f>FundResult[[#This Row],[launched_at]]/86400+DATE(1970,1,1)</f>
        <v>42196.166874999995</v>
      </c>
      <c r="L2905" s="8">
        <f>YEAR(FundResult[[#This Row],[Date Created Conversion]])</f>
        <v>2015</v>
      </c>
      <c r="M2905" t="b">
        <v>0</v>
      </c>
      <c r="N2905">
        <v>4</v>
      </c>
      <c r="O2905" t="b">
        <v>0</v>
      </c>
      <c r="P2905" t="s">
        <v>8269</v>
      </c>
      <c r="Q2905" t="s">
        <v>8317</v>
      </c>
      <c r="R2905" s="10" t="s">
        <v>8318</v>
      </c>
      <c r="S2905" s="29">
        <f>ROUND(FundResult[[#This Row],[pledged]]/FundResult[[#This Row],[goal]]*100,0)</f>
        <v>1</v>
      </c>
      <c r="T2905" s="27">
        <f>IFERROR(FundResult[[#This Row],[pledged]]/FundResult[[#This Row],[backers_count]], 0)</f>
        <v>9.75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48">
        <v>1500</v>
      </c>
      <c r="E2906" s="4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6">
        <f>FundResult[[#This Row],[launched_at]]/86400+DATE(1970,1,1)</f>
        <v>41940.967951388891</v>
      </c>
      <c r="L2906" s="8">
        <f>YEAR(FundResult[[#This Row],[Date Created Conversion]])</f>
        <v>2014</v>
      </c>
      <c r="M2906" t="b">
        <v>0</v>
      </c>
      <c r="N2906">
        <v>4</v>
      </c>
      <c r="O2906" t="b">
        <v>0</v>
      </c>
      <c r="P2906" t="s">
        <v>8269</v>
      </c>
      <c r="Q2906" t="s">
        <v>8317</v>
      </c>
      <c r="R2906" s="10" t="s">
        <v>8318</v>
      </c>
      <c r="S2906" s="29">
        <f>ROUND(FundResult[[#This Row],[pledged]]/FundResult[[#This Row],[goal]]*100,0)</f>
        <v>5</v>
      </c>
      <c r="T2906" s="27">
        <f>IFERROR(FundResult[[#This Row],[pledged]]/FundResult[[#This Row],[backers_count]], 0)</f>
        <v>18.75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48">
        <v>3500</v>
      </c>
      <c r="E2907" s="4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6">
        <f>FundResult[[#This Row],[launched_at]]/86400+DATE(1970,1,1)</f>
        <v>42606.056863425925</v>
      </c>
      <c r="L2907" s="8">
        <f>YEAR(FundResult[[#This Row],[Date Created Conversion]])</f>
        <v>2016</v>
      </c>
      <c r="M2907" t="b">
        <v>0</v>
      </c>
      <c r="N2907">
        <v>17</v>
      </c>
      <c r="O2907" t="b">
        <v>0</v>
      </c>
      <c r="P2907" t="s">
        <v>8269</v>
      </c>
      <c r="Q2907" t="s">
        <v>8317</v>
      </c>
      <c r="R2907" s="10" t="s">
        <v>8318</v>
      </c>
      <c r="S2907" s="29">
        <f>ROUND(FundResult[[#This Row],[pledged]]/FundResult[[#This Row],[goal]]*100,0)</f>
        <v>18</v>
      </c>
      <c r="T2907" s="27">
        <f>IFERROR(FundResult[[#This Row],[pledged]]/FundResult[[#This Row],[backers_count]], 0)</f>
        <v>36.588235294117645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48">
        <v>6000</v>
      </c>
      <c r="E2908" s="4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6">
        <f>FundResult[[#This Row],[launched_at]]/86400+DATE(1970,1,1)</f>
        <v>42199.648912037039</v>
      </c>
      <c r="L2908" s="8">
        <f>YEAR(FundResult[[#This Row],[Date Created Conversion]])</f>
        <v>2015</v>
      </c>
      <c r="M2908" t="b">
        <v>0</v>
      </c>
      <c r="N2908">
        <v>7</v>
      </c>
      <c r="O2908" t="b">
        <v>0</v>
      </c>
      <c r="P2908" t="s">
        <v>8269</v>
      </c>
      <c r="Q2908" t="s">
        <v>8317</v>
      </c>
      <c r="R2908" s="10" t="s">
        <v>8318</v>
      </c>
      <c r="S2908" s="29">
        <f>ROUND(FundResult[[#This Row],[pledged]]/FundResult[[#This Row],[goal]]*100,0)</f>
        <v>9</v>
      </c>
      <c r="T2908" s="27">
        <f>IFERROR(FundResult[[#This Row],[pledged]]/FundResult[[#This Row],[backers_count]], 0)</f>
        <v>80.714285714285708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48">
        <v>2500</v>
      </c>
      <c r="E2909" s="4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6">
        <f>FundResult[[#This Row],[launched_at]]/86400+DATE(1970,1,1)</f>
        <v>42444.877743055556</v>
      </c>
      <c r="L2909" s="8">
        <f>YEAR(FundResult[[#This Row],[Date Created Conversion]])</f>
        <v>2016</v>
      </c>
      <c r="M2909" t="b">
        <v>0</v>
      </c>
      <c r="N2909">
        <v>2</v>
      </c>
      <c r="O2909" t="b">
        <v>0</v>
      </c>
      <c r="P2909" t="s">
        <v>8269</v>
      </c>
      <c r="Q2909" t="s">
        <v>8317</v>
      </c>
      <c r="R2909" s="10" t="s">
        <v>8318</v>
      </c>
      <c r="S2909" s="29">
        <f>ROUND(FundResult[[#This Row],[pledged]]/FundResult[[#This Row],[goal]]*100,0)</f>
        <v>0</v>
      </c>
      <c r="T2909" s="27">
        <f>IFERROR(FundResult[[#This Row],[pledged]]/FundResult[[#This Row],[backers_count]], 0)</f>
        <v>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48">
        <v>9600</v>
      </c>
      <c r="E2910" s="4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6">
        <f>FundResult[[#This Row],[launched_at]]/86400+DATE(1970,1,1)</f>
        <v>42499.73170138889</v>
      </c>
      <c r="L2910" s="8">
        <f>YEAR(FundResult[[#This Row],[Date Created Conversion]])</f>
        <v>2016</v>
      </c>
      <c r="M2910" t="b">
        <v>0</v>
      </c>
      <c r="N2910">
        <v>5</v>
      </c>
      <c r="O2910" t="b">
        <v>0</v>
      </c>
      <c r="P2910" t="s">
        <v>8269</v>
      </c>
      <c r="Q2910" t="s">
        <v>8317</v>
      </c>
      <c r="R2910" s="10" t="s">
        <v>8318</v>
      </c>
      <c r="S2910" s="29">
        <f>ROUND(FundResult[[#This Row],[pledged]]/FundResult[[#This Row],[goal]]*100,0)</f>
        <v>3</v>
      </c>
      <c r="T2910" s="27">
        <f>IFERROR(FundResult[[#This Row],[pledged]]/FundResult[[#This Row],[backers_count]], 0)</f>
        <v>52.8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48">
        <v>180000</v>
      </c>
      <c r="E2911" s="4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6">
        <f>FundResult[[#This Row],[launched_at]]/86400+DATE(1970,1,1)</f>
        <v>41929.266215277778</v>
      </c>
      <c r="L2911" s="8">
        <f>YEAR(FundResult[[#This Row],[Date Created Conversion]])</f>
        <v>2014</v>
      </c>
      <c r="M2911" t="b">
        <v>0</v>
      </c>
      <c r="N2911">
        <v>1</v>
      </c>
      <c r="O2911" t="b">
        <v>0</v>
      </c>
      <c r="P2911" t="s">
        <v>8269</v>
      </c>
      <c r="Q2911" t="s">
        <v>8317</v>
      </c>
      <c r="R2911" s="10" t="s">
        <v>8318</v>
      </c>
      <c r="S2911" s="29">
        <f>ROUND(FundResult[[#This Row],[pledged]]/FundResult[[#This Row],[goal]]*100,0)</f>
        <v>0</v>
      </c>
      <c r="T2911" s="27">
        <f>IFERROR(FundResult[[#This Row],[pledged]]/FundResult[[#This Row],[backers_count]], 0)</f>
        <v>20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48">
        <v>30000</v>
      </c>
      <c r="E2912" s="4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6">
        <f>FundResult[[#This Row],[launched_at]]/86400+DATE(1970,1,1)</f>
        <v>42107.841284722221</v>
      </c>
      <c r="L2912" s="8">
        <f>YEAR(FundResult[[#This Row],[Date Created Conversion]])</f>
        <v>2015</v>
      </c>
      <c r="M2912" t="b">
        <v>0</v>
      </c>
      <c r="N2912">
        <v>1</v>
      </c>
      <c r="O2912" t="b">
        <v>0</v>
      </c>
      <c r="P2912" t="s">
        <v>8269</v>
      </c>
      <c r="Q2912" t="s">
        <v>8317</v>
      </c>
      <c r="R2912" s="10" t="s">
        <v>8318</v>
      </c>
      <c r="S2912" s="29">
        <f>ROUND(FundResult[[#This Row],[pledged]]/FundResult[[#This Row],[goal]]*100,0)</f>
        <v>0</v>
      </c>
      <c r="T2912" s="27">
        <f>IFERROR(FundResult[[#This Row],[pledged]]/FundResult[[#This Row],[backers_count]], 0)</f>
        <v>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48">
        <v>1800</v>
      </c>
      <c r="E2913" s="4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6">
        <f>FundResult[[#This Row],[launched_at]]/86400+DATE(1970,1,1)</f>
        <v>42142.768819444449</v>
      </c>
      <c r="L2913" s="8">
        <f>YEAR(FundResult[[#This Row],[Date Created Conversion]])</f>
        <v>2015</v>
      </c>
      <c r="M2913" t="b">
        <v>0</v>
      </c>
      <c r="N2913">
        <v>14</v>
      </c>
      <c r="O2913" t="b">
        <v>0</v>
      </c>
      <c r="P2913" t="s">
        <v>8269</v>
      </c>
      <c r="Q2913" t="s">
        <v>8317</v>
      </c>
      <c r="R2913" s="10" t="s">
        <v>8318</v>
      </c>
      <c r="S2913" s="29">
        <f>ROUND(FundResult[[#This Row],[pledged]]/FundResult[[#This Row],[goal]]*100,0)</f>
        <v>37</v>
      </c>
      <c r="T2913" s="27">
        <f>IFERROR(FundResult[[#This Row],[pledged]]/FundResult[[#This Row],[backers_count]], 0)</f>
        <v>46.928571428571431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48">
        <v>14440</v>
      </c>
      <c r="E2914" s="4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6">
        <f>FundResult[[#This Row],[launched_at]]/86400+DATE(1970,1,1)</f>
        <v>42354.131643518514</v>
      </c>
      <c r="L2914" s="8">
        <f>YEAR(FundResult[[#This Row],[Date Created Conversion]])</f>
        <v>2015</v>
      </c>
      <c r="M2914" t="b">
        <v>0</v>
      </c>
      <c r="N2914">
        <v>26</v>
      </c>
      <c r="O2914" t="b">
        <v>0</v>
      </c>
      <c r="P2914" t="s">
        <v>8269</v>
      </c>
      <c r="Q2914" t="s">
        <v>8317</v>
      </c>
      <c r="R2914" s="10" t="s">
        <v>8318</v>
      </c>
      <c r="S2914" s="29">
        <f>ROUND(FundResult[[#This Row],[pledged]]/FundResult[[#This Row],[goal]]*100,0)</f>
        <v>14</v>
      </c>
      <c r="T2914" s="27">
        <f>IFERROR(FundResult[[#This Row],[pledged]]/FundResult[[#This Row],[backers_count]], 0)</f>
        <v>78.07692307692308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48">
        <v>10000</v>
      </c>
      <c r="E2915" s="4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6">
        <f>FundResult[[#This Row],[launched_at]]/86400+DATE(1970,1,1)</f>
        <v>41828.922905092593</v>
      </c>
      <c r="L2915" s="8">
        <f>YEAR(FundResult[[#This Row],[Date Created Conversion]])</f>
        <v>2014</v>
      </c>
      <c r="M2915" t="b">
        <v>0</v>
      </c>
      <c r="N2915">
        <v>2</v>
      </c>
      <c r="O2915" t="b">
        <v>0</v>
      </c>
      <c r="P2915" t="s">
        <v>8269</v>
      </c>
      <c r="Q2915" t="s">
        <v>8317</v>
      </c>
      <c r="R2915" s="10" t="s">
        <v>8318</v>
      </c>
      <c r="S2915" s="29">
        <f>ROUND(FundResult[[#This Row],[pledged]]/FundResult[[#This Row],[goal]]*100,0)</f>
        <v>0</v>
      </c>
      <c r="T2915" s="27">
        <f>IFERROR(FundResult[[#This Row],[pledged]]/FundResult[[#This Row],[backers_count]], 0)</f>
        <v>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48">
        <v>25000</v>
      </c>
      <c r="E2916" s="4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6">
        <f>FundResult[[#This Row],[launched_at]]/86400+DATE(1970,1,1)</f>
        <v>42017.907337962963</v>
      </c>
      <c r="L2916" s="8">
        <f>YEAR(FundResult[[#This Row],[Date Created Conversion]])</f>
        <v>2015</v>
      </c>
      <c r="M2916" t="b">
        <v>0</v>
      </c>
      <c r="N2916">
        <v>1</v>
      </c>
      <c r="O2916" t="b">
        <v>0</v>
      </c>
      <c r="P2916" t="s">
        <v>8269</v>
      </c>
      <c r="Q2916" t="s">
        <v>8317</v>
      </c>
      <c r="R2916" s="10" t="s">
        <v>8318</v>
      </c>
      <c r="S2916" s="29">
        <f>ROUND(FundResult[[#This Row],[pledged]]/FundResult[[#This Row],[goal]]*100,0)</f>
        <v>0</v>
      </c>
      <c r="T2916" s="27">
        <f>IFERROR(FundResult[[#This Row],[pledged]]/FundResult[[#This Row],[backers_count]], 0)</f>
        <v>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48">
        <v>1000</v>
      </c>
      <c r="E2917" s="4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6">
        <f>FundResult[[#This Row],[launched_at]]/86400+DATE(1970,1,1)</f>
        <v>42415.398032407407</v>
      </c>
      <c r="L2917" s="8">
        <f>YEAR(FundResult[[#This Row],[Date Created Conversion]])</f>
        <v>2016</v>
      </c>
      <c r="M2917" t="b">
        <v>0</v>
      </c>
      <c r="N2917">
        <v>3</v>
      </c>
      <c r="O2917" t="b">
        <v>0</v>
      </c>
      <c r="P2917" t="s">
        <v>8269</v>
      </c>
      <c r="Q2917" t="s">
        <v>8317</v>
      </c>
      <c r="R2917" s="10" t="s">
        <v>8318</v>
      </c>
      <c r="S2917" s="29">
        <f>ROUND(FundResult[[#This Row],[pledged]]/FundResult[[#This Row],[goal]]*100,0)</f>
        <v>61</v>
      </c>
      <c r="T2917" s="27">
        <f>IFERROR(FundResult[[#This Row],[pledged]]/FundResult[[#This Row],[backers_count]], 0)</f>
        <v>203.66666666666666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48">
        <v>1850</v>
      </c>
      <c r="E2918" s="4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6">
        <f>FundResult[[#This Row],[launched_at]]/86400+DATE(1970,1,1)</f>
        <v>41755.476724537039</v>
      </c>
      <c r="L2918" s="8">
        <f>YEAR(FundResult[[#This Row],[Date Created Conversion]])</f>
        <v>2014</v>
      </c>
      <c r="M2918" t="b">
        <v>0</v>
      </c>
      <c r="N2918">
        <v>7</v>
      </c>
      <c r="O2918" t="b">
        <v>0</v>
      </c>
      <c r="P2918" t="s">
        <v>8269</v>
      </c>
      <c r="Q2918" t="s">
        <v>8317</v>
      </c>
      <c r="R2918" s="10" t="s">
        <v>8318</v>
      </c>
      <c r="S2918" s="29">
        <f>ROUND(FundResult[[#This Row],[pledged]]/FundResult[[#This Row],[goal]]*100,0)</f>
        <v>8</v>
      </c>
      <c r="T2918" s="27">
        <f>IFERROR(FundResult[[#This Row],[pledged]]/FundResult[[#This Row],[backers_count]], 0)</f>
        <v>20.714285714285715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48">
        <v>2000</v>
      </c>
      <c r="E2919" s="4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6">
        <f>FundResult[[#This Row],[launched_at]]/86400+DATE(1970,1,1)</f>
        <v>42245.234340277777</v>
      </c>
      <c r="L2919" s="8">
        <f>YEAR(FundResult[[#This Row],[Date Created Conversion]])</f>
        <v>2015</v>
      </c>
      <c r="M2919" t="b">
        <v>0</v>
      </c>
      <c r="N2919">
        <v>9</v>
      </c>
      <c r="O2919" t="b">
        <v>0</v>
      </c>
      <c r="P2919" t="s">
        <v>8269</v>
      </c>
      <c r="Q2919" t="s">
        <v>8317</v>
      </c>
      <c r="R2919" s="10" t="s">
        <v>8318</v>
      </c>
      <c r="S2919" s="29">
        <f>ROUND(FundResult[[#This Row],[pledged]]/FundResult[[#This Row],[goal]]*100,0)</f>
        <v>22</v>
      </c>
      <c r="T2919" s="27">
        <f>IFERROR(FundResult[[#This Row],[pledged]]/FundResult[[#This Row],[backers_count]], 0)</f>
        <v>48.555555555555557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48">
        <v>5000</v>
      </c>
      <c r="E2920" s="4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6">
        <f>FundResult[[#This Row],[launched_at]]/86400+DATE(1970,1,1)</f>
        <v>42278.629710648151</v>
      </c>
      <c r="L2920" s="8">
        <f>YEAR(FundResult[[#This Row],[Date Created Conversion]])</f>
        <v>2015</v>
      </c>
      <c r="M2920" t="b">
        <v>0</v>
      </c>
      <c r="N2920">
        <v>20</v>
      </c>
      <c r="O2920" t="b">
        <v>0</v>
      </c>
      <c r="P2920" t="s">
        <v>8269</v>
      </c>
      <c r="Q2920" t="s">
        <v>8317</v>
      </c>
      <c r="R2920" s="10" t="s">
        <v>8318</v>
      </c>
      <c r="S2920" s="29">
        <f>ROUND(FundResult[[#This Row],[pledged]]/FundResult[[#This Row],[goal]]*100,0)</f>
        <v>27</v>
      </c>
      <c r="T2920" s="27">
        <f>IFERROR(FundResult[[#This Row],[pledged]]/FundResult[[#This Row],[backers_count]], 0)</f>
        <v>68.099999999999994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48">
        <v>600</v>
      </c>
      <c r="E2921" s="4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6">
        <f>FundResult[[#This Row],[launched_at]]/86400+DATE(1970,1,1)</f>
        <v>41826.61954861111</v>
      </c>
      <c r="L2921" s="8">
        <f>YEAR(FundResult[[#This Row],[Date Created Conversion]])</f>
        <v>2014</v>
      </c>
      <c r="M2921" t="b">
        <v>0</v>
      </c>
      <c r="N2921">
        <v>6</v>
      </c>
      <c r="O2921" t="b">
        <v>0</v>
      </c>
      <c r="P2921" t="s">
        <v>8269</v>
      </c>
      <c r="Q2921" t="s">
        <v>8317</v>
      </c>
      <c r="R2921" s="10" t="s">
        <v>8318</v>
      </c>
      <c r="S2921" s="29">
        <f>ROUND(FundResult[[#This Row],[pledged]]/FundResult[[#This Row],[goal]]*100,0)</f>
        <v>9</v>
      </c>
      <c r="T2921" s="27">
        <f>IFERROR(FundResult[[#This Row],[pledged]]/FundResult[[#This Row],[backers_count]], 0)</f>
        <v>8.5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48">
        <v>2500</v>
      </c>
      <c r="E2922" s="4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6">
        <f>FundResult[[#This Row],[launched_at]]/86400+DATE(1970,1,1)</f>
        <v>42058.792476851857</v>
      </c>
      <c r="L2922" s="8">
        <f>YEAR(FundResult[[#This Row],[Date Created Conversion]])</f>
        <v>2015</v>
      </c>
      <c r="M2922" t="b">
        <v>0</v>
      </c>
      <c r="N2922">
        <v>13</v>
      </c>
      <c r="O2922" t="b">
        <v>0</v>
      </c>
      <c r="P2922" t="s">
        <v>8269</v>
      </c>
      <c r="Q2922" t="s">
        <v>8317</v>
      </c>
      <c r="R2922" s="10" t="s">
        <v>8318</v>
      </c>
      <c r="S2922" s="29">
        <f>ROUND(FundResult[[#This Row],[pledged]]/FundResult[[#This Row],[goal]]*100,0)</f>
        <v>27</v>
      </c>
      <c r="T2922" s="27">
        <f>IFERROR(FundResult[[#This Row],[pledged]]/FundResult[[#This Row],[backers_count]], 0)</f>
        <v>51.615384615384613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48">
        <v>100</v>
      </c>
      <c r="E2923" s="4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6">
        <f>FundResult[[#This Row],[launched_at]]/86400+DATE(1970,1,1)</f>
        <v>41877.886620370373</v>
      </c>
      <c r="L2923" s="8">
        <f>YEAR(FundResult[[#This Row],[Date Created Conversion]])</f>
        <v>2014</v>
      </c>
      <c r="M2923" t="b">
        <v>0</v>
      </c>
      <c r="N2923">
        <v>3</v>
      </c>
      <c r="O2923" t="b">
        <v>1</v>
      </c>
      <c r="P2923" t="s">
        <v>8303</v>
      </c>
      <c r="Q2923" t="s">
        <v>8317</v>
      </c>
      <c r="R2923" s="10" t="s">
        <v>8359</v>
      </c>
      <c r="S2923" s="29">
        <f>ROUND(FundResult[[#This Row],[pledged]]/FundResult[[#This Row],[goal]]*100,0)</f>
        <v>129</v>
      </c>
      <c r="T2923" s="27">
        <f>IFERROR(FundResult[[#This Row],[pledged]]/FundResult[[#This Row],[backers_count]], 0)</f>
        <v>43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48">
        <v>500</v>
      </c>
      <c r="E2924" s="4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6">
        <f>FundResult[[#This Row],[launched_at]]/86400+DATE(1970,1,1)</f>
        <v>42097.874155092592</v>
      </c>
      <c r="L2924" s="8">
        <f>YEAR(FundResult[[#This Row],[Date Created Conversion]])</f>
        <v>2015</v>
      </c>
      <c r="M2924" t="b">
        <v>0</v>
      </c>
      <c r="N2924">
        <v>6</v>
      </c>
      <c r="O2924" t="b">
        <v>1</v>
      </c>
      <c r="P2924" t="s">
        <v>8303</v>
      </c>
      <c r="Q2924" t="s">
        <v>8317</v>
      </c>
      <c r="R2924" s="10" t="s">
        <v>8359</v>
      </c>
      <c r="S2924" s="29">
        <f>ROUND(FundResult[[#This Row],[pledged]]/FundResult[[#This Row],[goal]]*100,0)</f>
        <v>100</v>
      </c>
      <c r="T2924" s="27">
        <f>IFERROR(FundResult[[#This Row],[pledged]]/FundResult[[#This Row],[backers_count]], 0)</f>
        <v>83.333333333333329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48">
        <v>300</v>
      </c>
      <c r="E2925" s="4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6">
        <f>FundResult[[#This Row],[launched_at]]/86400+DATE(1970,1,1)</f>
        <v>42013.15253472222</v>
      </c>
      <c r="L2925" s="8">
        <f>YEAR(FundResult[[#This Row],[Date Created Conversion]])</f>
        <v>2015</v>
      </c>
      <c r="M2925" t="b">
        <v>0</v>
      </c>
      <c r="N2925">
        <v>10</v>
      </c>
      <c r="O2925" t="b">
        <v>1</v>
      </c>
      <c r="P2925" t="s">
        <v>8303</v>
      </c>
      <c r="Q2925" t="s">
        <v>8317</v>
      </c>
      <c r="R2925" s="10" t="s">
        <v>8359</v>
      </c>
      <c r="S2925" s="29">
        <f>ROUND(FundResult[[#This Row],[pledged]]/FundResult[[#This Row],[goal]]*100,0)</f>
        <v>100</v>
      </c>
      <c r="T2925" s="27">
        <f>IFERROR(FundResult[[#This Row],[pledged]]/FundResult[[#This Row],[backers_count]], 0)</f>
        <v>30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48">
        <v>25000</v>
      </c>
      <c r="E2926" s="4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6">
        <f>FundResult[[#This Row],[launched_at]]/86400+DATE(1970,1,1)</f>
        <v>42103.556828703702</v>
      </c>
      <c r="L2926" s="8">
        <f>YEAR(FundResult[[#This Row],[Date Created Conversion]])</f>
        <v>2015</v>
      </c>
      <c r="M2926" t="b">
        <v>0</v>
      </c>
      <c r="N2926">
        <v>147</v>
      </c>
      <c r="O2926" t="b">
        <v>1</v>
      </c>
      <c r="P2926" t="s">
        <v>8303</v>
      </c>
      <c r="Q2926" t="s">
        <v>8317</v>
      </c>
      <c r="R2926" s="10" t="s">
        <v>8359</v>
      </c>
      <c r="S2926" s="29">
        <f>ROUND(FundResult[[#This Row],[pledged]]/FundResult[[#This Row],[goal]]*100,0)</f>
        <v>103</v>
      </c>
      <c r="T2926" s="27">
        <f>IFERROR(FundResult[[#This Row],[pledged]]/FundResult[[#This Row],[backers_count]], 0)</f>
        <v>175.51020408163265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48">
        <v>45000</v>
      </c>
      <c r="E2927" s="4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6">
        <f>FundResult[[#This Row],[launched_at]]/86400+DATE(1970,1,1)</f>
        <v>41863.584120370375</v>
      </c>
      <c r="L2927" s="8">
        <f>YEAR(FundResult[[#This Row],[Date Created Conversion]])</f>
        <v>2014</v>
      </c>
      <c r="M2927" t="b">
        <v>0</v>
      </c>
      <c r="N2927">
        <v>199</v>
      </c>
      <c r="O2927" t="b">
        <v>1</v>
      </c>
      <c r="P2927" t="s">
        <v>8303</v>
      </c>
      <c r="Q2927" t="s">
        <v>8317</v>
      </c>
      <c r="R2927" s="10" t="s">
        <v>8359</v>
      </c>
      <c r="S2927" s="29">
        <f>ROUND(FundResult[[#This Row],[pledged]]/FundResult[[#This Row],[goal]]*100,0)</f>
        <v>102</v>
      </c>
      <c r="T2927" s="27">
        <f>IFERROR(FundResult[[#This Row],[pledged]]/FundResult[[#This Row],[backers_count]], 0)</f>
        <v>231.66175879396985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48">
        <v>3000</v>
      </c>
      <c r="E2928" s="4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6">
        <f>FundResult[[#This Row],[launched_at]]/86400+DATE(1970,1,1)</f>
        <v>42044.765960648147</v>
      </c>
      <c r="L2928" s="8">
        <f>YEAR(FundResult[[#This Row],[Date Created Conversion]])</f>
        <v>2015</v>
      </c>
      <c r="M2928" t="b">
        <v>0</v>
      </c>
      <c r="N2928">
        <v>50</v>
      </c>
      <c r="O2928" t="b">
        <v>1</v>
      </c>
      <c r="P2928" t="s">
        <v>8303</v>
      </c>
      <c r="Q2928" t="s">
        <v>8317</v>
      </c>
      <c r="R2928" s="10" t="s">
        <v>8359</v>
      </c>
      <c r="S2928" s="29">
        <f>ROUND(FundResult[[#This Row],[pledged]]/FundResult[[#This Row],[goal]]*100,0)</f>
        <v>125</v>
      </c>
      <c r="T2928" s="27">
        <f>IFERROR(FundResult[[#This Row],[pledged]]/FundResult[[#This Row],[backers_count]], 0)</f>
        <v>75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48">
        <v>1800</v>
      </c>
      <c r="E2929" s="4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6">
        <f>FundResult[[#This Row],[launched_at]]/86400+DATE(1970,1,1)</f>
        <v>41806.669317129628</v>
      </c>
      <c r="L2929" s="8">
        <f>YEAR(FundResult[[#This Row],[Date Created Conversion]])</f>
        <v>2014</v>
      </c>
      <c r="M2929" t="b">
        <v>0</v>
      </c>
      <c r="N2929">
        <v>21</v>
      </c>
      <c r="O2929" t="b">
        <v>1</v>
      </c>
      <c r="P2929" t="s">
        <v>8303</v>
      </c>
      <c r="Q2929" t="s">
        <v>8317</v>
      </c>
      <c r="R2929" s="10" t="s">
        <v>8359</v>
      </c>
      <c r="S2929" s="29">
        <f>ROUND(FundResult[[#This Row],[pledged]]/FundResult[[#This Row],[goal]]*100,0)</f>
        <v>131</v>
      </c>
      <c r="T2929" s="27">
        <f>IFERROR(FundResult[[#This Row],[pledged]]/FundResult[[#This Row],[backers_count]], 0)</f>
        <v>112.14285714285714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48">
        <v>1000</v>
      </c>
      <c r="E2930" s="4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6">
        <f>FundResult[[#This Row],[launched_at]]/86400+DATE(1970,1,1)</f>
        <v>42403.998217592598</v>
      </c>
      <c r="L2930" s="8">
        <f>YEAR(FundResult[[#This Row],[Date Created Conversion]])</f>
        <v>2016</v>
      </c>
      <c r="M2930" t="b">
        <v>0</v>
      </c>
      <c r="N2930">
        <v>24</v>
      </c>
      <c r="O2930" t="b">
        <v>1</v>
      </c>
      <c r="P2930" t="s">
        <v>8303</v>
      </c>
      <c r="Q2930" t="s">
        <v>8317</v>
      </c>
      <c r="R2930" s="10" t="s">
        <v>8359</v>
      </c>
      <c r="S2930" s="29">
        <f>ROUND(FundResult[[#This Row],[pledged]]/FundResult[[#This Row],[goal]]*100,0)</f>
        <v>100</v>
      </c>
      <c r="T2930" s="27">
        <f>IFERROR(FundResult[[#This Row],[pledged]]/FundResult[[#This Row],[backers_count]], 0)</f>
        <v>41.666666666666664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48">
        <v>8000</v>
      </c>
      <c r="E2931" s="4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6">
        <f>FundResult[[#This Row],[launched_at]]/86400+DATE(1970,1,1)</f>
        <v>41754.564328703702</v>
      </c>
      <c r="L2931" s="8">
        <f>YEAR(FundResult[[#This Row],[Date Created Conversion]])</f>
        <v>2014</v>
      </c>
      <c r="M2931" t="b">
        <v>0</v>
      </c>
      <c r="N2931">
        <v>32</v>
      </c>
      <c r="O2931" t="b">
        <v>1</v>
      </c>
      <c r="P2931" t="s">
        <v>8303</v>
      </c>
      <c r="Q2931" t="s">
        <v>8317</v>
      </c>
      <c r="R2931" s="10" t="s">
        <v>8359</v>
      </c>
      <c r="S2931" s="29">
        <f>ROUND(FundResult[[#This Row],[pledged]]/FundResult[[#This Row],[goal]]*100,0)</f>
        <v>102</v>
      </c>
      <c r="T2931" s="27">
        <f>IFERROR(FundResult[[#This Row],[pledged]]/FundResult[[#This Row],[backers_count]], 0)</f>
        <v>255.17343750000001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48">
        <v>10000</v>
      </c>
      <c r="E2932" s="4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6">
        <f>FundResult[[#This Row],[launched_at]]/86400+DATE(1970,1,1)</f>
        <v>42101.584074074075</v>
      </c>
      <c r="L2932" s="8">
        <f>YEAR(FundResult[[#This Row],[Date Created Conversion]])</f>
        <v>2015</v>
      </c>
      <c r="M2932" t="b">
        <v>0</v>
      </c>
      <c r="N2932">
        <v>62</v>
      </c>
      <c r="O2932" t="b">
        <v>1</v>
      </c>
      <c r="P2932" t="s">
        <v>8303</v>
      </c>
      <c r="Q2932" t="s">
        <v>8317</v>
      </c>
      <c r="R2932" s="10" t="s">
        <v>8359</v>
      </c>
      <c r="S2932" s="29">
        <f>ROUND(FundResult[[#This Row],[pledged]]/FundResult[[#This Row],[goal]]*100,0)</f>
        <v>101</v>
      </c>
      <c r="T2932" s="27">
        <f>IFERROR(FundResult[[#This Row],[pledged]]/FundResult[[#This Row],[backers_count]], 0)</f>
        <v>162.7741935483871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48">
        <v>750</v>
      </c>
      <c r="E2933" s="4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6">
        <f>FundResult[[#This Row],[launched_at]]/86400+DATE(1970,1,1)</f>
        <v>41872.291238425925</v>
      </c>
      <c r="L2933" s="8">
        <f>YEAR(FundResult[[#This Row],[Date Created Conversion]])</f>
        <v>2014</v>
      </c>
      <c r="M2933" t="b">
        <v>0</v>
      </c>
      <c r="N2933">
        <v>9</v>
      </c>
      <c r="O2933" t="b">
        <v>1</v>
      </c>
      <c r="P2933" t="s">
        <v>8303</v>
      </c>
      <c r="Q2933" t="s">
        <v>8317</v>
      </c>
      <c r="R2933" s="10" t="s">
        <v>8359</v>
      </c>
      <c r="S2933" s="29">
        <f>ROUND(FundResult[[#This Row],[pledged]]/FundResult[[#This Row],[goal]]*100,0)</f>
        <v>106</v>
      </c>
      <c r="T2933" s="27">
        <f>IFERROR(FundResult[[#This Row],[pledged]]/FundResult[[#This Row],[backers_count]], 0)</f>
        <v>88.333333333333329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48">
        <v>3100</v>
      </c>
      <c r="E2934" s="4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6">
        <f>FundResult[[#This Row],[launched_at]]/86400+DATE(1970,1,1)</f>
        <v>42025.164780092593</v>
      </c>
      <c r="L2934" s="8">
        <f>YEAR(FundResult[[#This Row],[Date Created Conversion]])</f>
        <v>2015</v>
      </c>
      <c r="M2934" t="b">
        <v>0</v>
      </c>
      <c r="N2934">
        <v>38</v>
      </c>
      <c r="O2934" t="b">
        <v>1</v>
      </c>
      <c r="P2934" t="s">
        <v>8303</v>
      </c>
      <c r="Q2934" t="s">
        <v>8317</v>
      </c>
      <c r="R2934" s="10" t="s">
        <v>8359</v>
      </c>
      <c r="S2934" s="29">
        <f>ROUND(FundResult[[#This Row],[pledged]]/FundResult[[#This Row],[goal]]*100,0)</f>
        <v>105</v>
      </c>
      <c r="T2934" s="27">
        <f>IFERROR(FundResult[[#This Row],[pledged]]/FundResult[[#This Row],[backers_count]], 0)</f>
        <v>85.736842105263165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48">
        <v>2500</v>
      </c>
      <c r="E2935" s="4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6">
        <f>FundResult[[#This Row],[launched_at]]/86400+DATE(1970,1,1)</f>
        <v>42495.956631944442</v>
      </c>
      <c r="L2935" s="8">
        <f>YEAR(FundResult[[#This Row],[Date Created Conversion]])</f>
        <v>2016</v>
      </c>
      <c r="M2935" t="b">
        <v>0</v>
      </c>
      <c r="N2935">
        <v>54</v>
      </c>
      <c r="O2935" t="b">
        <v>1</v>
      </c>
      <c r="P2935" t="s">
        <v>8303</v>
      </c>
      <c r="Q2935" t="s">
        <v>8317</v>
      </c>
      <c r="R2935" s="10" t="s">
        <v>8359</v>
      </c>
      <c r="S2935" s="29">
        <f>ROUND(FundResult[[#This Row],[pledged]]/FundResult[[#This Row],[goal]]*100,0)</f>
        <v>103</v>
      </c>
      <c r="T2935" s="27">
        <f>IFERROR(FundResult[[#This Row],[pledged]]/FundResult[[#This Row],[backers_count]], 0)</f>
        <v>47.574074074074076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48">
        <v>2500</v>
      </c>
      <c r="E2936" s="4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6">
        <f>FundResult[[#This Row],[launched_at]]/86400+DATE(1970,1,1)</f>
        <v>41775.636157407411</v>
      </c>
      <c r="L2936" s="8">
        <f>YEAR(FundResult[[#This Row],[Date Created Conversion]])</f>
        <v>2014</v>
      </c>
      <c r="M2936" t="b">
        <v>0</v>
      </c>
      <c r="N2936">
        <v>37</v>
      </c>
      <c r="O2936" t="b">
        <v>1</v>
      </c>
      <c r="P2936" t="s">
        <v>8303</v>
      </c>
      <c r="Q2936" t="s">
        <v>8317</v>
      </c>
      <c r="R2936" s="10" t="s">
        <v>8359</v>
      </c>
      <c r="S2936" s="29">
        <f>ROUND(FundResult[[#This Row],[pledged]]/FundResult[[#This Row],[goal]]*100,0)</f>
        <v>108</v>
      </c>
      <c r="T2936" s="27">
        <f>IFERROR(FundResult[[#This Row],[pledged]]/FundResult[[#This Row],[backers_count]], 0)</f>
        <v>72.972972972972968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48">
        <v>3500</v>
      </c>
      <c r="E2937" s="4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6">
        <f>FundResult[[#This Row],[launched_at]]/86400+DATE(1970,1,1)</f>
        <v>42553.583425925928</v>
      </c>
      <c r="L2937" s="8">
        <f>YEAR(FundResult[[#This Row],[Date Created Conversion]])</f>
        <v>2016</v>
      </c>
      <c r="M2937" t="b">
        <v>0</v>
      </c>
      <c r="N2937">
        <v>39</v>
      </c>
      <c r="O2937" t="b">
        <v>1</v>
      </c>
      <c r="P2937" t="s">
        <v>8303</v>
      </c>
      <c r="Q2937" t="s">
        <v>8317</v>
      </c>
      <c r="R2937" s="10" t="s">
        <v>8359</v>
      </c>
      <c r="S2937" s="29">
        <f>ROUND(FundResult[[#This Row],[pledged]]/FundResult[[#This Row],[goal]]*100,0)</f>
        <v>101</v>
      </c>
      <c r="T2937" s="27">
        <f>IFERROR(FundResult[[#This Row],[pledged]]/FundResult[[#This Row],[backers_count]], 0)</f>
        <v>90.538461538461533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48">
        <v>1000</v>
      </c>
      <c r="E2938" s="4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6">
        <f>FundResult[[#This Row],[launched_at]]/86400+DATE(1970,1,1)</f>
        <v>41912.650729166664</v>
      </c>
      <c r="L2938" s="8">
        <f>YEAR(FundResult[[#This Row],[Date Created Conversion]])</f>
        <v>2014</v>
      </c>
      <c r="M2938" t="b">
        <v>0</v>
      </c>
      <c r="N2938">
        <v>34</v>
      </c>
      <c r="O2938" t="b">
        <v>1</v>
      </c>
      <c r="P2938" t="s">
        <v>8303</v>
      </c>
      <c r="Q2938" t="s">
        <v>8317</v>
      </c>
      <c r="R2938" s="10" t="s">
        <v>8359</v>
      </c>
      <c r="S2938" s="29">
        <f>ROUND(FundResult[[#This Row],[pledged]]/FundResult[[#This Row],[goal]]*100,0)</f>
        <v>128</v>
      </c>
      <c r="T2938" s="27">
        <f>IFERROR(FundResult[[#This Row],[pledged]]/FundResult[[#This Row],[backers_count]], 0)</f>
        <v>37.647058823529413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48">
        <v>1500</v>
      </c>
      <c r="E2939" s="4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6">
        <f>FundResult[[#This Row],[launched_at]]/86400+DATE(1970,1,1)</f>
        <v>41803.457326388889</v>
      </c>
      <c r="L2939" s="8">
        <f>YEAR(FundResult[[#This Row],[Date Created Conversion]])</f>
        <v>2014</v>
      </c>
      <c r="M2939" t="b">
        <v>0</v>
      </c>
      <c r="N2939">
        <v>55</v>
      </c>
      <c r="O2939" t="b">
        <v>1</v>
      </c>
      <c r="P2939" t="s">
        <v>8303</v>
      </c>
      <c r="Q2939" t="s">
        <v>8317</v>
      </c>
      <c r="R2939" s="10" t="s">
        <v>8359</v>
      </c>
      <c r="S2939" s="29">
        <f>ROUND(FundResult[[#This Row],[pledged]]/FundResult[[#This Row],[goal]]*100,0)</f>
        <v>133</v>
      </c>
      <c r="T2939" s="27">
        <f>IFERROR(FundResult[[#This Row],[pledged]]/FundResult[[#This Row],[backers_count]], 0)</f>
        <v>36.363636363636367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48">
        <v>4000</v>
      </c>
      <c r="E2940" s="4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6">
        <f>FundResult[[#This Row],[launched_at]]/86400+DATE(1970,1,1)</f>
        <v>42004.703865740739</v>
      </c>
      <c r="L2940" s="8">
        <f>YEAR(FundResult[[#This Row],[Date Created Conversion]])</f>
        <v>2014</v>
      </c>
      <c r="M2940" t="b">
        <v>0</v>
      </c>
      <c r="N2940">
        <v>32</v>
      </c>
      <c r="O2940" t="b">
        <v>1</v>
      </c>
      <c r="P2940" t="s">
        <v>8303</v>
      </c>
      <c r="Q2940" t="s">
        <v>8317</v>
      </c>
      <c r="R2940" s="10" t="s">
        <v>8359</v>
      </c>
      <c r="S2940" s="29">
        <f>ROUND(FundResult[[#This Row],[pledged]]/FundResult[[#This Row],[goal]]*100,0)</f>
        <v>101</v>
      </c>
      <c r="T2940" s="27">
        <f>IFERROR(FundResult[[#This Row],[pledged]]/FundResult[[#This Row],[backers_count]], 0)</f>
        <v>126.71875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48">
        <v>8000</v>
      </c>
      <c r="E2941" s="4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6">
        <f>FundResult[[#This Row],[launched_at]]/86400+DATE(1970,1,1)</f>
        <v>41845.809166666666</v>
      </c>
      <c r="L2941" s="8">
        <f>YEAR(FundResult[[#This Row],[Date Created Conversion]])</f>
        <v>2014</v>
      </c>
      <c r="M2941" t="b">
        <v>0</v>
      </c>
      <c r="N2941">
        <v>25</v>
      </c>
      <c r="O2941" t="b">
        <v>1</v>
      </c>
      <c r="P2941" t="s">
        <v>8303</v>
      </c>
      <c r="Q2941" t="s">
        <v>8317</v>
      </c>
      <c r="R2941" s="10" t="s">
        <v>8359</v>
      </c>
      <c r="S2941" s="29">
        <f>ROUND(FundResult[[#This Row],[pledged]]/FundResult[[#This Row],[goal]]*100,0)</f>
        <v>103</v>
      </c>
      <c r="T2941" s="27">
        <f>IFERROR(FundResult[[#This Row],[pledged]]/FundResult[[#This Row],[backers_count]], 0)</f>
        <v>329.2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48">
        <v>2500</v>
      </c>
      <c r="E2942" s="4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6">
        <f>FundResult[[#This Row],[launched_at]]/86400+DATE(1970,1,1)</f>
        <v>41982.773356481484</v>
      </c>
      <c r="L2942" s="8">
        <f>YEAR(FundResult[[#This Row],[Date Created Conversion]])</f>
        <v>2014</v>
      </c>
      <c r="M2942" t="b">
        <v>0</v>
      </c>
      <c r="N2942">
        <v>33</v>
      </c>
      <c r="O2942" t="b">
        <v>1</v>
      </c>
      <c r="P2942" t="s">
        <v>8303</v>
      </c>
      <c r="Q2942" t="s">
        <v>8317</v>
      </c>
      <c r="R2942" s="10" t="s">
        <v>8359</v>
      </c>
      <c r="S2942" s="29">
        <f>ROUND(FundResult[[#This Row],[pledged]]/FundResult[[#This Row],[goal]]*100,0)</f>
        <v>107</v>
      </c>
      <c r="T2942" s="27">
        <f>IFERROR(FundResult[[#This Row],[pledged]]/FundResult[[#This Row],[backers_count]], 0)</f>
        <v>81.242424242424249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48">
        <v>25000</v>
      </c>
      <c r="E2943" s="4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6">
        <f>FundResult[[#This Row],[launched_at]]/86400+DATE(1970,1,1)</f>
        <v>42034.960127314815</v>
      </c>
      <c r="L2943" s="8">
        <f>YEAR(FundResult[[#This Row],[Date Created Conversion]])</f>
        <v>2015</v>
      </c>
      <c r="M2943" t="b">
        <v>0</v>
      </c>
      <c r="N2943">
        <v>1</v>
      </c>
      <c r="O2943" t="b">
        <v>0</v>
      </c>
      <c r="P2943" t="s">
        <v>8301</v>
      </c>
      <c r="Q2943" t="s">
        <v>8317</v>
      </c>
      <c r="R2943" s="10" t="s">
        <v>8357</v>
      </c>
      <c r="S2943" s="29">
        <f>ROUND(FundResult[[#This Row],[pledged]]/FundResult[[#This Row],[goal]]*100,0)</f>
        <v>0</v>
      </c>
      <c r="T2943" s="27">
        <f>IFERROR(FundResult[[#This Row],[pledged]]/FundResult[[#This Row],[backers_count]], 0)</f>
        <v>1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48">
        <v>200000</v>
      </c>
      <c r="E2944" s="4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6">
        <f>FundResult[[#This Row],[launched_at]]/86400+DATE(1970,1,1)</f>
        <v>42334.803923611107</v>
      </c>
      <c r="L2944" s="8">
        <f>YEAR(FundResult[[#This Row],[Date Created Conversion]])</f>
        <v>2015</v>
      </c>
      <c r="M2944" t="b">
        <v>0</v>
      </c>
      <c r="N2944">
        <v>202</v>
      </c>
      <c r="O2944" t="b">
        <v>0</v>
      </c>
      <c r="P2944" t="s">
        <v>8301</v>
      </c>
      <c r="Q2944" t="s">
        <v>8317</v>
      </c>
      <c r="R2944" s="10" t="s">
        <v>8357</v>
      </c>
      <c r="S2944" s="29">
        <f>ROUND(FundResult[[#This Row],[pledged]]/FundResult[[#This Row],[goal]]*100,0)</f>
        <v>20</v>
      </c>
      <c r="T2944" s="27">
        <f>IFERROR(FundResult[[#This Row],[pledged]]/FundResult[[#This Row],[backers_count]], 0)</f>
        <v>202.22772277227722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48">
        <v>3000</v>
      </c>
      <c r="E2945" s="4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6">
        <f>FundResult[[#This Row],[launched_at]]/86400+DATE(1970,1,1)</f>
        <v>42077.129398148143</v>
      </c>
      <c r="L2945" s="8">
        <f>YEAR(FundResult[[#This Row],[Date Created Conversion]])</f>
        <v>2015</v>
      </c>
      <c r="M2945" t="b">
        <v>0</v>
      </c>
      <c r="N2945">
        <v>0</v>
      </c>
      <c r="O2945" t="b">
        <v>0</v>
      </c>
      <c r="P2945" t="s">
        <v>8301</v>
      </c>
      <c r="Q2945" t="s">
        <v>8317</v>
      </c>
      <c r="R2945" s="10" t="s">
        <v>8357</v>
      </c>
      <c r="S2945" s="29">
        <f>ROUND(FundResult[[#This Row],[pledged]]/FundResult[[#This Row],[goal]]*100,0)</f>
        <v>0</v>
      </c>
      <c r="T2945" s="27">
        <f>IFERROR(FundResult[[#This Row],[pledged]]/FundResult[[#This Row],[backers_count]], 0)</f>
        <v>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48">
        <v>10000</v>
      </c>
      <c r="E2946" s="4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6">
        <f>FundResult[[#This Row],[launched_at]]/86400+DATE(1970,1,1)</f>
        <v>42132.9143287037</v>
      </c>
      <c r="L2946" s="8">
        <f>YEAR(FundResult[[#This Row],[Date Created Conversion]])</f>
        <v>2015</v>
      </c>
      <c r="M2946" t="b">
        <v>0</v>
      </c>
      <c r="N2946">
        <v>1</v>
      </c>
      <c r="O2946" t="b">
        <v>0</v>
      </c>
      <c r="P2946" t="s">
        <v>8301</v>
      </c>
      <c r="Q2946" t="s">
        <v>8317</v>
      </c>
      <c r="R2946" s="10" t="s">
        <v>8357</v>
      </c>
      <c r="S2946" s="29">
        <f>ROUND(FundResult[[#This Row],[pledged]]/FundResult[[#This Row],[goal]]*100,0)</f>
        <v>1</v>
      </c>
      <c r="T2946" s="27">
        <f>IFERROR(FundResult[[#This Row],[pledged]]/FundResult[[#This Row],[backers_count]], 0)</f>
        <v>100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48">
        <v>50000</v>
      </c>
      <c r="E2947" s="4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6">
        <f>FundResult[[#This Row],[launched_at]]/86400+DATE(1970,1,1)</f>
        <v>42118.139583333337</v>
      </c>
      <c r="L2947" s="8">
        <f>YEAR(FundResult[[#This Row],[Date Created Conversion]])</f>
        <v>2015</v>
      </c>
      <c r="M2947" t="b">
        <v>0</v>
      </c>
      <c r="N2947">
        <v>0</v>
      </c>
      <c r="O2947" t="b">
        <v>0</v>
      </c>
      <c r="P2947" t="s">
        <v>8301</v>
      </c>
      <c r="Q2947" t="s">
        <v>8317</v>
      </c>
      <c r="R2947" s="10" t="s">
        <v>8357</v>
      </c>
      <c r="S2947" s="29">
        <f>ROUND(FundResult[[#This Row],[pledged]]/FundResult[[#This Row],[goal]]*100,0)</f>
        <v>0</v>
      </c>
      <c r="T2947" s="27">
        <f>IFERROR(FundResult[[#This Row],[pledged]]/FundResult[[#This Row],[backers_count]], 0)</f>
        <v>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48">
        <v>2000</v>
      </c>
      <c r="E2948" s="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6">
        <f>FundResult[[#This Row],[launched_at]]/86400+DATE(1970,1,1)</f>
        <v>42567.531157407408</v>
      </c>
      <c r="L2948" s="8">
        <f>YEAR(FundResult[[#This Row],[Date Created Conversion]])</f>
        <v>2016</v>
      </c>
      <c r="M2948" t="b">
        <v>0</v>
      </c>
      <c r="N2948">
        <v>2</v>
      </c>
      <c r="O2948" t="b">
        <v>0</v>
      </c>
      <c r="P2948" t="s">
        <v>8301</v>
      </c>
      <c r="Q2948" t="s">
        <v>8317</v>
      </c>
      <c r="R2948" s="10" t="s">
        <v>8357</v>
      </c>
      <c r="S2948" s="29">
        <f>ROUND(FundResult[[#This Row],[pledged]]/FundResult[[#This Row],[goal]]*100,0)</f>
        <v>0</v>
      </c>
      <c r="T2948" s="27">
        <f>IFERROR(FundResult[[#This Row],[pledged]]/FundResult[[#This Row],[backers_count]], 0)</f>
        <v>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48">
        <v>25000</v>
      </c>
      <c r="E2949" s="4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6">
        <f>FundResult[[#This Row],[launched_at]]/86400+DATE(1970,1,1)</f>
        <v>42649.562118055561</v>
      </c>
      <c r="L2949" s="8">
        <f>YEAR(FundResult[[#This Row],[Date Created Conversion]])</f>
        <v>2016</v>
      </c>
      <c r="M2949" t="b">
        <v>0</v>
      </c>
      <c r="N2949">
        <v>13</v>
      </c>
      <c r="O2949" t="b">
        <v>0</v>
      </c>
      <c r="P2949" t="s">
        <v>8301</v>
      </c>
      <c r="Q2949" t="s">
        <v>8317</v>
      </c>
      <c r="R2949" s="10" t="s">
        <v>8357</v>
      </c>
      <c r="S2949" s="29">
        <f>ROUND(FundResult[[#This Row],[pledged]]/FundResult[[#This Row],[goal]]*100,0)</f>
        <v>4</v>
      </c>
      <c r="T2949" s="27">
        <f>IFERROR(FundResult[[#This Row],[pledged]]/FundResult[[#This Row],[backers_count]], 0)</f>
        <v>82.461538461538467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48">
        <v>500000</v>
      </c>
      <c r="E2950" s="4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6">
        <f>FundResult[[#This Row],[launched_at]]/86400+DATE(1970,1,1)</f>
        <v>42097.649224537032</v>
      </c>
      <c r="L2950" s="8">
        <f>YEAR(FundResult[[#This Row],[Date Created Conversion]])</f>
        <v>2015</v>
      </c>
      <c r="M2950" t="b">
        <v>0</v>
      </c>
      <c r="N2950">
        <v>9</v>
      </c>
      <c r="O2950" t="b">
        <v>0</v>
      </c>
      <c r="P2950" t="s">
        <v>8301</v>
      </c>
      <c r="Q2950" t="s">
        <v>8317</v>
      </c>
      <c r="R2950" s="10" t="s">
        <v>8357</v>
      </c>
      <c r="S2950" s="29">
        <f>ROUND(FundResult[[#This Row],[pledged]]/FundResult[[#This Row],[goal]]*100,0)</f>
        <v>0</v>
      </c>
      <c r="T2950" s="27">
        <f>IFERROR(FundResult[[#This Row],[pledged]]/FundResult[[#This Row],[backers_count]], 0)</f>
        <v>2.6666666666666665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48">
        <v>1000</v>
      </c>
      <c r="E2951" s="4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6">
        <f>FundResult[[#This Row],[launched_at]]/86400+DATE(1970,1,1)</f>
        <v>42297.823113425926</v>
      </c>
      <c r="L2951" s="8">
        <f>YEAR(FundResult[[#This Row],[Date Created Conversion]])</f>
        <v>2015</v>
      </c>
      <c r="M2951" t="b">
        <v>0</v>
      </c>
      <c r="N2951">
        <v>2</v>
      </c>
      <c r="O2951" t="b">
        <v>0</v>
      </c>
      <c r="P2951" t="s">
        <v>8301</v>
      </c>
      <c r="Q2951" t="s">
        <v>8317</v>
      </c>
      <c r="R2951" s="10" t="s">
        <v>8357</v>
      </c>
      <c r="S2951" s="29">
        <f>ROUND(FundResult[[#This Row],[pledged]]/FundResult[[#This Row],[goal]]*100,0)</f>
        <v>3</v>
      </c>
      <c r="T2951" s="27">
        <f>IFERROR(FundResult[[#This Row],[pledged]]/FundResult[[#This Row],[backers_count]], 0)</f>
        <v>12.5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48">
        <v>5000000</v>
      </c>
      <c r="E2952" s="4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6">
        <f>FundResult[[#This Row],[launched_at]]/86400+DATE(1970,1,1)</f>
        <v>42362.36518518519</v>
      </c>
      <c r="L2952" s="8">
        <f>YEAR(FundResult[[#This Row],[Date Created Conversion]])</f>
        <v>2015</v>
      </c>
      <c r="M2952" t="b">
        <v>0</v>
      </c>
      <c r="N2952">
        <v>0</v>
      </c>
      <c r="O2952" t="b">
        <v>0</v>
      </c>
      <c r="P2952" t="s">
        <v>8301</v>
      </c>
      <c r="Q2952" t="s">
        <v>8317</v>
      </c>
      <c r="R2952" s="10" t="s">
        <v>8357</v>
      </c>
      <c r="S2952" s="29">
        <f>ROUND(FundResult[[#This Row],[pledged]]/FundResult[[#This Row],[goal]]*100,0)</f>
        <v>0</v>
      </c>
      <c r="T2952" s="27">
        <f>IFERROR(FundResult[[#This Row],[pledged]]/FundResult[[#This Row],[backers_count]], 0)</f>
        <v>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48">
        <v>50000</v>
      </c>
      <c r="E2953" s="4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6">
        <f>FundResult[[#This Row],[launched_at]]/86400+DATE(1970,1,1)</f>
        <v>41872.802928240737</v>
      </c>
      <c r="L2953" s="8">
        <f>YEAR(FundResult[[#This Row],[Date Created Conversion]])</f>
        <v>2014</v>
      </c>
      <c r="M2953" t="b">
        <v>0</v>
      </c>
      <c r="N2953">
        <v>58</v>
      </c>
      <c r="O2953" t="b">
        <v>0</v>
      </c>
      <c r="P2953" t="s">
        <v>8301</v>
      </c>
      <c r="Q2953" t="s">
        <v>8317</v>
      </c>
      <c r="R2953" s="10" t="s">
        <v>8357</v>
      </c>
      <c r="S2953" s="29">
        <f>ROUND(FundResult[[#This Row],[pledged]]/FundResult[[#This Row],[goal]]*100,0)</f>
        <v>2</v>
      </c>
      <c r="T2953" s="27">
        <f>IFERROR(FundResult[[#This Row],[pledged]]/FundResult[[#This Row],[backers_count]], 0)</f>
        <v>18.896551724137932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48">
        <v>20000</v>
      </c>
      <c r="E2954" s="4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6">
        <f>FundResult[[#This Row],[launched_at]]/86400+DATE(1970,1,1)</f>
        <v>42628.690266203703</v>
      </c>
      <c r="L2954" s="8">
        <f>YEAR(FundResult[[#This Row],[Date Created Conversion]])</f>
        <v>2016</v>
      </c>
      <c r="M2954" t="b">
        <v>0</v>
      </c>
      <c r="N2954">
        <v>8</v>
      </c>
      <c r="O2954" t="b">
        <v>0</v>
      </c>
      <c r="P2954" t="s">
        <v>8301</v>
      </c>
      <c r="Q2954" t="s">
        <v>8317</v>
      </c>
      <c r="R2954" s="10" t="s">
        <v>8357</v>
      </c>
      <c r="S2954" s="29">
        <f>ROUND(FundResult[[#This Row],[pledged]]/FundResult[[#This Row],[goal]]*100,0)</f>
        <v>8</v>
      </c>
      <c r="T2954" s="27">
        <f>IFERROR(FundResult[[#This Row],[pledged]]/FundResult[[#This Row],[backers_count]], 0)</f>
        <v>200.625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48">
        <v>400000</v>
      </c>
      <c r="E2955" s="4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6">
        <f>FundResult[[#This Row],[launched_at]]/86400+DATE(1970,1,1)</f>
        <v>42255.791909722218</v>
      </c>
      <c r="L2955" s="8">
        <f>YEAR(FundResult[[#This Row],[Date Created Conversion]])</f>
        <v>2015</v>
      </c>
      <c r="M2955" t="b">
        <v>0</v>
      </c>
      <c r="N2955">
        <v>3</v>
      </c>
      <c r="O2955" t="b">
        <v>0</v>
      </c>
      <c r="P2955" t="s">
        <v>8301</v>
      </c>
      <c r="Q2955" t="s">
        <v>8317</v>
      </c>
      <c r="R2955" s="10" t="s">
        <v>8357</v>
      </c>
      <c r="S2955" s="29">
        <f>ROUND(FundResult[[#This Row],[pledged]]/FundResult[[#This Row],[goal]]*100,0)</f>
        <v>0</v>
      </c>
      <c r="T2955" s="27">
        <f>IFERROR(FundResult[[#This Row],[pledged]]/FundResult[[#This Row],[backers_count]], 0)</f>
        <v>201.66666666666666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48">
        <v>15000</v>
      </c>
      <c r="E2956" s="4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6">
        <f>FundResult[[#This Row],[launched_at]]/86400+DATE(1970,1,1)</f>
        <v>42790.583368055552</v>
      </c>
      <c r="L2956" s="8">
        <f>YEAR(FundResult[[#This Row],[Date Created Conversion]])</f>
        <v>2017</v>
      </c>
      <c r="M2956" t="b">
        <v>0</v>
      </c>
      <c r="N2956">
        <v>0</v>
      </c>
      <c r="O2956" t="b">
        <v>0</v>
      </c>
      <c r="P2956" t="s">
        <v>8301</v>
      </c>
      <c r="Q2956" t="s">
        <v>8317</v>
      </c>
      <c r="R2956" s="10" t="s">
        <v>8357</v>
      </c>
      <c r="S2956" s="29">
        <f>ROUND(FundResult[[#This Row],[pledged]]/FundResult[[#This Row],[goal]]*100,0)</f>
        <v>0</v>
      </c>
      <c r="T2956" s="27">
        <f>IFERROR(FundResult[[#This Row],[pledged]]/FundResult[[#This Row],[backers_count]], 0)</f>
        <v>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48">
        <v>1200</v>
      </c>
      <c r="E2957" s="4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6">
        <f>FundResult[[#This Row],[launched_at]]/86400+DATE(1970,1,1)</f>
        <v>42141.741307870368</v>
      </c>
      <c r="L2957" s="8">
        <f>YEAR(FundResult[[#This Row],[Date Created Conversion]])</f>
        <v>2015</v>
      </c>
      <c r="M2957" t="b">
        <v>0</v>
      </c>
      <c r="N2957">
        <v>11</v>
      </c>
      <c r="O2957" t="b">
        <v>0</v>
      </c>
      <c r="P2957" t="s">
        <v>8301</v>
      </c>
      <c r="Q2957" t="s">
        <v>8317</v>
      </c>
      <c r="R2957" s="10" t="s">
        <v>8357</v>
      </c>
      <c r="S2957" s="29">
        <f>ROUND(FundResult[[#This Row],[pledged]]/FundResult[[#This Row],[goal]]*100,0)</f>
        <v>60</v>
      </c>
      <c r="T2957" s="27">
        <f>IFERROR(FundResult[[#This Row],[pledged]]/FundResult[[#This Row],[backers_count]], 0)</f>
        <v>65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48">
        <v>7900</v>
      </c>
      <c r="E2958" s="4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6">
        <f>FundResult[[#This Row],[launched_at]]/86400+DATE(1970,1,1)</f>
        <v>42464.958912037036</v>
      </c>
      <c r="L2958" s="8">
        <f>YEAR(FundResult[[#This Row],[Date Created Conversion]])</f>
        <v>2016</v>
      </c>
      <c r="M2958" t="b">
        <v>0</v>
      </c>
      <c r="N2958">
        <v>20</v>
      </c>
      <c r="O2958" t="b">
        <v>0</v>
      </c>
      <c r="P2958" t="s">
        <v>8301</v>
      </c>
      <c r="Q2958" t="s">
        <v>8317</v>
      </c>
      <c r="R2958" s="10" t="s">
        <v>8357</v>
      </c>
      <c r="S2958" s="29">
        <f>ROUND(FundResult[[#This Row],[pledged]]/FundResult[[#This Row],[goal]]*100,0)</f>
        <v>17</v>
      </c>
      <c r="T2958" s="27">
        <f>IFERROR(FundResult[[#This Row],[pledged]]/FundResult[[#This Row],[backers_count]], 0)</f>
        <v>66.099999999999994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48">
        <v>15000</v>
      </c>
      <c r="E2959" s="4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6">
        <f>FundResult[[#This Row],[launched_at]]/86400+DATE(1970,1,1)</f>
        <v>42031.011249999996</v>
      </c>
      <c r="L2959" s="8">
        <f>YEAR(FundResult[[#This Row],[Date Created Conversion]])</f>
        <v>2015</v>
      </c>
      <c r="M2959" t="b">
        <v>0</v>
      </c>
      <c r="N2959">
        <v>3</v>
      </c>
      <c r="O2959" t="b">
        <v>0</v>
      </c>
      <c r="P2959" t="s">
        <v>8301</v>
      </c>
      <c r="Q2959" t="s">
        <v>8317</v>
      </c>
      <c r="R2959" s="10" t="s">
        <v>8357</v>
      </c>
      <c r="S2959" s="29">
        <f>ROUND(FundResult[[#This Row],[pledged]]/FundResult[[#This Row],[goal]]*100,0)</f>
        <v>2</v>
      </c>
      <c r="T2959" s="27">
        <f>IFERROR(FundResult[[#This Row],[pledged]]/FundResult[[#This Row],[backers_count]], 0)</f>
        <v>93.333333333333329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48">
        <v>80000</v>
      </c>
      <c r="E2960" s="4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6">
        <f>FundResult[[#This Row],[launched_at]]/86400+DATE(1970,1,1)</f>
        <v>42438.779131944444</v>
      </c>
      <c r="L2960" s="8">
        <f>YEAR(FundResult[[#This Row],[Date Created Conversion]])</f>
        <v>2016</v>
      </c>
      <c r="M2960" t="b">
        <v>0</v>
      </c>
      <c r="N2960">
        <v>0</v>
      </c>
      <c r="O2960" t="b">
        <v>0</v>
      </c>
      <c r="P2960" t="s">
        <v>8301</v>
      </c>
      <c r="Q2960" t="s">
        <v>8317</v>
      </c>
      <c r="R2960" s="10" t="s">
        <v>8357</v>
      </c>
      <c r="S2960" s="29">
        <f>ROUND(FundResult[[#This Row],[pledged]]/FundResult[[#This Row],[goal]]*100,0)</f>
        <v>0</v>
      </c>
      <c r="T2960" s="27">
        <f>IFERROR(FundResult[[#This Row],[pledged]]/FundResult[[#This Row],[backers_count]], 0)</f>
        <v>0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48">
        <v>10000</v>
      </c>
      <c r="E2961" s="4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6">
        <f>FundResult[[#This Row],[launched_at]]/86400+DATE(1970,1,1)</f>
        <v>42498.008391203708</v>
      </c>
      <c r="L2961" s="8">
        <f>YEAR(FundResult[[#This Row],[Date Created Conversion]])</f>
        <v>2016</v>
      </c>
      <c r="M2961" t="b">
        <v>0</v>
      </c>
      <c r="N2961">
        <v>0</v>
      </c>
      <c r="O2961" t="b">
        <v>0</v>
      </c>
      <c r="P2961" t="s">
        <v>8301</v>
      </c>
      <c r="Q2961" t="s">
        <v>8317</v>
      </c>
      <c r="R2961" s="10" t="s">
        <v>8357</v>
      </c>
      <c r="S2961" s="29">
        <f>ROUND(FundResult[[#This Row],[pledged]]/FundResult[[#This Row],[goal]]*100,0)</f>
        <v>0</v>
      </c>
      <c r="T2961" s="27">
        <f>IFERROR(FundResult[[#This Row],[pledged]]/FundResult[[#This Row],[backers_count]], 0)</f>
        <v>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48">
        <v>30000000</v>
      </c>
      <c r="E2962" s="4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6">
        <f>FundResult[[#This Row],[launched_at]]/86400+DATE(1970,1,1)</f>
        <v>41863.757210648146</v>
      </c>
      <c r="L2962" s="8">
        <f>YEAR(FundResult[[#This Row],[Date Created Conversion]])</f>
        <v>2014</v>
      </c>
      <c r="M2962" t="b">
        <v>0</v>
      </c>
      <c r="N2962">
        <v>0</v>
      </c>
      <c r="O2962" t="b">
        <v>0</v>
      </c>
      <c r="P2962" t="s">
        <v>8301</v>
      </c>
      <c r="Q2962" t="s">
        <v>8317</v>
      </c>
      <c r="R2962" s="10" t="s">
        <v>8357</v>
      </c>
      <c r="S2962" s="29">
        <f>ROUND(FundResult[[#This Row],[pledged]]/FundResult[[#This Row],[goal]]*100,0)</f>
        <v>0</v>
      </c>
      <c r="T2962" s="27">
        <f>IFERROR(FundResult[[#This Row],[pledged]]/FundResult[[#This Row],[backers_count]], 0)</f>
        <v>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48">
        <v>5000</v>
      </c>
      <c r="E2963" s="4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6">
        <f>FundResult[[#This Row],[launched_at]]/86400+DATE(1970,1,1)</f>
        <v>42061.212488425925</v>
      </c>
      <c r="L2963" s="8">
        <f>YEAR(FundResult[[#This Row],[Date Created Conversion]])</f>
        <v>2015</v>
      </c>
      <c r="M2963" t="b">
        <v>0</v>
      </c>
      <c r="N2963">
        <v>108</v>
      </c>
      <c r="O2963" t="b">
        <v>1</v>
      </c>
      <c r="P2963" t="s">
        <v>8269</v>
      </c>
      <c r="Q2963" t="s">
        <v>8317</v>
      </c>
      <c r="R2963" s="10" t="s">
        <v>8318</v>
      </c>
      <c r="S2963" s="29">
        <f>ROUND(FundResult[[#This Row],[pledged]]/FundResult[[#This Row],[goal]]*100,0)</f>
        <v>110</v>
      </c>
      <c r="T2963" s="27">
        <f>IFERROR(FundResult[[#This Row],[pledged]]/FundResult[[#This Row],[backers_count]], 0)</f>
        <v>50.75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48">
        <v>1000</v>
      </c>
      <c r="E2964" s="4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6">
        <f>FundResult[[#This Row],[launched_at]]/86400+DATE(1970,1,1)</f>
        <v>42036.24428240741</v>
      </c>
      <c r="L2964" s="8">
        <f>YEAR(FundResult[[#This Row],[Date Created Conversion]])</f>
        <v>2015</v>
      </c>
      <c r="M2964" t="b">
        <v>0</v>
      </c>
      <c r="N2964">
        <v>20</v>
      </c>
      <c r="O2964" t="b">
        <v>1</v>
      </c>
      <c r="P2964" t="s">
        <v>8269</v>
      </c>
      <c r="Q2964" t="s">
        <v>8317</v>
      </c>
      <c r="R2964" s="10" t="s">
        <v>8318</v>
      </c>
      <c r="S2964" s="29">
        <f>ROUND(FundResult[[#This Row],[pledged]]/FundResult[[#This Row],[goal]]*100,0)</f>
        <v>122</v>
      </c>
      <c r="T2964" s="27">
        <f>IFERROR(FundResult[[#This Row],[pledged]]/FundResult[[#This Row],[backers_count]], 0)</f>
        <v>60.9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48">
        <v>10000</v>
      </c>
      <c r="E2965" s="4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6">
        <f>FundResult[[#This Row],[launched_at]]/86400+DATE(1970,1,1)</f>
        <v>42157.470185185186</v>
      </c>
      <c r="L2965" s="8">
        <f>YEAR(FundResult[[#This Row],[Date Created Conversion]])</f>
        <v>2015</v>
      </c>
      <c r="M2965" t="b">
        <v>0</v>
      </c>
      <c r="N2965">
        <v>98</v>
      </c>
      <c r="O2965" t="b">
        <v>1</v>
      </c>
      <c r="P2965" t="s">
        <v>8269</v>
      </c>
      <c r="Q2965" t="s">
        <v>8317</v>
      </c>
      <c r="R2965" s="10" t="s">
        <v>8318</v>
      </c>
      <c r="S2965" s="29">
        <f>ROUND(FundResult[[#This Row],[pledged]]/FundResult[[#This Row],[goal]]*100,0)</f>
        <v>107</v>
      </c>
      <c r="T2965" s="27">
        <f>IFERROR(FundResult[[#This Row],[pledged]]/FundResult[[#This Row],[backers_count]], 0)</f>
        <v>109.03061224489795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48">
        <v>5000</v>
      </c>
      <c r="E2966" s="4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6">
        <f>FundResult[[#This Row],[launched_at]]/86400+DATE(1970,1,1)</f>
        <v>41827.909942129627</v>
      </c>
      <c r="L2966" s="8">
        <f>YEAR(FundResult[[#This Row],[Date Created Conversion]])</f>
        <v>2014</v>
      </c>
      <c r="M2966" t="b">
        <v>0</v>
      </c>
      <c r="N2966">
        <v>196</v>
      </c>
      <c r="O2966" t="b">
        <v>1</v>
      </c>
      <c r="P2966" t="s">
        <v>8269</v>
      </c>
      <c r="Q2966" t="s">
        <v>8317</v>
      </c>
      <c r="R2966" s="10" t="s">
        <v>8318</v>
      </c>
      <c r="S2966" s="29">
        <f>ROUND(FundResult[[#This Row],[pledged]]/FundResult[[#This Row],[goal]]*100,0)</f>
        <v>101</v>
      </c>
      <c r="T2966" s="27">
        <f>IFERROR(FundResult[[#This Row],[pledged]]/FundResult[[#This Row],[backers_count]], 0)</f>
        <v>25.692295918367346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48">
        <v>1500</v>
      </c>
      <c r="E2967" s="4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6">
        <f>FundResult[[#This Row],[launched_at]]/86400+DATE(1970,1,1)</f>
        <v>42162.729548611111</v>
      </c>
      <c r="L2967" s="8">
        <f>YEAR(FundResult[[#This Row],[Date Created Conversion]])</f>
        <v>2015</v>
      </c>
      <c r="M2967" t="b">
        <v>0</v>
      </c>
      <c r="N2967">
        <v>39</v>
      </c>
      <c r="O2967" t="b">
        <v>1</v>
      </c>
      <c r="P2967" t="s">
        <v>8269</v>
      </c>
      <c r="Q2967" t="s">
        <v>8317</v>
      </c>
      <c r="R2967" s="10" t="s">
        <v>8318</v>
      </c>
      <c r="S2967" s="29">
        <f>ROUND(FundResult[[#This Row],[pledged]]/FundResult[[#This Row],[goal]]*100,0)</f>
        <v>109</v>
      </c>
      <c r="T2967" s="27">
        <f>IFERROR(FundResult[[#This Row],[pledged]]/FundResult[[#This Row],[backers_count]], 0)</f>
        <v>41.92307692307692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48">
        <v>10000</v>
      </c>
      <c r="E2968" s="4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6">
        <f>FundResult[[#This Row],[launched_at]]/86400+DATE(1970,1,1)</f>
        <v>42233.738564814819</v>
      </c>
      <c r="L2968" s="8">
        <f>YEAR(FundResult[[#This Row],[Date Created Conversion]])</f>
        <v>2015</v>
      </c>
      <c r="M2968" t="b">
        <v>0</v>
      </c>
      <c r="N2968">
        <v>128</v>
      </c>
      <c r="O2968" t="b">
        <v>1</v>
      </c>
      <c r="P2968" t="s">
        <v>8269</v>
      </c>
      <c r="Q2968" t="s">
        <v>8317</v>
      </c>
      <c r="R2968" s="10" t="s">
        <v>8318</v>
      </c>
      <c r="S2968" s="29">
        <f>ROUND(FundResult[[#This Row],[pledged]]/FundResult[[#This Row],[goal]]*100,0)</f>
        <v>114</v>
      </c>
      <c r="T2968" s="27">
        <f>IFERROR(FundResult[[#This Row],[pledged]]/FundResult[[#This Row],[backers_count]], 0)</f>
        <v>88.7734375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48">
        <v>5000</v>
      </c>
      <c r="E2969" s="4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6">
        <f>FundResult[[#This Row],[launched_at]]/86400+DATE(1970,1,1)</f>
        <v>42042.197824074072</v>
      </c>
      <c r="L2969" s="8">
        <f>YEAR(FundResult[[#This Row],[Date Created Conversion]])</f>
        <v>2015</v>
      </c>
      <c r="M2969" t="b">
        <v>0</v>
      </c>
      <c r="N2969">
        <v>71</v>
      </c>
      <c r="O2969" t="b">
        <v>1</v>
      </c>
      <c r="P2969" t="s">
        <v>8269</v>
      </c>
      <c r="Q2969" t="s">
        <v>8317</v>
      </c>
      <c r="R2969" s="10" t="s">
        <v>8318</v>
      </c>
      <c r="S2969" s="29">
        <f>ROUND(FundResult[[#This Row],[pledged]]/FundResult[[#This Row],[goal]]*100,0)</f>
        <v>114</v>
      </c>
      <c r="T2969" s="27">
        <f>IFERROR(FundResult[[#This Row],[pledged]]/FundResult[[#This Row],[backers_count]], 0)</f>
        <v>80.225352112676063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48">
        <v>3500</v>
      </c>
      <c r="E2970" s="4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6">
        <f>FundResult[[#This Row],[launched_at]]/86400+DATE(1970,1,1)</f>
        <v>42585.523842592593</v>
      </c>
      <c r="L2970" s="8">
        <f>YEAR(FundResult[[#This Row],[Date Created Conversion]])</f>
        <v>2016</v>
      </c>
      <c r="M2970" t="b">
        <v>0</v>
      </c>
      <c r="N2970">
        <v>47</v>
      </c>
      <c r="O2970" t="b">
        <v>1</v>
      </c>
      <c r="P2970" t="s">
        <v>8269</v>
      </c>
      <c r="Q2970" t="s">
        <v>8317</v>
      </c>
      <c r="R2970" s="10" t="s">
        <v>8318</v>
      </c>
      <c r="S2970" s="29">
        <f>ROUND(FundResult[[#This Row],[pledged]]/FundResult[[#This Row],[goal]]*100,0)</f>
        <v>106</v>
      </c>
      <c r="T2970" s="27">
        <f>IFERROR(FundResult[[#This Row],[pledged]]/FundResult[[#This Row],[backers_count]], 0)</f>
        <v>78.936170212765958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48">
        <v>1000</v>
      </c>
      <c r="E2971" s="4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6">
        <f>FundResult[[#This Row],[launched_at]]/86400+DATE(1970,1,1)</f>
        <v>42097.786493055552</v>
      </c>
      <c r="L2971" s="8">
        <f>YEAR(FundResult[[#This Row],[Date Created Conversion]])</f>
        <v>2015</v>
      </c>
      <c r="M2971" t="b">
        <v>0</v>
      </c>
      <c r="N2971">
        <v>17</v>
      </c>
      <c r="O2971" t="b">
        <v>1</v>
      </c>
      <c r="P2971" t="s">
        <v>8269</v>
      </c>
      <c r="Q2971" t="s">
        <v>8317</v>
      </c>
      <c r="R2971" s="10" t="s">
        <v>8318</v>
      </c>
      <c r="S2971" s="29">
        <f>ROUND(FundResult[[#This Row],[pledged]]/FundResult[[#This Row],[goal]]*100,0)</f>
        <v>163</v>
      </c>
      <c r="T2971" s="27">
        <f>IFERROR(FundResult[[#This Row],[pledged]]/FundResult[[#This Row],[backers_count]], 0)</f>
        <v>95.588235294117652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48">
        <v>6000</v>
      </c>
      <c r="E2972" s="4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6">
        <f>FundResult[[#This Row],[launched_at]]/86400+DATE(1970,1,1)</f>
        <v>41808.669571759259</v>
      </c>
      <c r="L2972" s="8">
        <f>YEAR(FundResult[[#This Row],[Date Created Conversion]])</f>
        <v>2014</v>
      </c>
      <c r="M2972" t="b">
        <v>0</v>
      </c>
      <c r="N2972">
        <v>91</v>
      </c>
      <c r="O2972" t="b">
        <v>1</v>
      </c>
      <c r="P2972" t="s">
        <v>8269</v>
      </c>
      <c r="Q2972" t="s">
        <v>8317</v>
      </c>
      <c r="R2972" s="10" t="s">
        <v>8318</v>
      </c>
      <c r="S2972" s="29">
        <f>ROUND(FundResult[[#This Row],[pledged]]/FundResult[[#This Row],[goal]]*100,0)</f>
        <v>106</v>
      </c>
      <c r="T2972" s="27">
        <f>IFERROR(FundResult[[#This Row],[pledged]]/FundResult[[#This Row],[backers_count]], 0)</f>
        <v>69.890109890109883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48">
        <v>3200</v>
      </c>
      <c r="E2973" s="4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6">
        <f>FundResult[[#This Row],[launched_at]]/86400+DATE(1970,1,1)</f>
        <v>41852.658310185187</v>
      </c>
      <c r="L2973" s="8">
        <f>YEAR(FundResult[[#This Row],[Date Created Conversion]])</f>
        <v>2014</v>
      </c>
      <c r="M2973" t="b">
        <v>0</v>
      </c>
      <c r="N2973">
        <v>43</v>
      </c>
      <c r="O2973" t="b">
        <v>1</v>
      </c>
      <c r="P2973" t="s">
        <v>8269</v>
      </c>
      <c r="Q2973" t="s">
        <v>8317</v>
      </c>
      <c r="R2973" s="10" t="s">
        <v>8318</v>
      </c>
      <c r="S2973" s="29">
        <f>ROUND(FundResult[[#This Row],[pledged]]/FundResult[[#This Row],[goal]]*100,0)</f>
        <v>100</v>
      </c>
      <c r="T2973" s="27">
        <f>IFERROR(FundResult[[#This Row],[pledged]]/FundResult[[#This Row],[backers_count]], 0)</f>
        <v>74.534883720930239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48">
        <v>2000</v>
      </c>
      <c r="E2974" s="4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6">
        <f>FundResult[[#This Row],[launched_at]]/86400+DATE(1970,1,1)</f>
        <v>42694.110185185185</v>
      </c>
      <c r="L2974" s="8">
        <f>YEAR(FundResult[[#This Row],[Date Created Conversion]])</f>
        <v>2016</v>
      </c>
      <c r="M2974" t="b">
        <v>0</v>
      </c>
      <c r="N2974">
        <v>17</v>
      </c>
      <c r="O2974" t="b">
        <v>1</v>
      </c>
      <c r="P2974" t="s">
        <v>8269</v>
      </c>
      <c r="Q2974" t="s">
        <v>8317</v>
      </c>
      <c r="R2974" s="10" t="s">
        <v>8318</v>
      </c>
      <c r="S2974" s="29">
        <f>ROUND(FundResult[[#This Row],[pledged]]/FundResult[[#This Row],[goal]]*100,0)</f>
        <v>105</v>
      </c>
      <c r="T2974" s="27">
        <f>IFERROR(FundResult[[#This Row],[pledged]]/FundResult[[#This Row],[backers_count]], 0)</f>
        <v>123.94117647058823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48">
        <v>5000</v>
      </c>
      <c r="E2975" s="4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6">
        <f>FundResult[[#This Row],[launched_at]]/86400+DATE(1970,1,1)</f>
        <v>42341.818379629629</v>
      </c>
      <c r="L2975" s="8">
        <f>YEAR(FundResult[[#This Row],[Date Created Conversion]])</f>
        <v>2015</v>
      </c>
      <c r="M2975" t="b">
        <v>0</v>
      </c>
      <c r="N2975">
        <v>33</v>
      </c>
      <c r="O2975" t="b">
        <v>1</v>
      </c>
      <c r="P2975" t="s">
        <v>8269</v>
      </c>
      <c r="Q2975" t="s">
        <v>8317</v>
      </c>
      <c r="R2975" s="10" t="s">
        <v>8318</v>
      </c>
      <c r="S2975" s="29">
        <f>ROUND(FundResult[[#This Row],[pledged]]/FundResult[[#This Row],[goal]]*100,0)</f>
        <v>175</v>
      </c>
      <c r="T2975" s="27">
        <f>IFERROR(FundResult[[#This Row],[pledged]]/FundResult[[#This Row],[backers_count]], 0)</f>
        <v>264.84848484848487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48">
        <v>5000</v>
      </c>
      <c r="E2976" s="4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6">
        <f>FundResult[[#This Row],[launched_at]]/86400+DATE(1970,1,1)</f>
        <v>41880.061006944445</v>
      </c>
      <c r="L2976" s="8">
        <f>YEAR(FundResult[[#This Row],[Date Created Conversion]])</f>
        <v>2014</v>
      </c>
      <c r="M2976" t="b">
        <v>0</v>
      </c>
      <c r="N2976">
        <v>87</v>
      </c>
      <c r="O2976" t="b">
        <v>1</v>
      </c>
      <c r="P2976" t="s">
        <v>8269</v>
      </c>
      <c r="Q2976" t="s">
        <v>8317</v>
      </c>
      <c r="R2976" s="10" t="s">
        <v>8318</v>
      </c>
      <c r="S2976" s="29">
        <f>ROUND(FundResult[[#This Row],[pledged]]/FundResult[[#This Row],[goal]]*100,0)</f>
        <v>102</v>
      </c>
      <c r="T2976" s="27">
        <f>IFERROR(FundResult[[#This Row],[pledged]]/FundResult[[#This Row],[backers_count]], 0)</f>
        <v>58.620689655172413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48">
        <v>8000</v>
      </c>
      <c r="E2977" s="4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6">
        <f>FundResult[[#This Row],[launched_at]]/86400+DATE(1970,1,1)</f>
        <v>41941.683865740742</v>
      </c>
      <c r="L2977" s="8">
        <f>YEAR(FundResult[[#This Row],[Date Created Conversion]])</f>
        <v>2014</v>
      </c>
      <c r="M2977" t="b">
        <v>0</v>
      </c>
      <c r="N2977">
        <v>113</v>
      </c>
      <c r="O2977" t="b">
        <v>1</v>
      </c>
      <c r="P2977" t="s">
        <v>8269</v>
      </c>
      <c r="Q2977" t="s">
        <v>8317</v>
      </c>
      <c r="R2977" s="10" t="s">
        <v>8318</v>
      </c>
      <c r="S2977" s="29">
        <f>ROUND(FundResult[[#This Row],[pledged]]/FundResult[[#This Row],[goal]]*100,0)</f>
        <v>100</v>
      </c>
      <c r="T2977" s="27">
        <f>IFERROR(FundResult[[#This Row],[pledged]]/FundResult[[#This Row],[backers_count]], 0)</f>
        <v>70.884955752212392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48">
        <v>70</v>
      </c>
      <c r="E2978" s="4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6">
        <f>FundResult[[#This Row],[launched_at]]/86400+DATE(1970,1,1)</f>
        <v>42425.730671296296</v>
      </c>
      <c r="L2978" s="8">
        <f>YEAR(FundResult[[#This Row],[Date Created Conversion]])</f>
        <v>2016</v>
      </c>
      <c r="M2978" t="b">
        <v>0</v>
      </c>
      <c r="N2978">
        <v>14</v>
      </c>
      <c r="O2978" t="b">
        <v>1</v>
      </c>
      <c r="P2978" t="s">
        <v>8269</v>
      </c>
      <c r="Q2978" t="s">
        <v>8317</v>
      </c>
      <c r="R2978" s="10" t="s">
        <v>8318</v>
      </c>
      <c r="S2978" s="29">
        <f>ROUND(FundResult[[#This Row],[pledged]]/FundResult[[#This Row],[goal]]*100,0)</f>
        <v>171</v>
      </c>
      <c r="T2978" s="27">
        <f>IFERROR(FundResult[[#This Row],[pledged]]/FundResult[[#This Row],[backers_count]], 0)</f>
        <v>8.5714285714285712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48">
        <v>3000</v>
      </c>
      <c r="E2979" s="4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6">
        <f>FundResult[[#This Row],[launched_at]]/86400+DATE(1970,1,1)</f>
        <v>42026.88118055556</v>
      </c>
      <c r="L2979" s="8">
        <f>YEAR(FundResult[[#This Row],[Date Created Conversion]])</f>
        <v>2015</v>
      </c>
      <c r="M2979" t="b">
        <v>0</v>
      </c>
      <c r="N2979">
        <v>30</v>
      </c>
      <c r="O2979" t="b">
        <v>1</v>
      </c>
      <c r="P2979" t="s">
        <v>8269</v>
      </c>
      <c r="Q2979" t="s">
        <v>8317</v>
      </c>
      <c r="R2979" s="10" t="s">
        <v>8318</v>
      </c>
      <c r="S2979" s="29">
        <f>ROUND(FundResult[[#This Row],[pledged]]/FundResult[[#This Row],[goal]]*100,0)</f>
        <v>114</v>
      </c>
      <c r="T2979" s="27">
        <f>IFERROR(FundResult[[#This Row],[pledged]]/FundResult[[#This Row],[backers_count]], 0)</f>
        <v>113.56666666666666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48">
        <v>750</v>
      </c>
      <c r="E2980" s="4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6">
        <f>FundResult[[#This Row],[launched_at]]/86400+DATE(1970,1,1)</f>
        <v>41922.640590277777</v>
      </c>
      <c r="L2980" s="8">
        <f>YEAR(FundResult[[#This Row],[Date Created Conversion]])</f>
        <v>2014</v>
      </c>
      <c r="M2980" t="b">
        <v>0</v>
      </c>
      <c r="N2980">
        <v>16</v>
      </c>
      <c r="O2980" t="b">
        <v>1</v>
      </c>
      <c r="P2980" t="s">
        <v>8269</v>
      </c>
      <c r="Q2980" t="s">
        <v>8317</v>
      </c>
      <c r="R2980" s="10" t="s">
        <v>8318</v>
      </c>
      <c r="S2980" s="29">
        <f>ROUND(FundResult[[#This Row],[pledged]]/FundResult[[#This Row],[goal]]*100,0)</f>
        <v>129</v>
      </c>
      <c r="T2980" s="27">
        <f>IFERROR(FundResult[[#This Row],[pledged]]/FundResult[[#This Row],[backers_count]], 0)</f>
        <v>60.6875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48">
        <v>5000</v>
      </c>
      <c r="E2981" s="4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6">
        <f>FundResult[[#This Row],[launched_at]]/86400+DATE(1970,1,1)</f>
        <v>41993.824340277773</v>
      </c>
      <c r="L2981" s="8">
        <f>YEAR(FundResult[[#This Row],[Date Created Conversion]])</f>
        <v>2014</v>
      </c>
      <c r="M2981" t="b">
        <v>0</v>
      </c>
      <c r="N2981">
        <v>46</v>
      </c>
      <c r="O2981" t="b">
        <v>1</v>
      </c>
      <c r="P2981" t="s">
        <v>8269</v>
      </c>
      <c r="Q2981" t="s">
        <v>8317</v>
      </c>
      <c r="R2981" s="10" t="s">
        <v>8318</v>
      </c>
      <c r="S2981" s="29">
        <f>ROUND(FundResult[[#This Row],[pledged]]/FundResult[[#This Row],[goal]]*100,0)</f>
        <v>101</v>
      </c>
      <c r="T2981" s="27">
        <f>IFERROR(FundResult[[#This Row],[pledged]]/FundResult[[#This Row],[backers_count]], 0)</f>
        <v>110.21739130434783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48">
        <v>3000</v>
      </c>
      <c r="E2982" s="4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6">
        <f>FundResult[[#This Row],[launched_at]]/86400+DATE(1970,1,1)</f>
        <v>42219.915856481486</v>
      </c>
      <c r="L2982" s="8">
        <f>YEAR(FundResult[[#This Row],[Date Created Conversion]])</f>
        <v>2015</v>
      </c>
      <c r="M2982" t="b">
        <v>0</v>
      </c>
      <c r="N2982">
        <v>24</v>
      </c>
      <c r="O2982" t="b">
        <v>1</v>
      </c>
      <c r="P2982" t="s">
        <v>8269</v>
      </c>
      <c r="Q2982" t="s">
        <v>8317</v>
      </c>
      <c r="R2982" s="10" t="s">
        <v>8318</v>
      </c>
      <c r="S2982" s="29">
        <f>ROUND(FundResult[[#This Row],[pledged]]/FundResult[[#This Row],[goal]]*100,0)</f>
        <v>109</v>
      </c>
      <c r="T2982" s="27">
        <f>IFERROR(FundResult[[#This Row],[pledged]]/FundResult[[#This Row],[backers_count]], 0)</f>
        <v>136.45833333333334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48">
        <v>4000</v>
      </c>
      <c r="E2983" s="4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6">
        <f>FundResult[[#This Row],[launched_at]]/86400+DATE(1970,1,1)</f>
        <v>42225.559675925921</v>
      </c>
      <c r="L2983" s="8">
        <f>YEAR(FundResult[[#This Row],[Date Created Conversion]])</f>
        <v>2015</v>
      </c>
      <c r="M2983" t="b">
        <v>1</v>
      </c>
      <c r="N2983">
        <v>97</v>
      </c>
      <c r="O2983" t="b">
        <v>1</v>
      </c>
      <c r="P2983" t="s">
        <v>8301</v>
      </c>
      <c r="Q2983" t="s">
        <v>8317</v>
      </c>
      <c r="R2983" s="10" t="s">
        <v>8357</v>
      </c>
      <c r="S2983" s="29">
        <f>ROUND(FundResult[[#This Row],[pledged]]/FundResult[[#This Row],[goal]]*100,0)</f>
        <v>129</v>
      </c>
      <c r="T2983" s="27">
        <f>IFERROR(FundResult[[#This Row],[pledged]]/FundResult[[#This Row],[backers_count]], 0)</f>
        <v>53.164948453608247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48">
        <v>5000</v>
      </c>
      <c r="E2984" s="4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6">
        <f>FundResult[[#This Row],[launched_at]]/86400+DATE(1970,1,1)</f>
        <v>42381.686840277776</v>
      </c>
      <c r="L2984" s="8">
        <f>YEAR(FundResult[[#This Row],[Date Created Conversion]])</f>
        <v>2016</v>
      </c>
      <c r="M2984" t="b">
        <v>1</v>
      </c>
      <c r="N2984">
        <v>59</v>
      </c>
      <c r="O2984" t="b">
        <v>1</v>
      </c>
      <c r="P2984" t="s">
        <v>8301</v>
      </c>
      <c r="Q2984" t="s">
        <v>8317</v>
      </c>
      <c r="R2984" s="10" t="s">
        <v>8357</v>
      </c>
      <c r="S2984" s="29">
        <f>ROUND(FundResult[[#This Row],[pledged]]/FundResult[[#This Row],[goal]]*100,0)</f>
        <v>102</v>
      </c>
      <c r="T2984" s="27">
        <f>IFERROR(FundResult[[#This Row],[pledged]]/FundResult[[#This Row],[backers_count]], 0)</f>
        <v>86.491525423728817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48">
        <v>116000</v>
      </c>
      <c r="E2985" s="4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6">
        <f>FundResult[[#This Row],[launched_at]]/86400+DATE(1970,1,1)</f>
        <v>41894.632361111115</v>
      </c>
      <c r="L2985" s="8">
        <f>YEAR(FundResult[[#This Row],[Date Created Conversion]])</f>
        <v>2014</v>
      </c>
      <c r="M2985" t="b">
        <v>1</v>
      </c>
      <c r="N2985">
        <v>1095</v>
      </c>
      <c r="O2985" t="b">
        <v>1</v>
      </c>
      <c r="P2985" t="s">
        <v>8301</v>
      </c>
      <c r="Q2985" t="s">
        <v>8317</v>
      </c>
      <c r="R2985" s="10" t="s">
        <v>8357</v>
      </c>
      <c r="S2985" s="29">
        <f>ROUND(FundResult[[#This Row],[pledged]]/FundResult[[#This Row],[goal]]*100,0)</f>
        <v>147</v>
      </c>
      <c r="T2985" s="27">
        <f>IFERROR(FundResult[[#This Row],[pledged]]/FundResult[[#This Row],[backers_count]], 0)</f>
        <v>155.23827397260274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48">
        <v>25000</v>
      </c>
      <c r="E2986" s="4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6">
        <f>FundResult[[#This Row],[launched_at]]/86400+DATE(1970,1,1)</f>
        <v>42576.278715277775</v>
      </c>
      <c r="L2986" s="8">
        <f>YEAR(FundResult[[#This Row],[Date Created Conversion]])</f>
        <v>2016</v>
      </c>
      <c r="M2986" t="b">
        <v>1</v>
      </c>
      <c r="N2986">
        <v>218</v>
      </c>
      <c r="O2986" t="b">
        <v>1</v>
      </c>
      <c r="P2986" t="s">
        <v>8301</v>
      </c>
      <c r="Q2986" t="s">
        <v>8317</v>
      </c>
      <c r="R2986" s="10" t="s">
        <v>8357</v>
      </c>
      <c r="S2986" s="29">
        <f>ROUND(FundResult[[#This Row],[pledged]]/FundResult[[#This Row],[goal]]*100,0)</f>
        <v>100</v>
      </c>
      <c r="T2986" s="27">
        <f>IFERROR(FundResult[[#This Row],[pledged]]/FundResult[[#This Row],[backers_count]], 0)</f>
        <v>115.08256880733946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48">
        <v>10000</v>
      </c>
      <c r="E2987" s="4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6">
        <f>FundResult[[#This Row],[launched_at]]/86400+DATE(1970,1,1)</f>
        <v>42654.973703703705</v>
      </c>
      <c r="L2987" s="8">
        <f>YEAR(FundResult[[#This Row],[Date Created Conversion]])</f>
        <v>2016</v>
      </c>
      <c r="M2987" t="b">
        <v>0</v>
      </c>
      <c r="N2987">
        <v>111</v>
      </c>
      <c r="O2987" t="b">
        <v>1</v>
      </c>
      <c r="P2987" t="s">
        <v>8301</v>
      </c>
      <c r="Q2987" t="s">
        <v>8317</v>
      </c>
      <c r="R2987" s="10" t="s">
        <v>8357</v>
      </c>
      <c r="S2987" s="29">
        <f>ROUND(FundResult[[#This Row],[pledged]]/FundResult[[#This Row],[goal]]*100,0)</f>
        <v>122</v>
      </c>
      <c r="T2987" s="27">
        <f>IFERROR(FundResult[[#This Row],[pledged]]/FundResult[[#This Row],[backers_count]], 0)</f>
        <v>109.5945945945946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48">
        <v>2400</v>
      </c>
      <c r="E2988" s="4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6">
        <f>FundResult[[#This Row],[launched_at]]/86400+DATE(1970,1,1)</f>
        <v>42431.500069444446</v>
      </c>
      <c r="L2988" s="8">
        <f>YEAR(FundResult[[#This Row],[Date Created Conversion]])</f>
        <v>2016</v>
      </c>
      <c r="M2988" t="b">
        <v>0</v>
      </c>
      <c r="N2988">
        <v>56</v>
      </c>
      <c r="O2988" t="b">
        <v>1</v>
      </c>
      <c r="P2988" t="s">
        <v>8301</v>
      </c>
      <c r="Q2988" t="s">
        <v>8317</v>
      </c>
      <c r="R2988" s="10" t="s">
        <v>8357</v>
      </c>
      <c r="S2988" s="29">
        <f>ROUND(FundResult[[#This Row],[pledged]]/FundResult[[#This Row],[goal]]*100,0)</f>
        <v>106</v>
      </c>
      <c r="T2988" s="27">
        <f>IFERROR(FundResult[[#This Row],[pledged]]/FundResult[[#This Row],[backers_count]], 0)</f>
        <v>45.214285714285715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48">
        <v>25000</v>
      </c>
      <c r="E2989" s="4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6">
        <f>FundResult[[#This Row],[launched_at]]/86400+DATE(1970,1,1)</f>
        <v>42627.307303240741</v>
      </c>
      <c r="L2989" s="8">
        <f>YEAR(FundResult[[#This Row],[Date Created Conversion]])</f>
        <v>2016</v>
      </c>
      <c r="M2989" t="b">
        <v>0</v>
      </c>
      <c r="N2989">
        <v>265</v>
      </c>
      <c r="O2989" t="b">
        <v>1</v>
      </c>
      <c r="P2989" t="s">
        <v>8301</v>
      </c>
      <c r="Q2989" t="s">
        <v>8317</v>
      </c>
      <c r="R2989" s="10" t="s">
        <v>8357</v>
      </c>
      <c r="S2989" s="29">
        <f>ROUND(FundResult[[#This Row],[pledged]]/FundResult[[#This Row],[goal]]*100,0)</f>
        <v>110</v>
      </c>
      <c r="T2989" s="27">
        <f>IFERROR(FundResult[[#This Row],[pledged]]/FundResult[[#This Row],[backers_count]], 0)</f>
        <v>104.15169811320754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48">
        <v>1000</v>
      </c>
      <c r="E2990" s="4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6">
        <f>FundResult[[#This Row],[launched_at]]/86400+DATE(1970,1,1)</f>
        <v>42511.36204861111</v>
      </c>
      <c r="L2990" s="8">
        <f>YEAR(FundResult[[#This Row],[Date Created Conversion]])</f>
        <v>2016</v>
      </c>
      <c r="M2990" t="b">
        <v>0</v>
      </c>
      <c r="N2990">
        <v>28</v>
      </c>
      <c r="O2990" t="b">
        <v>1</v>
      </c>
      <c r="P2990" t="s">
        <v>8301</v>
      </c>
      <c r="Q2990" t="s">
        <v>8317</v>
      </c>
      <c r="R2990" s="10" t="s">
        <v>8357</v>
      </c>
      <c r="S2990" s="29">
        <f>ROUND(FundResult[[#This Row],[pledged]]/FundResult[[#This Row],[goal]]*100,0)</f>
        <v>100</v>
      </c>
      <c r="T2990" s="27">
        <f>IFERROR(FundResult[[#This Row],[pledged]]/FundResult[[#This Row],[backers_count]], 0)</f>
        <v>35.714285714285715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48">
        <v>20000</v>
      </c>
      <c r="E2991" s="4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6">
        <f>FundResult[[#This Row],[launched_at]]/86400+DATE(1970,1,1)</f>
        <v>42337.02039351852</v>
      </c>
      <c r="L2991" s="8">
        <f>YEAR(FundResult[[#This Row],[Date Created Conversion]])</f>
        <v>2015</v>
      </c>
      <c r="M2991" t="b">
        <v>0</v>
      </c>
      <c r="N2991">
        <v>364</v>
      </c>
      <c r="O2991" t="b">
        <v>1</v>
      </c>
      <c r="P2991" t="s">
        <v>8301</v>
      </c>
      <c r="Q2991" t="s">
        <v>8317</v>
      </c>
      <c r="R2991" s="10" t="s">
        <v>8357</v>
      </c>
      <c r="S2991" s="29">
        <f>ROUND(FundResult[[#This Row],[pledged]]/FundResult[[#This Row],[goal]]*100,0)</f>
        <v>177</v>
      </c>
      <c r="T2991" s="27">
        <f>IFERROR(FundResult[[#This Row],[pledged]]/FundResult[[#This Row],[backers_count]], 0)</f>
        <v>96.997252747252745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48">
        <v>10000</v>
      </c>
      <c r="E2992" s="4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6">
        <f>FundResult[[#This Row],[launched_at]]/86400+DATE(1970,1,1)</f>
        <v>42341.57430555555</v>
      </c>
      <c r="L2992" s="8">
        <f>YEAR(FundResult[[#This Row],[Date Created Conversion]])</f>
        <v>2015</v>
      </c>
      <c r="M2992" t="b">
        <v>0</v>
      </c>
      <c r="N2992">
        <v>27</v>
      </c>
      <c r="O2992" t="b">
        <v>1</v>
      </c>
      <c r="P2992" t="s">
        <v>8301</v>
      </c>
      <c r="Q2992" t="s">
        <v>8317</v>
      </c>
      <c r="R2992" s="10" t="s">
        <v>8357</v>
      </c>
      <c r="S2992" s="29">
        <f>ROUND(FundResult[[#This Row],[pledged]]/FundResult[[#This Row],[goal]]*100,0)</f>
        <v>100</v>
      </c>
      <c r="T2992" s="27">
        <f>IFERROR(FundResult[[#This Row],[pledged]]/FundResult[[#This Row],[backers_count]], 0)</f>
        <v>370.37037037037038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48">
        <v>8500</v>
      </c>
      <c r="E2993" s="4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6">
        <f>FundResult[[#This Row],[launched_at]]/86400+DATE(1970,1,1)</f>
        <v>42740.837152777778</v>
      </c>
      <c r="L2993" s="8">
        <f>YEAR(FundResult[[#This Row],[Date Created Conversion]])</f>
        <v>2017</v>
      </c>
      <c r="M2993" t="b">
        <v>0</v>
      </c>
      <c r="N2993">
        <v>93</v>
      </c>
      <c r="O2993" t="b">
        <v>1</v>
      </c>
      <c r="P2993" t="s">
        <v>8301</v>
      </c>
      <c r="Q2993" t="s">
        <v>8317</v>
      </c>
      <c r="R2993" s="10" t="s">
        <v>8357</v>
      </c>
      <c r="S2993" s="29">
        <f>ROUND(FundResult[[#This Row],[pledged]]/FundResult[[#This Row],[goal]]*100,0)</f>
        <v>103</v>
      </c>
      <c r="T2993" s="27">
        <f>IFERROR(FundResult[[#This Row],[pledged]]/FundResult[[#This Row],[backers_count]], 0)</f>
        <v>94.408602150537632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48">
        <v>3000</v>
      </c>
      <c r="E2994" s="4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6">
        <f>FundResult[[#This Row],[launched_at]]/86400+DATE(1970,1,1)</f>
        <v>42622.767476851848</v>
      </c>
      <c r="L2994" s="8">
        <f>YEAR(FundResult[[#This Row],[Date Created Conversion]])</f>
        <v>2016</v>
      </c>
      <c r="M2994" t="b">
        <v>0</v>
      </c>
      <c r="N2994">
        <v>64</v>
      </c>
      <c r="O2994" t="b">
        <v>1</v>
      </c>
      <c r="P2994" t="s">
        <v>8301</v>
      </c>
      <c r="Q2994" t="s">
        <v>8317</v>
      </c>
      <c r="R2994" s="10" t="s">
        <v>8357</v>
      </c>
      <c r="S2994" s="29">
        <f>ROUND(FundResult[[#This Row],[pledged]]/FundResult[[#This Row],[goal]]*100,0)</f>
        <v>105</v>
      </c>
      <c r="T2994" s="27">
        <f>IFERROR(FundResult[[#This Row],[pledged]]/FundResult[[#This Row],[backers_count]], 0)</f>
        <v>48.984375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48">
        <v>1000</v>
      </c>
      <c r="E2995" s="4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6">
        <f>FundResult[[#This Row],[launched_at]]/86400+DATE(1970,1,1)</f>
        <v>42390.838738425926</v>
      </c>
      <c r="L2995" s="8">
        <f>YEAR(FundResult[[#This Row],[Date Created Conversion]])</f>
        <v>2016</v>
      </c>
      <c r="M2995" t="b">
        <v>0</v>
      </c>
      <c r="N2995">
        <v>22</v>
      </c>
      <c r="O2995" t="b">
        <v>1</v>
      </c>
      <c r="P2995" t="s">
        <v>8301</v>
      </c>
      <c r="Q2995" t="s">
        <v>8317</v>
      </c>
      <c r="R2995" s="10" t="s">
        <v>8357</v>
      </c>
      <c r="S2995" s="29">
        <f>ROUND(FundResult[[#This Row],[pledged]]/FundResult[[#This Row],[goal]]*100,0)</f>
        <v>100</v>
      </c>
      <c r="T2995" s="27">
        <f>IFERROR(FundResult[[#This Row],[pledged]]/FundResult[[#This Row],[backers_count]], 0)</f>
        <v>45.590909090909093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48">
        <v>300</v>
      </c>
      <c r="E2996" s="4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6">
        <f>FundResult[[#This Row],[launched_at]]/86400+DATE(1970,1,1)</f>
        <v>41885.478842592594</v>
      </c>
      <c r="L2996" s="8">
        <f>YEAR(FundResult[[#This Row],[Date Created Conversion]])</f>
        <v>2014</v>
      </c>
      <c r="M2996" t="b">
        <v>0</v>
      </c>
      <c r="N2996">
        <v>59</v>
      </c>
      <c r="O2996" t="b">
        <v>1</v>
      </c>
      <c r="P2996" t="s">
        <v>8301</v>
      </c>
      <c r="Q2996" t="s">
        <v>8317</v>
      </c>
      <c r="R2996" s="10" t="s">
        <v>8357</v>
      </c>
      <c r="S2996" s="29">
        <f>ROUND(FundResult[[#This Row],[pledged]]/FundResult[[#This Row],[goal]]*100,0)</f>
        <v>458</v>
      </c>
      <c r="T2996" s="27">
        <f>IFERROR(FundResult[[#This Row],[pledged]]/FundResult[[#This Row],[backers_count]], 0)</f>
        <v>23.275254237288134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48">
        <v>15000</v>
      </c>
      <c r="E2997" s="4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6">
        <f>FundResult[[#This Row],[launched_at]]/86400+DATE(1970,1,1)</f>
        <v>42724.665173611109</v>
      </c>
      <c r="L2997" s="8">
        <f>YEAR(FundResult[[#This Row],[Date Created Conversion]])</f>
        <v>2016</v>
      </c>
      <c r="M2997" t="b">
        <v>0</v>
      </c>
      <c r="N2997">
        <v>249</v>
      </c>
      <c r="O2997" t="b">
        <v>1</v>
      </c>
      <c r="P2997" t="s">
        <v>8301</v>
      </c>
      <c r="Q2997" t="s">
        <v>8317</v>
      </c>
      <c r="R2997" s="10" t="s">
        <v>8357</v>
      </c>
      <c r="S2997" s="29">
        <f>ROUND(FundResult[[#This Row],[pledged]]/FundResult[[#This Row],[goal]]*100,0)</f>
        <v>105</v>
      </c>
      <c r="T2997" s="27">
        <f>IFERROR(FundResult[[#This Row],[pledged]]/FundResult[[#This Row],[backers_count]], 0)</f>
        <v>63.2289156626506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48">
        <v>35000</v>
      </c>
      <c r="E2998" s="4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6">
        <f>FundResult[[#This Row],[launched_at]]/86400+DATE(1970,1,1)</f>
        <v>42090.912499999999</v>
      </c>
      <c r="L2998" s="8">
        <f>YEAR(FundResult[[#This Row],[Date Created Conversion]])</f>
        <v>2015</v>
      </c>
      <c r="M2998" t="b">
        <v>0</v>
      </c>
      <c r="N2998">
        <v>392</v>
      </c>
      <c r="O2998" t="b">
        <v>1</v>
      </c>
      <c r="P2998" t="s">
        <v>8301</v>
      </c>
      <c r="Q2998" t="s">
        <v>8317</v>
      </c>
      <c r="R2998" s="10" t="s">
        <v>8357</v>
      </c>
      <c r="S2998" s="29">
        <f>ROUND(FundResult[[#This Row],[pledged]]/FundResult[[#This Row],[goal]]*100,0)</f>
        <v>172</v>
      </c>
      <c r="T2998" s="27">
        <f>IFERROR(FundResult[[#This Row],[pledged]]/FundResult[[#This Row],[backers_count]], 0)</f>
        <v>153.5204081632653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48">
        <v>10000</v>
      </c>
      <c r="E2999" s="4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6">
        <f>FundResult[[#This Row],[launched_at]]/86400+DATE(1970,1,1)</f>
        <v>42775.733715277776</v>
      </c>
      <c r="L2999" s="8">
        <f>YEAR(FundResult[[#This Row],[Date Created Conversion]])</f>
        <v>2017</v>
      </c>
      <c r="M2999" t="b">
        <v>0</v>
      </c>
      <c r="N2999">
        <v>115</v>
      </c>
      <c r="O2999" t="b">
        <v>1</v>
      </c>
      <c r="P2999" t="s">
        <v>8301</v>
      </c>
      <c r="Q2999" t="s">
        <v>8317</v>
      </c>
      <c r="R2999" s="10" t="s">
        <v>8357</v>
      </c>
      <c r="S2999" s="29">
        <f>ROUND(FundResult[[#This Row],[pledged]]/FundResult[[#This Row],[goal]]*100,0)</f>
        <v>104</v>
      </c>
      <c r="T2999" s="27">
        <f>IFERROR(FundResult[[#This Row],[pledged]]/FundResult[[#This Row],[backers_count]], 0)</f>
        <v>90.2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48">
        <v>50000</v>
      </c>
      <c r="E3000" s="4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6">
        <f>FundResult[[#This Row],[launched_at]]/86400+DATE(1970,1,1)</f>
        <v>41778.193622685183</v>
      </c>
      <c r="L3000" s="8">
        <f>YEAR(FundResult[[#This Row],[Date Created Conversion]])</f>
        <v>2014</v>
      </c>
      <c r="M3000" t="b">
        <v>0</v>
      </c>
      <c r="N3000">
        <v>433</v>
      </c>
      <c r="O3000" t="b">
        <v>1</v>
      </c>
      <c r="P3000" t="s">
        <v>8301</v>
      </c>
      <c r="Q3000" t="s">
        <v>8317</v>
      </c>
      <c r="R3000" s="10" t="s">
        <v>8357</v>
      </c>
      <c r="S3000" s="29">
        <f>ROUND(FundResult[[#This Row],[pledged]]/FundResult[[#This Row],[goal]]*100,0)</f>
        <v>103</v>
      </c>
      <c r="T3000" s="27">
        <f>IFERROR(FundResult[[#This Row],[pledged]]/FundResult[[#This Row],[backers_count]], 0)</f>
        <v>118.97113163972287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48">
        <v>1350</v>
      </c>
      <c r="E3001" s="4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6">
        <f>FundResult[[#This Row],[launched_at]]/86400+DATE(1970,1,1)</f>
        <v>42780.740277777775</v>
      </c>
      <c r="L3001" s="8">
        <f>YEAR(FundResult[[#This Row],[Date Created Conversion]])</f>
        <v>2017</v>
      </c>
      <c r="M3001" t="b">
        <v>0</v>
      </c>
      <c r="N3001">
        <v>20</v>
      </c>
      <c r="O3001" t="b">
        <v>1</v>
      </c>
      <c r="P3001" t="s">
        <v>8301</v>
      </c>
      <c r="Q3001" t="s">
        <v>8317</v>
      </c>
      <c r="R3001" s="10" t="s">
        <v>8357</v>
      </c>
      <c r="S3001" s="29">
        <f>ROUND(FundResult[[#This Row],[pledged]]/FundResult[[#This Row],[goal]]*100,0)</f>
        <v>119</v>
      </c>
      <c r="T3001" s="27">
        <f>IFERROR(FundResult[[#This Row],[pledged]]/FundResult[[#This Row],[backers_count]], 0)</f>
        <v>80.25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48">
        <v>500</v>
      </c>
      <c r="E3002" s="4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6">
        <f>FundResult[[#This Row],[launched_at]]/86400+DATE(1970,1,1)</f>
        <v>42752.827199074076</v>
      </c>
      <c r="L3002" s="8">
        <f>YEAR(FundResult[[#This Row],[Date Created Conversion]])</f>
        <v>2017</v>
      </c>
      <c r="M3002" t="b">
        <v>0</v>
      </c>
      <c r="N3002">
        <v>8</v>
      </c>
      <c r="O3002" t="b">
        <v>1</v>
      </c>
      <c r="P3002" t="s">
        <v>8301</v>
      </c>
      <c r="Q3002" t="s">
        <v>8317</v>
      </c>
      <c r="R3002" s="10" t="s">
        <v>8357</v>
      </c>
      <c r="S3002" s="29">
        <f>ROUND(FundResult[[#This Row],[pledged]]/FundResult[[#This Row],[goal]]*100,0)</f>
        <v>100</v>
      </c>
      <c r="T3002" s="27">
        <f>IFERROR(FundResult[[#This Row],[pledged]]/FundResult[[#This Row],[backers_count]], 0)</f>
        <v>62.5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48">
        <v>7214</v>
      </c>
      <c r="E3003" s="4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6">
        <f>FundResult[[#This Row],[launched_at]]/86400+DATE(1970,1,1)</f>
        <v>42534.895625000005</v>
      </c>
      <c r="L3003" s="8">
        <f>YEAR(FundResult[[#This Row],[Date Created Conversion]])</f>
        <v>2016</v>
      </c>
      <c r="M3003" t="b">
        <v>0</v>
      </c>
      <c r="N3003">
        <v>175</v>
      </c>
      <c r="O3003" t="b">
        <v>1</v>
      </c>
      <c r="P3003" t="s">
        <v>8301</v>
      </c>
      <c r="Q3003" t="s">
        <v>8317</v>
      </c>
      <c r="R3003" s="10" t="s">
        <v>8357</v>
      </c>
      <c r="S3003" s="29">
        <f>ROUND(FundResult[[#This Row],[pledged]]/FundResult[[#This Row],[goal]]*100,0)</f>
        <v>319</v>
      </c>
      <c r="T3003" s="27">
        <f>IFERROR(FundResult[[#This Row],[pledged]]/FundResult[[#This Row],[backers_count]], 0)</f>
        <v>131.37719999999999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48">
        <v>7000</v>
      </c>
      <c r="E3004" s="4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6">
        <f>FundResult[[#This Row],[launched_at]]/86400+DATE(1970,1,1)</f>
        <v>41239.83625</v>
      </c>
      <c r="L3004" s="8">
        <f>YEAR(FundResult[[#This Row],[Date Created Conversion]])</f>
        <v>2012</v>
      </c>
      <c r="M3004" t="b">
        <v>0</v>
      </c>
      <c r="N3004">
        <v>104</v>
      </c>
      <c r="O3004" t="b">
        <v>1</v>
      </c>
      <c r="P3004" t="s">
        <v>8301</v>
      </c>
      <c r="Q3004" t="s">
        <v>8317</v>
      </c>
      <c r="R3004" s="10" t="s">
        <v>8357</v>
      </c>
      <c r="S3004" s="29">
        <f>ROUND(FundResult[[#This Row],[pledged]]/FundResult[[#This Row],[goal]]*100,0)</f>
        <v>109</v>
      </c>
      <c r="T3004" s="27">
        <f>IFERROR(FundResult[[#This Row],[pledged]]/FundResult[[#This Row],[backers_count]], 0)</f>
        <v>73.032980769230775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48">
        <v>3000</v>
      </c>
      <c r="E3005" s="4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6">
        <f>FundResult[[#This Row],[launched_at]]/86400+DATE(1970,1,1)</f>
        <v>42398.849259259259</v>
      </c>
      <c r="L3005" s="8">
        <f>YEAR(FundResult[[#This Row],[Date Created Conversion]])</f>
        <v>2016</v>
      </c>
      <c r="M3005" t="b">
        <v>0</v>
      </c>
      <c r="N3005">
        <v>17</v>
      </c>
      <c r="O3005" t="b">
        <v>1</v>
      </c>
      <c r="P3005" t="s">
        <v>8301</v>
      </c>
      <c r="Q3005" t="s">
        <v>8317</v>
      </c>
      <c r="R3005" s="10" t="s">
        <v>8357</v>
      </c>
      <c r="S3005" s="29">
        <f>ROUND(FundResult[[#This Row],[pledged]]/FundResult[[#This Row],[goal]]*100,0)</f>
        <v>101</v>
      </c>
      <c r="T3005" s="27">
        <f>IFERROR(FundResult[[#This Row],[pledged]]/FundResult[[#This Row],[backers_count]], 0)</f>
        <v>178.52941176470588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48">
        <v>40000</v>
      </c>
      <c r="E3006" s="4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6">
        <f>FundResult[[#This Row],[launched_at]]/86400+DATE(1970,1,1)</f>
        <v>41928.881064814814</v>
      </c>
      <c r="L3006" s="8">
        <f>YEAR(FundResult[[#This Row],[Date Created Conversion]])</f>
        <v>2014</v>
      </c>
      <c r="M3006" t="b">
        <v>0</v>
      </c>
      <c r="N3006">
        <v>277</v>
      </c>
      <c r="O3006" t="b">
        <v>1</v>
      </c>
      <c r="P3006" t="s">
        <v>8301</v>
      </c>
      <c r="Q3006" t="s">
        <v>8317</v>
      </c>
      <c r="R3006" s="10" t="s">
        <v>8357</v>
      </c>
      <c r="S3006" s="29">
        <f>ROUND(FundResult[[#This Row],[pledged]]/FundResult[[#This Row],[goal]]*100,0)</f>
        <v>113</v>
      </c>
      <c r="T3006" s="27">
        <f>IFERROR(FundResult[[#This Row],[pledged]]/FundResult[[#This Row],[backers_count]], 0)</f>
        <v>162.90974729241879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48">
        <v>10600</v>
      </c>
      <c r="E3007" s="4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6">
        <f>FundResult[[#This Row],[launched_at]]/86400+DATE(1970,1,1)</f>
        <v>41888.674826388888</v>
      </c>
      <c r="L3007" s="8">
        <f>YEAR(FundResult[[#This Row],[Date Created Conversion]])</f>
        <v>2014</v>
      </c>
      <c r="M3007" t="b">
        <v>0</v>
      </c>
      <c r="N3007">
        <v>118</v>
      </c>
      <c r="O3007" t="b">
        <v>1</v>
      </c>
      <c r="P3007" t="s">
        <v>8301</v>
      </c>
      <c r="Q3007" t="s">
        <v>8317</v>
      </c>
      <c r="R3007" s="10" t="s">
        <v>8357</v>
      </c>
      <c r="S3007" s="29">
        <f>ROUND(FundResult[[#This Row],[pledged]]/FundResult[[#This Row],[goal]]*100,0)</f>
        <v>120</v>
      </c>
      <c r="T3007" s="27">
        <f>IFERROR(FundResult[[#This Row],[pledged]]/FundResult[[#This Row],[backers_count]], 0)</f>
        <v>108.24237288135593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48">
        <v>8000</v>
      </c>
      <c r="E3008" s="4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6">
        <f>FundResult[[#This Row],[launched_at]]/86400+DATE(1970,1,1)</f>
        <v>41957.756840277776</v>
      </c>
      <c r="L3008" s="8">
        <f>YEAR(FundResult[[#This Row],[Date Created Conversion]])</f>
        <v>2014</v>
      </c>
      <c r="M3008" t="b">
        <v>0</v>
      </c>
      <c r="N3008">
        <v>97</v>
      </c>
      <c r="O3008" t="b">
        <v>1</v>
      </c>
      <c r="P3008" t="s">
        <v>8301</v>
      </c>
      <c r="Q3008" t="s">
        <v>8317</v>
      </c>
      <c r="R3008" s="10" t="s">
        <v>8357</v>
      </c>
      <c r="S3008" s="29">
        <f>ROUND(FundResult[[#This Row],[pledged]]/FundResult[[#This Row],[goal]]*100,0)</f>
        <v>108</v>
      </c>
      <c r="T3008" s="27">
        <f>IFERROR(FundResult[[#This Row],[pledged]]/FundResult[[#This Row],[backers_count]], 0)</f>
        <v>88.865979381443296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48">
        <v>600</v>
      </c>
      <c r="E3009" s="4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6">
        <f>FundResult[[#This Row],[launched_at]]/86400+DATE(1970,1,1)</f>
        <v>42098.216238425928</v>
      </c>
      <c r="L3009" s="8">
        <f>YEAR(FundResult[[#This Row],[Date Created Conversion]])</f>
        <v>2015</v>
      </c>
      <c r="M3009" t="b">
        <v>0</v>
      </c>
      <c r="N3009">
        <v>20</v>
      </c>
      <c r="O3009" t="b">
        <v>1</v>
      </c>
      <c r="P3009" t="s">
        <v>8301</v>
      </c>
      <c r="Q3009" t="s">
        <v>8317</v>
      </c>
      <c r="R3009" s="10" t="s">
        <v>8357</v>
      </c>
      <c r="S3009" s="29">
        <f>ROUND(FundResult[[#This Row],[pledged]]/FundResult[[#This Row],[goal]]*100,0)</f>
        <v>180</v>
      </c>
      <c r="T3009" s="27">
        <f>IFERROR(FundResult[[#This Row],[pledged]]/FundResult[[#This Row],[backers_count]], 0)</f>
        <v>54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48">
        <v>3000</v>
      </c>
      <c r="E3010" s="4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6">
        <f>FundResult[[#This Row],[launched_at]]/86400+DATE(1970,1,1)</f>
        <v>42360.212025462963</v>
      </c>
      <c r="L3010" s="8">
        <f>YEAR(FundResult[[#This Row],[Date Created Conversion]])</f>
        <v>2015</v>
      </c>
      <c r="M3010" t="b">
        <v>0</v>
      </c>
      <c r="N3010">
        <v>26</v>
      </c>
      <c r="O3010" t="b">
        <v>1</v>
      </c>
      <c r="P3010" t="s">
        <v>8301</v>
      </c>
      <c r="Q3010" t="s">
        <v>8317</v>
      </c>
      <c r="R3010" s="10" t="s">
        <v>8357</v>
      </c>
      <c r="S3010" s="29">
        <f>ROUND(FundResult[[#This Row],[pledged]]/FundResult[[#This Row],[goal]]*100,0)</f>
        <v>101</v>
      </c>
      <c r="T3010" s="27">
        <f>IFERROR(FundResult[[#This Row],[pledged]]/FundResult[[#This Row],[backers_count]], 0)</f>
        <v>116.73076923076923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48">
        <v>25000</v>
      </c>
      <c r="E3011" s="4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6">
        <f>FundResult[[#This Row],[launched_at]]/86400+DATE(1970,1,1)</f>
        <v>41939.569907407407</v>
      </c>
      <c r="L3011" s="8">
        <f>YEAR(FundResult[[#This Row],[Date Created Conversion]])</f>
        <v>2014</v>
      </c>
      <c r="M3011" t="b">
        <v>0</v>
      </c>
      <c r="N3011">
        <v>128</v>
      </c>
      <c r="O3011" t="b">
        <v>1</v>
      </c>
      <c r="P3011" t="s">
        <v>8301</v>
      </c>
      <c r="Q3011" t="s">
        <v>8317</v>
      </c>
      <c r="R3011" s="10" t="s">
        <v>8357</v>
      </c>
      <c r="S3011" s="29">
        <f>ROUND(FundResult[[#This Row],[pledged]]/FundResult[[#This Row],[goal]]*100,0)</f>
        <v>120</v>
      </c>
      <c r="T3011" s="27">
        <f>IFERROR(FundResult[[#This Row],[pledged]]/FundResult[[#This Row],[backers_count]], 0)</f>
        <v>233.8984375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48">
        <v>1500</v>
      </c>
      <c r="E3012" s="4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6">
        <f>FundResult[[#This Row],[launched_at]]/86400+DATE(1970,1,1)</f>
        <v>41996.832395833335</v>
      </c>
      <c r="L3012" s="8">
        <f>YEAR(FundResult[[#This Row],[Date Created Conversion]])</f>
        <v>2014</v>
      </c>
      <c r="M3012" t="b">
        <v>0</v>
      </c>
      <c r="N3012">
        <v>15</v>
      </c>
      <c r="O3012" t="b">
        <v>1</v>
      </c>
      <c r="P3012" t="s">
        <v>8301</v>
      </c>
      <c r="Q3012" t="s">
        <v>8317</v>
      </c>
      <c r="R3012" s="10" t="s">
        <v>8357</v>
      </c>
      <c r="S3012" s="29">
        <f>ROUND(FundResult[[#This Row],[pledged]]/FundResult[[#This Row],[goal]]*100,0)</f>
        <v>158</v>
      </c>
      <c r="T3012" s="27">
        <f>IFERROR(FundResult[[#This Row],[pledged]]/FundResult[[#This Row],[backers_count]], 0)</f>
        <v>158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48">
        <v>300</v>
      </c>
      <c r="E3013" s="4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6">
        <f>FundResult[[#This Row],[launched_at]]/86400+DATE(1970,1,1)</f>
        <v>42334.468935185185</v>
      </c>
      <c r="L3013" s="8">
        <f>YEAR(FundResult[[#This Row],[Date Created Conversion]])</f>
        <v>2015</v>
      </c>
      <c r="M3013" t="b">
        <v>0</v>
      </c>
      <c r="N3013">
        <v>25</v>
      </c>
      <c r="O3013" t="b">
        <v>1</v>
      </c>
      <c r="P3013" t="s">
        <v>8301</v>
      </c>
      <c r="Q3013" t="s">
        <v>8317</v>
      </c>
      <c r="R3013" s="10" t="s">
        <v>8357</v>
      </c>
      <c r="S3013" s="29">
        <f>ROUND(FundResult[[#This Row],[pledged]]/FundResult[[#This Row],[goal]]*100,0)</f>
        <v>124</v>
      </c>
      <c r="T3013" s="27">
        <f>IFERROR(FundResult[[#This Row],[pledged]]/FundResult[[#This Row],[backers_count]], 0)</f>
        <v>14.84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48">
        <v>4000</v>
      </c>
      <c r="E3014" s="4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6">
        <f>FundResult[[#This Row],[launched_at]]/86400+DATE(1970,1,1)</f>
        <v>42024.702893518523</v>
      </c>
      <c r="L3014" s="8">
        <f>YEAR(FundResult[[#This Row],[Date Created Conversion]])</f>
        <v>2015</v>
      </c>
      <c r="M3014" t="b">
        <v>0</v>
      </c>
      <c r="N3014">
        <v>55</v>
      </c>
      <c r="O3014" t="b">
        <v>1</v>
      </c>
      <c r="P3014" t="s">
        <v>8301</v>
      </c>
      <c r="Q3014" t="s">
        <v>8317</v>
      </c>
      <c r="R3014" s="10" t="s">
        <v>8357</v>
      </c>
      <c r="S3014" s="29">
        <f>ROUND(FundResult[[#This Row],[pledged]]/FundResult[[#This Row],[goal]]*100,0)</f>
        <v>117</v>
      </c>
      <c r="T3014" s="27">
        <f>IFERROR(FundResult[[#This Row],[pledged]]/FundResult[[#This Row],[backers_count]], 0)</f>
        <v>85.181818181818187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48">
        <v>10000</v>
      </c>
      <c r="E3015" s="4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6">
        <f>FundResult[[#This Row],[launched_at]]/86400+DATE(1970,1,1)</f>
        <v>42146.836215277777</v>
      </c>
      <c r="L3015" s="8">
        <f>YEAR(FundResult[[#This Row],[Date Created Conversion]])</f>
        <v>2015</v>
      </c>
      <c r="M3015" t="b">
        <v>0</v>
      </c>
      <c r="N3015">
        <v>107</v>
      </c>
      <c r="O3015" t="b">
        <v>1</v>
      </c>
      <c r="P3015" t="s">
        <v>8301</v>
      </c>
      <c r="Q3015" t="s">
        <v>8317</v>
      </c>
      <c r="R3015" s="10" t="s">
        <v>8357</v>
      </c>
      <c r="S3015" s="29">
        <f>ROUND(FundResult[[#This Row],[pledged]]/FundResult[[#This Row],[goal]]*100,0)</f>
        <v>157</v>
      </c>
      <c r="T3015" s="27">
        <f>IFERROR(FundResult[[#This Row],[pledged]]/FundResult[[#This Row],[backers_count]], 0)</f>
        <v>146.69158878504672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48">
        <v>25000</v>
      </c>
      <c r="E3016" s="4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6">
        <f>FundResult[[#This Row],[launched_at]]/86400+DATE(1970,1,1)</f>
        <v>41920.123611111107</v>
      </c>
      <c r="L3016" s="8">
        <f>YEAR(FundResult[[#This Row],[Date Created Conversion]])</f>
        <v>2014</v>
      </c>
      <c r="M3016" t="b">
        <v>0</v>
      </c>
      <c r="N3016">
        <v>557</v>
      </c>
      <c r="O3016" t="b">
        <v>1</v>
      </c>
      <c r="P3016" t="s">
        <v>8301</v>
      </c>
      <c r="Q3016" t="s">
        <v>8317</v>
      </c>
      <c r="R3016" s="10" t="s">
        <v>8357</v>
      </c>
      <c r="S3016" s="29">
        <f>ROUND(FundResult[[#This Row],[pledged]]/FundResult[[#This Row],[goal]]*100,0)</f>
        <v>113</v>
      </c>
      <c r="T3016" s="27">
        <f>IFERROR(FundResult[[#This Row],[pledged]]/FundResult[[#This Row],[backers_count]], 0)</f>
        <v>50.764811490125673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48">
        <v>3400</v>
      </c>
      <c r="E3017" s="4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6">
        <f>FundResult[[#This Row],[launched_at]]/86400+DATE(1970,1,1)</f>
        <v>41785.72729166667</v>
      </c>
      <c r="L3017" s="8">
        <f>YEAR(FundResult[[#This Row],[Date Created Conversion]])</f>
        <v>2014</v>
      </c>
      <c r="M3017" t="b">
        <v>0</v>
      </c>
      <c r="N3017">
        <v>40</v>
      </c>
      <c r="O3017" t="b">
        <v>1</v>
      </c>
      <c r="P3017" t="s">
        <v>8301</v>
      </c>
      <c r="Q3017" t="s">
        <v>8317</v>
      </c>
      <c r="R3017" s="10" t="s">
        <v>8357</v>
      </c>
      <c r="S3017" s="29">
        <f>ROUND(FundResult[[#This Row],[pledged]]/FundResult[[#This Row],[goal]]*100,0)</f>
        <v>103</v>
      </c>
      <c r="T3017" s="27">
        <f>IFERROR(FundResult[[#This Row],[pledged]]/FundResult[[#This Row],[backers_count]], 0)</f>
        <v>87.7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48">
        <v>8500</v>
      </c>
      <c r="E3018" s="4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6">
        <f>FundResult[[#This Row],[launched_at]]/86400+DATE(1970,1,1)</f>
        <v>41778.548055555555</v>
      </c>
      <c r="L3018" s="8">
        <f>YEAR(FundResult[[#This Row],[Date Created Conversion]])</f>
        <v>2014</v>
      </c>
      <c r="M3018" t="b">
        <v>0</v>
      </c>
      <c r="N3018">
        <v>36</v>
      </c>
      <c r="O3018" t="b">
        <v>1</v>
      </c>
      <c r="P3018" t="s">
        <v>8301</v>
      </c>
      <c r="Q3018" t="s">
        <v>8317</v>
      </c>
      <c r="R3018" s="10" t="s">
        <v>8357</v>
      </c>
      <c r="S3018" s="29">
        <f>ROUND(FundResult[[#This Row],[pledged]]/FundResult[[#This Row],[goal]]*100,0)</f>
        <v>103</v>
      </c>
      <c r="T3018" s="27">
        <f>IFERROR(FundResult[[#This Row],[pledged]]/FundResult[[#This Row],[backers_count]], 0)</f>
        <v>242.27777777777777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48">
        <v>22000</v>
      </c>
      <c r="E3019" s="4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6">
        <f>FundResult[[#This Row],[launched_at]]/86400+DATE(1970,1,1)</f>
        <v>41841.850034722222</v>
      </c>
      <c r="L3019" s="8">
        <f>YEAR(FundResult[[#This Row],[Date Created Conversion]])</f>
        <v>2014</v>
      </c>
      <c r="M3019" t="b">
        <v>0</v>
      </c>
      <c r="N3019">
        <v>159</v>
      </c>
      <c r="O3019" t="b">
        <v>1</v>
      </c>
      <c r="P3019" t="s">
        <v>8301</v>
      </c>
      <c r="Q3019" t="s">
        <v>8317</v>
      </c>
      <c r="R3019" s="10" t="s">
        <v>8357</v>
      </c>
      <c r="S3019" s="29">
        <f>ROUND(FundResult[[#This Row],[pledged]]/FundResult[[#This Row],[goal]]*100,0)</f>
        <v>106</v>
      </c>
      <c r="T3019" s="27">
        <f>IFERROR(FundResult[[#This Row],[pledged]]/FundResult[[#This Row],[backers_count]], 0)</f>
        <v>146.44654088050314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48">
        <v>4200</v>
      </c>
      <c r="E3020" s="4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6">
        <f>FundResult[[#This Row],[launched_at]]/86400+DATE(1970,1,1)</f>
        <v>42163.298333333332</v>
      </c>
      <c r="L3020" s="8">
        <f>YEAR(FundResult[[#This Row],[Date Created Conversion]])</f>
        <v>2015</v>
      </c>
      <c r="M3020" t="b">
        <v>0</v>
      </c>
      <c r="N3020">
        <v>41</v>
      </c>
      <c r="O3020" t="b">
        <v>1</v>
      </c>
      <c r="P3020" t="s">
        <v>8301</v>
      </c>
      <c r="Q3020" t="s">
        <v>8317</v>
      </c>
      <c r="R3020" s="10" t="s">
        <v>8357</v>
      </c>
      <c r="S3020" s="29">
        <f>ROUND(FundResult[[#This Row],[pledged]]/FundResult[[#This Row],[goal]]*100,0)</f>
        <v>101</v>
      </c>
      <c r="T3020" s="27">
        <f>IFERROR(FundResult[[#This Row],[pledged]]/FundResult[[#This Row],[backers_count]], 0)</f>
        <v>103.17073170731707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48">
        <v>15000</v>
      </c>
      <c r="E3021" s="4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6">
        <f>FundResult[[#This Row],[launched_at]]/86400+DATE(1970,1,1)</f>
        <v>41758.833564814813</v>
      </c>
      <c r="L3021" s="8">
        <f>YEAR(FundResult[[#This Row],[Date Created Conversion]])</f>
        <v>2014</v>
      </c>
      <c r="M3021" t="b">
        <v>0</v>
      </c>
      <c r="N3021">
        <v>226</v>
      </c>
      <c r="O3021" t="b">
        <v>1</v>
      </c>
      <c r="P3021" t="s">
        <v>8301</v>
      </c>
      <c r="Q3021" t="s">
        <v>8317</v>
      </c>
      <c r="R3021" s="10" t="s">
        <v>8357</v>
      </c>
      <c r="S3021" s="29">
        <f>ROUND(FundResult[[#This Row],[pledged]]/FundResult[[#This Row],[goal]]*100,0)</f>
        <v>121</v>
      </c>
      <c r="T3021" s="27">
        <f>IFERROR(FundResult[[#This Row],[pledged]]/FundResult[[#This Row],[backers_count]], 0)</f>
        <v>80.464601769911511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48">
        <v>7000</v>
      </c>
      <c r="E3022" s="4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6">
        <f>FundResult[[#This Row],[launched_at]]/86400+DATE(1970,1,1)</f>
        <v>42170.846446759257</v>
      </c>
      <c r="L3022" s="8">
        <f>YEAR(FundResult[[#This Row],[Date Created Conversion]])</f>
        <v>2015</v>
      </c>
      <c r="M3022" t="b">
        <v>0</v>
      </c>
      <c r="N3022">
        <v>30</v>
      </c>
      <c r="O3022" t="b">
        <v>1</v>
      </c>
      <c r="P3022" t="s">
        <v>8301</v>
      </c>
      <c r="Q3022" t="s">
        <v>8317</v>
      </c>
      <c r="R3022" s="10" t="s">
        <v>8357</v>
      </c>
      <c r="S3022" s="29">
        <f>ROUND(FundResult[[#This Row],[pledged]]/FundResult[[#This Row],[goal]]*100,0)</f>
        <v>101</v>
      </c>
      <c r="T3022" s="27">
        <f>IFERROR(FundResult[[#This Row],[pledged]]/FundResult[[#This Row],[backers_count]], 0)</f>
        <v>234.66666666666666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48">
        <v>4500</v>
      </c>
      <c r="E3023" s="4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6">
        <f>FundResult[[#This Row],[launched_at]]/86400+DATE(1970,1,1)</f>
        <v>42660.618854166663</v>
      </c>
      <c r="L3023" s="8">
        <f>YEAR(FundResult[[#This Row],[Date Created Conversion]])</f>
        <v>2016</v>
      </c>
      <c r="M3023" t="b">
        <v>0</v>
      </c>
      <c r="N3023">
        <v>103</v>
      </c>
      <c r="O3023" t="b">
        <v>1</v>
      </c>
      <c r="P3023" t="s">
        <v>8301</v>
      </c>
      <c r="Q3023" t="s">
        <v>8317</v>
      </c>
      <c r="R3023" s="10" t="s">
        <v>8357</v>
      </c>
      <c r="S3023" s="29">
        <f>ROUND(FundResult[[#This Row],[pledged]]/FundResult[[#This Row],[goal]]*100,0)</f>
        <v>116</v>
      </c>
      <c r="T3023" s="27">
        <f>IFERROR(FundResult[[#This Row],[pledged]]/FundResult[[#This Row],[backers_count]], 0)</f>
        <v>50.689320388349515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48">
        <v>10000</v>
      </c>
      <c r="E3024" s="4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6">
        <f>FundResult[[#This Row],[launched_at]]/86400+DATE(1970,1,1)</f>
        <v>42564.95380787037</v>
      </c>
      <c r="L3024" s="8">
        <f>YEAR(FundResult[[#This Row],[Date Created Conversion]])</f>
        <v>2016</v>
      </c>
      <c r="M3024" t="b">
        <v>0</v>
      </c>
      <c r="N3024">
        <v>62</v>
      </c>
      <c r="O3024" t="b">
        <v>1</v>
      </c>
      <c r="P3024" t="s">
        <v>8301</v>
      </c>
      <c r="Q3024" t="s">
        <v>8317</v>
      </c>
      <c r="R3024" s="10" t="s">
        <v>8357</v>
      </c>
      <c r="S3024" s="29">
        <f>ROUND(FundResult[[#This Row],[pledged]]/FundResult[[#This Row],[goal]]*100,0)</f>
        <v>101</v>
      </c>
      <c r="T3024" s="27">
        <f>IFERROR(FundResult[[#This Row],[pledged]]/FundResult[[#This Row],[backers_count]], 0)</f>
        <v>162.70967741935485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48">
        <v>700</v>
      </c>
      <c r="E3025" s="4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6">
        <f>FundResult[[#This Row],[launched_at]]/86400+DATE(1970,1,1)</f>
        <v>42121.675763888888</v>
      </c>
      <c r="L3025" s="8">
        <f>YEAR(FundResult[[#This Row],[Date Created Conversion]])</f>
        <v>2015</v>
      </c>
      <c r="M3025" t="b">
        <v>0</v>
      </c>
      <c r="N3025">
        <v>6</v>
      </c>
      <c r="O3025" t="b">
        <v>1</v>
      </c>
      <c r="P3025" t="s">
        <v>8301</v>
      </c>
      <c r="Q3025" t="s">
        <v>8317</v>
      </c>
      <c r="R3025" s="10" t="s">
        <v>8357</v>
      </c>
      <c r="S3025" s="29">
        <f>ROUND(FundResult[[#This Row],[pledged]]/FundResult[[#This Row],[goal]]*100,0)</f>
        <v>103</v>
      </c>
      <c r="T3025" s="27">
        <f>IFERROR(FundResult[[#This Row],[pledged]]/FundResult[[#This Row],[backers_count]], 0)</f>
        <v>120.16666666666667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48">
        <v>5000</v>
      </c>
      <c r="E3026" s="4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6">
        <f>FundResult[[#This Row],[launched_at]]/86400+DATE(1970,1,1)</f>
        <v>41158.993923611109</v>
      </c>
      <c r="L3026" s="8">
        <f>YEAR(FundResult[[#This Row],[Date Created Conversion]])</f>
        <v>2012</v>
      </c>
      <c r="M3026" t="b">
        <v>0</v>
      </c>
      <c r="N3026">
        <v>182</v>
      </c>
      <c r="O3026" t="b">
        <v>1</v>
      </c>
      <c r="P3026" t="s">
        <v>8301</v>
      </c>
      <c r="Q3026" t="s">
        <v>8317</v>
      </c>
      <c r="R3026" s="10" t="s">
        <v>8357</v>
      </c>
      <c r="S3026" s="29">
        <f>ROUND(FundResult[[#This Row],[pledged]]/FundResult[[#This Row],[goal]]*100,0)</f>
        <v>246</v>
      </c>
      <c r="T3026" s="27">
        <f>IFERROR(FundResult[[#This Row],[pledged]]/FundResult[[#This Row],[backers_count]], 0)</f>
        <v>67.697802197802204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48">
        <v>2500</v>
      </c>
      <c r="E3027" s="4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6">
        <f>FundResult[[#This Row],[launched_at]]/86400+DATE(1970,1,1)</f>
        <v>41761.509409722225</v>
      </c>
      <c r="L3027" s="8">
        <f>YEAR(FundResult[[#This Row],[Date Created Conversion]])</f>
        <v>2014</v>
      </c>
      <c r="M3027" t="b">
        <v>0</v>
      </c>
      <c r="N3027">
        <v>145</v>
      </c>
      <c r="O3027" t="b">
        <v>1</v>
      </c>
      <c r="P3027" t="s">
        <v>8301</v>
      </c>
      <c r="Q3027" t="s">
        <v>8317</v>
      </c>
      <c r="R3027" s="10" t="s">
        <v>8357</v>
      </c>
      <c r="S3027" s="29">
        <f>ROUND(FundResult[[#This Row],[pledged]]/FundResult[[#This Row],[goal]]*100,0)</f>
        <v>302</v>
      </c>
      <c r="T3027" s="27">
        <f>IFERROR(FundResult[[#This Row],[pledged]]/FundResult[[#This Row],[backers_count]], 0)</f>
        <v>52.103448275862071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48">
        <v>900</v>
      </c>
      <c r="E3028" s="4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6">
        <f>FundResult[[#This Row],[launched_at]]/86400+DATE(1970,1,1)</f>
        <v>42783.459398148145</v>
      </c>
      <c r="L3028" s="8">
        <f>YEAR(FundResult[[#This Row],[Date Created Conversion]])</f>
        <v>2017</v>
      </c>
      <c r="M3028" t="b">
        <v>0</v>
      </c>
      <c r="N3028">
        <v>25</v>
      </c>
      <c r="O3028" t="b">
        <v>1</v>
      </c>
      <c r="P3028" t="s">
        <v>8301</v>
      </c>
      <c r="Q3028" t="s">
        <v>8317</v>
      </c>
      <c r="R3028" s="10" t="s">
        <v>8357</v>
      </c>
      <c r="S3028" s="29">
        <f>ROUND(FundResult[[#This Row],[pledged]]/FundResult[[#This Row],[goal]]*100,0)</f>
        <v>143</v>
      </c>
      <c r="T3028" s="27">
        <f>IFERROR(FundResult[[#This Row],[pledged]]/FundResult[[#This Row],[backers_count]], 0)</f>
        <v>51.6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48">
        <v>40000</v>
      </c>
      <c r="E3029" s="4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6">
        <f>FundResult[[#This Row],[launched_at]]/86400+DATE(1970,1,1)</f>
        <v>42053.704293981486</v>
      </c>
      <c r="L3029" s="8">
        <f>YEAR(FundResult[[#This Row],[Date Created Conversion]])</f>
        <v>2015</v>
      </c>
      <c r="M3029" t="b">
        <v>0</v>
      </c>
      <c r="N3029">
        <v>320</v>
      </c>
      <c r="O3029" t="b">
        <v>1</v>
      </c>
      <c r="P3029" t="s">
        <v>8301</v>
      </c>
      <c r="Q3029" t="s">
        <v>8317</v>
      </c>
      <c r="R3029" s="10" t="s">
        <v>8357</v>
      </c>
      <c r="S3029" s="29">
        <f>ROUND(FundResult[[#This Row],[pledged]]/FundResult[[#This Row],[goal]]*100,0)</f>
        <v>131</v>
      </c>
      <c r="T3029" s="27">
        <f>IFERROR(FundResult[[#This Row],[pledged]]/FundResult[[#This Row],[backers_count]], 0)</f>
        <v>164.3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48">
        <v>5000</v>
      </c>
      <c r="E3030" s="4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6">
        <f>FundResult[[#This Row],[launched_at]]/86400+DATE(1970,1,1)</f>
        <v>42567.264178240745</v>
      </c>
      <c r="L3030" s="8">
        <f>YEAR(FundResult[[#This Row],[Date Created Conversion]])</f>
        <v>2016</v>
      </c>
      <c r="M3030" t="b">
        <v>0</v>
      </c>
      <c r="N3030">
        <v>99</v>
      </c>
      <c r="O3030" t="b">
        <v>1</v>
      </c>
      <c r="P3030" t="s">
        <v>8301</v>
      </c>
      <c r="Q3030" t="s">
        <v>8317</v>
      </c>
      <c r="R3030" s="10" t="s">
        <v>8357</v>
      </c>
      <c r="S3030" s="29">
        <f>ROUND(FundResult[[#This Row],[pledged]]/FundResult[[#This Row],[goal]]*100,0)</f>
        <v>168</v>
      </c>
      <c r="T3030" s="27">
        <f>IFERROR(FundResult[[#This Row],[pledged]]/FundResult[[#This Row],[backers_count]], 0)</f>
        <v>84.858585858585855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48">
        <v>30000</v>
      </c>
      <c r="E3031" s="4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6">
        <f>FundResult[[#This Row],[launched_at]]/86400+DATE(1970,1,1)</f>
        <v>41932.708877314813</v>
      </c>
      <c r="L3031" s="8">
        <f>YEAR(FundResult[[#This Row],[Date Created Conversion]])</f>
        <v>2014</v>
      </c>
      <c r="M3031" t="b">
        <v>0</v>
      </c>
      <c r="N3031">
        <v>348</v>
      </c>
      <c r="O3031" t="b">
        <v>1</v>
      </c>
      <c r="P3031" t="s">
        <v>8301</v>
      </c>
      <c r="Q3031" t="s">
        <v>8317</v>
      </c>
      <c r="R3031" s="10" t="s">
        <v>8357</v>
      </c>
      <c r="S3031" s="29">
        <f>ROUND(FundResult[[#This Row],[pledged]]/FundResult[[#This Row],[goal]]*100,0)</f>
        <v>110</v>
      </c>
      <c r="T3031" s="27">
        <f>IFERROR(FundResult[[#This Row],[pledged]]/FundResult[[#This Row],[backers_count]], 0)</f>
        <v>94.548850574712645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48">
        <v>1750</v>
      </c>
      <c r="E3032" s="4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6">
        <f>FundResult[[#This Row],[launched_at]]/86400+DATE(1970,1,1)</f>
        <v>42233.747349537036</v>
      </c>
      <c r="L3032" s="8">
        <f>YEAR(FundResult[[#This Row],[Date Created Conversion]])</f>
        <v>2015</v>
      </c>
      <c r="M3032" t="b">
        <v>0</v>
      </c>
      <c r="N3032">
        <v>41</v>
      </c>
      <c r="O3032" t="b">
        <v>1</v>
      </c>
      <c r="P3032" t="s">
        <v>8301</v>
      </c>
      <c r="Q3032" t="s">
        <v>8317</v>
      </c>
      <c r="R3032" s="10" t="s">
        <v>8357</v>
      </c>
      <c r="S3032" s="29">
        <f>ROUND(FundResult[[#This Row],[pledged]]/FundResult[[#This Row],[goal]]*100,0)</f>
        <v>107</v>
      </c>
      <c r="T3032" s="27">
        <f>IFERROR(FundResult[[#This Row],[pledged]]/FundResult[[#This Row],[backers_count]], 0)</f>
        <v>45.536585365853661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48">
        <v>1500</v>
      </c>
      <c r="E3033" s="4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6">
        <f>FundResult[[#This Row],[launched_at]]/86400+DATE(1970,1,1)</f>
        <v>42597.882488425923</v>
      </c>
      <c r="L3033" s="8">
        <f>YEAR(FundResult[[#This Row],[Date Created Conversion]])</f>
        <v>2016</v>
      </c>
      <c r="M3033" t="b">
        <v>0</v>
      </c>
      <c r="N3033">
        <v>29</v>
      </c>
      <c r="O3033" t="b">
        <v>1</v>
      </c>
      <c r="P3033" t="s">
        <v>8301</v>
      </c>
      <c r="Q3033" t="s">
        <v>8317</v>
      </c>
      <c r="R3033" s="10" t="s">
        <v>8357</v>
      </c>
      <c r="S3033" s="29">
        <f>ROUND(FundResult[[#This Row],[pledged]]/FundResult[[#This Row],[goal]]*100,0)</f>
        <v>100</v>
      </c>
      <c r="T3033" s="27">
        <f>IFERROR(FundResult[[#This Row],[pledged]]/FundResult[[#This Row],[backers_count]], 0)</f>
        <v>51.724137931034484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48">
        <v>1000</v>
      </c>
      <c r="E3034" s="4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6">
        <f>FundResult[[#This Row],[launched_at]]/86400+DATE(1970,1,1)</f>
        <v>42228.044664351852</v>
      </c>
      <c r="L3034" s="8">
        <f>YEAR(FundResult[[#This Row],[Date Created Conversion]])</f>
        <v>2015</v>
      </c>
      <c r="M3034" t="b">
        <v>0</v>
      </c>
      <c r="N3034">
        <v>25</v>
      </c>
      <c r="O3034" t="b">
        <v>1</v>
      </c>
      <c r="P3034" t="s">
        <v>8301</v>
      </c>
      <c r="Q3034" t="s">
        <v>8317</v>
      </c>
      <c r="R3034" s="10" t="s">
        <v>8357</v>
      </c>
      <c r="S3034" s="29">
        <f>ROUND(FundResult[[#This Row],[pledged]]/FundResult[[#This Row],[goal]]*100,0)</f>
        <v>127</v>
      </c>
      <c r="T3034" s="27">
        <f>IFERROR(FundResult[[#This Row],[pledged]]/FundResult[[#This Row],[backers_count]], 0)</f>
        <v>50.88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48">
        <v>3000</v>
      </c>
      <c r="E3035" s="4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6">
        <f>FundResult[[#This Row],[launched_at]]/86400+DATE(1970,1,1)</f>
        <v>42570.110243055555</v>
      </c>
      <c r="L3035" s="8">
        <f>YEAR(FundResult[[#This Row],[Date Created Conversion]])</f>
        <v>2016</v>
      </c>
      <c r="M3035" t="b">
        <v>0</v>
      </c>
      <c r="N3035">
        <v>23</v>
      </c>
      <c r="O3035" t="b">
        <v>1</v>
      </c>
      <c r="P3035" t="s">
        <v>8301</v>
      </c>
      <c r="Q3035" t="s">
        <v>8317</v>
      </c>
      <c r="R3035" s="10" t="s">
        <v>8357</v>
      </c>
      <c r="S3035" s="29">
        <f>ROUND(FundResult[[#This Row],[pledged]]/FundResult[[#This Row],[goal]]*100,0)</f>
        <v>147</v>
      </c>
      <c r="T3035" s="27">
        <f>IFERROR(FundResult[[#This Row],[pledged]]/FundResult[[#This Row],[backers_count]], 0)</f>
        <v>191.13043478260869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48">
        <v>100000</v>
      </c>
      <c r="E3036" s="4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6">
        <f>FundResult[[#This Row],[launched_at]]/86400+DATE(1970,1,1)</f>
        <v>42644.535358796296</v>
      </c>
      <c r="L3036" s="8">
        <f>YEAR(FundResult[[#This Row],[Date Created Conversion]])</f>
        <v>2016</v>
      </c>
      <c r="M3036" t="b">
        <v>0</v>
      </c>
      <c r="N3036">
        <v>1260</v>
      </c>
      <c r="O3036" t="b">
        <v>1</v>
      </c>
      <c r="P3036" t="s">
        <v>8301</v>
      </c>
      <c r="Q3036" t="s">
        <v>8317</v>
      </c>
      <c r="R3036" s="10" t="s">
        <v>8357</v>
      </c>
      <c r="S3036" s="29">
        <f>ROUND(FundResult[[#This Row],[pledged]]/FundResult[[#This Row],[goal]]*100,0)</f>
        <v>113</v>
      </c>
      <c r="T3036" s="27">
        <f>IFERROR(FundResult[[#This Row],[pledged]]/FundResult[[#This Row],[backers_count]], 0)</f>
        <v>89.314285714285717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48">
        <v>25000</v>
      </c>
      <c r="E3037" s="4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6">
        <f>FundResult[[#This Row],[launched_at]]/86400+DATE(1970,1,1)</f>
        <v>41368.560289351852</v>
      </c>
      <c r="L3037" s="8">
        <f>YEAR(FundResult[[#This Row],[Date Created Conversion]])</f>
        <v>2013</v>
      </c>
      <c r="M3037" t="b">
        <v>0</v>
      </c>
      <c r="N3037">
        <v>307</v>
      </c>
      <c r="O3037" t="b">
        <v>1</v>
      </c>
      <c r="P3037" t="s">
        <v>8301</v>
      </c>
      <c r="Q3037" t="s">
        <v>8317</v>
      </c>
      <c r="R3037" s="10" t="s">
        <v>8357</v>
      </c>
      <c r="S3037" s="29">
        <f>ROUND(FundResult[[#This Row],[pledged]]/FundResult[[#This Row],[goal]]*100,0)</f>
        <v>109</v>
      </c>
      <c r="T3037" s="27">
        <f>IFERROR(FundResult[[#This Row],[pledged]]/FundResult[[#This Row],[backers_count]], 0)</f>
        <v>88.588631921824103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48">
        <v>25000</v>
      </c>
      <c r="E3038" s="4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6">
        <f>FundResult[[#This Row],[launched_at]]/86400+DATE(1970,1,1)</f>
        <v>41466.785231481481</v>
      </c>
      <c r="L3038" s="8">
        <f>YEAR(FundResult[[#This Row],[Date Created Conversion]])</f>
        <v>2013</v>
      </c>
      <c r="M3038" t="b">
        <v>0</v>
      </c>
      <c r="N3038">
        <v>329</v>
      </c>
      <c r="O3038" t="b">
        <v>1</v>
      </c>
      <c r="P3038" t="s">
        <v>8301</v>
      </c>
      <c r="Q3038" t="s">
        <v>8317</v>
      </c>
      <c r="R3038" s="10" t="s">
        <v>8357</v>
      </c>
      <c r="S3038" s="29">
        <f>ROUND(FundResult[[#This Row],[pledged]]/FundResult[[#This Row],[goal]]*100,0)</f>
        <v>127</v>
      </c>
      <c r="T3038" s="27">
        <f>IFERROR(FundResult[[#This Row],[pledged]]/FundResult[[#This Row],[backers_count]], 0)</f>
        <v>96.300911854103347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48">
        <v>500</v>
      </c>
      <c r="E3039" s="4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6">
        <f>FundResult[[#This Row],[launched_at]]/86400+DATE(1970,1,1)</f>
        <v>40378.893206018518</v>
      </c>
      <c r="L3039" s="8">
        <f>YEAR(FundResult[[#This Row],[Date Created Conversion]])</f>
        <v>2010</v>
      </c>
      <c r="M3039" t="b">
        <v>0</v>
      </c>
      <c r="N3039">
        <v>32</v>
      </c>
      <c r="O3039" t="b">
        <v>1</v>
      </c>
      <c r="P3039" t="s">
        <v>8301</v>
      </c>
      <c r="Q3039" t="s">
        <v>8317</v>
      </c>
      <c r="R3039" s="10" t="s">
        <v>8357</v>
      </c>
      <c r="S3039" s="29">
        <f>ROUND(FundResult[[#This Row],[pledged]]/FundResult[[#This Row],[goal]]*100,0)</f>
        <v>213</v>
      </c>
      <c r="T3039" s="27">
        <f>IFERROR(FundResult[[#This Row],[pledged]]/FundResult[[#This Row],[backers_count]], 0)</f>
        <v>33.3125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48">
        <v>1000</v>
      </c>
      <c r="E3040" s="4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6">
        <f>FundResult[[#This Row],[launched_at]]/86400+DATE(1970,1,1)</f>
        <v>42373.252280092594</v>
      </c>
      <c r="L3040" s="8">
        <f>YEAR(FundResult[[#This Row],[Date Created Conversion]])</f>
        <v>2016</v>
      </c>
      <c r="M3040" t="b">
        <v>0</v>
      </c>
      <c r="N3040">
        <v>27</v>
      </c>
      <c r="O3040" t="b">
        <v>1</v>
      </c>
      <c r="P3040" t="s">
        <v>8301</v>
      </c>
      <c r="Q3040" t="s">
        <v>8317</v>
      </c>
      <c r="R3040" s="10" t="s">
        <v>8357</v>
      </c>
      <c r="S3040" s="29">
        <f>ROUND(FundResult[[#This Row],[pledged]]/FundResult[[#This Row],[goal]]*100,0)</f>
        <v>101</v>
      </c>
      <c r="T3040" s="27">
        <f>IFERROR(FundResult[[#This Row],[pledged]]/FundResult[[#This Row],[backers_count]], 0)</f>
        <v>37.222222222222221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48">
        <v>20000</v>
      </c>
      <c r="E3041" s="4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6">
        <f>FundResult[[#This Row],[launched_at]]/86400+DATE(1970,1,1)</f>
        <v>41610.794421296298</v>
      </c>
      <c r="L3041" s="8">
        <f>YEAR(FundResult[[#This Row],[Date Created Conversion]])</f>
        <v>2013</v>
      </c>
      <c r="M3041" t="b">
        <v>0</v>
      </c>
      <c r="N3041">
        <v>236</v>
      </c>
      <c r="O3041" t="b">
        <v>1</v>
      </c>
      <c r="P3041" t="s">
        <v>8301</v>
      </c>
      <c r="Q3041" t="s">
        <v>8317</v>
      </c>
      <c r="R3041" s="10" t="s">
        <v>8357</v>
      </c>
      <c r="S3041" s="29">
        <f>ROUND(FundResult[[#This Row],[pledged]]/FundResult[[#This Row],[goal]]*100,0)</f>
        <v>109</v>
      </c>
      <c r="T3041" s="27">
        <f>IFERROR(FundResult[[#This Row],[pledged]]/FundResult[[#This Row],[backers_count]], 0)</f>
        <v>92.130423728813554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48">
        <v>3000</v>
      </c>
      <c r="E3042" s="4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6">
        <f>FundResult[[#This Row],[launched_at]]/86400+DATE(1970,1,1)</f>
        <v>42177.791909722218</v>
      </c>
      <c r="L3042" s="8">
        <f>YEAR(FundResult[[#This Row],[Date Created Conversion]])</f>
        <v>2015</v>
      </c>
      <c r="M3042" t="b">
        <v>0</v>
      </c>
      <c r="N3042">
        <v>42</v>
      </c>
      <c r="O3042" t="b">
        <v>1</v>
      </c>
      <c r="P3042" t="s">
        <v>8301</v>
      </c>
      <c r="Q3042" t="s">
        <v>8317</v>
      </c>
      <c r="R3042" s="10" t="s">
        <v>8357</v>
      </c>
      <c r="S3042" s="29">
        <f>ROUND(FundResult[[#This Row],[pledged]]/FundResult[[#This Row],[goal]]*100,0)</f>
        <v>108</v>
      </c>
      <c r="T3042" s="27">
        <f>IFERROR(FundResult[[#This Row],[pledged]]/FundResult[[#This Row],[backers_count]], 0)</f>
        <v>76.785714285714292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48">
        <v>8300</v>
      </c>
      <c r="E3043" s="4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6">
        <f>FundResult[[#This Row],[launched_at]]/86400+DATE(1970,1,1)</f>
        <v>42359.868611111116</v>
      </c>
      <c r="L3043" s="8">
        <f>YEAR(FundResult[[#This Row],[Date Created Conversion]])</f>
        <v>2015</v>
      </c>
      <c r="M3043" t="b">
        <v>0</v>
      </c>
      <c r="N3043">
        <v>95</v>
      </c>
      <c r="O3043" t="b">
        <v>1</v>
      </c>
      <c r="P3043" t="s">
        <v>8301</v>
      </c>
      <c r="Q3043" t="s">
        <v>8317</v>
      </c>
      <c r="R3043" s="10" t="s">
        <v>8357</v>
      </c>
      <c r="S3043" s="29">
        <f>ROUND(FundResult[[#This Row],[pledged]]/FundResult[[#This Row],[goal]]*100,0)</f>
        <v>110</v>
      </c>
      <c r="T3043" s="27">
        <f>IFERROR(FundResult[[#This Row],[pledged]]/FundResult[[#This Row],[backers_count]], 0)</f>
        <v>96.526315789473685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48">
        <v>1500</v>
      </c>
      <c r="E3044" s="4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6">
        <f>FundResult[[#This Row],[launched_at]]/86400+DATE(1970,1,1)</f>
        <v>42253.688043981485</v>
      </c>
      <c r="L3044" s="8">
        <f>YEAR(FundResult[[#This Row],[Date Created Conversion]])</f>
        <v>2015</v>
      </c>
      <c r="M3044" t="b">
        <v>0</v>
      </c>
      <c r="N3044">
        <v>37</v>
      </c>
      <c r="O3044" t="b">
        <v>1</v>
      </c>
      <c r="P3044" t="s">
        <v>8301</v>
      </c>
      <c r="Q3044" t="s">
        <v>8317</v>
      </c>
      <c r="R3044" s="10" t="s">
        <v>8357</v>
      </c>
      <c r="S3044" s="29">
        <f>ROUND(FundResult[[#This Row],[pledged]]/FundResult[[#This Row],[goal]]*100,0)</f>
        <v>128</v>
      </c>
      <c r="T3044" s="27">
        <f>IFERROR(FundResult[[#This Row],[pledged]]/FundResult[[#This Row],[backers_count]], 0)</f>
        <v>51.891891891891895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48">
        <v>15000</v>
      </c>
      <c r="E3045" s="4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6">
        <f>FundResult[[#This Row],[launched_at]]/86400+DATE(1970,1,1)</f>
        <v>42083.070590277777</v>
      </c>
      <c r="L3045" s="8">
        <f>YEAR(FundResult[[#This Row],[Date Created Conversion]])</f>
        <v>2015</v>
      </c>
      <c r="M3045" t="b">
        <v>0</v>
      </c>
      <c r="N3045">
        <v>128</v>
      </c>
      <c r="O3045" t="b">
        <v>1</v>
      </c>
      <c r="P3045" t="s">
        <v>8301</v>
      </c>
      <c r="Q3045" t="s">
        <v>8317</v>
      </c>
      <c r="R3045" s="10" t="s">
        <v>8357</v>
      </c>
      <c r="S3045" s="29">
        <f>ROUND(FundResult[[#This Row],[pledged]]/FundResult[[#This Row],[goal]]*100,0)</f>
        <v>110</v>
      </c>
      <c r="T3045" s="27">
        <f>IFERROR(FundResult[[#This Row],[pledged]]/FundResult[[#This Row],[backers_count]], 0)</f>
        <v>128.9140625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48">
        <v>12000</v>
      </c>
      <c r="E3046" s="4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6">
        <f>FundResult[[#This Row],[launched_at]]/86400+DATE(1970,1,1)</f>
        <v>42387.7268287037</v>
      </c>
      <c r="L3046" s="8">
        <f>YEAR(FundResult[[#This Row],[Date Created Conversion]])</f>
        <v>2016</v>
      </c>
      <c r="M3046" t="b">
        <v>0</v>
      </c>
      <c r="N3046">
        <v>156</v>
      </c>
      <c r="O3046" t="b">
        <v>1</v>
      </c>
      <c r="P3046" t="s">
        <v>8301</v>
      </c>
      <c r="Q3046" t="s">
        <v>8317</v>
      </c>
      <c r="R3046" s="10" t="s">
        <v>8357</v>
      </c>
      <c r="S3046" s="29">
        <f>ROUND(FundResult[[#This Row],[pledged]]/FundResult[[#This Row],[goal]]*100,0)</f>
        <v>109</v>
      </c>
      <c r="T3046" s="27">
        <f>IFERROR(FundResult[[#This Row],[pledged]]/FundResult[[#This Row],[backers_count]], 0)</f>
        <v>84.108974358974365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48">
        <v>4000</v>
      </c>
      <c r="E3047" s="4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6">
        <f>FundResult[[#This Row],[launched_at]]/86400+DATE(1970,1,1)</f>
        <v>41843.155729166669</v>
      </c>
      <c r="L3047" s="8">
        <f>YEAR(FundResult[[#This Row],[Date Created Conversion]])</f>
        <v>2014</v>
      </c>
      <c r="M3047" t="b">
        <v>0</v>
      </c>
      <c r="N3047">
        <v>64</v>
      </c>
      <c r="O3047" t="b">
        <v>1</v>
      </c>
      <c r="P3047" t="s">
        <v>8301</v>
      </c>
      <c r="Q3047" t="s">
        <v>8317</v>
      </c>
      <c r="R3047" s="10" t="s">
        <v>8357</v>
      </c>
      <c r="S3047" s="29">
        <f>ROUND(FundResult[[#This Row],[pledged]]/FundResult[[#This Row],[goal]]*100,0)</f>
        <v>133</v>
      </c>
      <c r="T3047" s="27">
        <f>IFERROR(FundResult[[#This Row],[pledged]]/FundResult[[#This Row],[backers_count]], 0)</f>
        <v>82.941562500000003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48">
        <v>7900</v>
      </c>
      <c r="E3048" s="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6">
        <f>FundResult[[#This Row],[launched_at]]/86400+DATE(1970,1,1)</f>
        <v>41862.803078703706</v>
      </c>
      <c r="L3048" s="8">
        <f>YEAR(FundResult[[#This Row],[Date Created Conversion]])</f>
        <v>2014</v>
      </c>
      <c r="M3048" t="b">
        <v>0</v>
      </c>
      <c r="N3048">
        <v>58</v>
      </c>
      <c r="O3048" t="b">
        <v>1</v>
      </c>
      <c r="P3048" t="s">
        <v>8301</v>
      </c>
      <c r="Q3048" t="s">
        <v>8317</v>
      </c>
      <c r="R3048" s="10" t="s">
        <v>8357</v>
      </c>
      <c r="S3048" s="29">
        <f>ROUND(FundResult[[#This Row],[pledged]]/FundResult[[#This Row],[goal]]*100,0)</f>
        <v>191</v>
      </c>
      <c r="T3048" s="27">
        <f>IFERROR(FundResult[[#This Row],[pledged]]/FundResult[[#This Row],[backers_count]], 0)</f>
        <v>259.94827586206895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48">
        <v>500</v>
      </c>
      <c r="E3049" s="4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6">
        <f>FundResult[[#This Row],[launched_at]]/86400+DATE(1970,1,1)</f>
        <v>42443.989050925928</v>
      </c>
      <c r="L3049" s="8">
        <f>YEAR(FundResult[[#This Row],[Date Created Conversion]])</f>
        <v>2016</v>
      </c>
      <c r="M3049" t="b">
        <v>0</v>
      </c>
      <c r="N3049">
        <v>20</v>
      </c>
      <c r="O3049" t="b">
        <v>1</v>
      </c>
      <c r="P3049" t="s">
        <v>8301</v>
      </c>
      <c r="Q3049" t="s">
        <v>8317</v>
      </c>
      <c r="R3049" s="10" t="s">
        <v>8357</v>
      </c>
      <c r="S3049" s="29">
        <f>ROUND(FundResult[[#This Row],[pledged]]/FundResult[[#This Row],[goal]]*100,0)</f>
        <v>149</v>
      </c>
      <c r="T3049" s="27">
        <f>IFERROR(FundResult[[#This Row],[pledged]]/FundResult[[#This Row],[backers_count]], 0)</f>
        <v>37.25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48">
        <v>5000</v>
      </c>
      <c r="E3050" s="4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6">
        <f>FundResult[[#This Row],[launched_at]]/86400+DATE(1970,1,1)</f>
        <v>41975.901180555556</v>
      </c>
      <c r="L3050" s="8">
        <f>YEAR(FundResult[[#This Row],[Date Created Conversion]])</f>
        <v>2014</v>
      </c>
      <c r="M3050" t="b">
        <v>0</v>
      </c>
      <c r="N3050">
        <v>47</v>
      </c>
      <c r="O3050" t="b">
        <v>1</v>
      </c>
      <c r="P3050" t="s">
        <v>8301</v>
      </c>
      <c r="Q3050" t="s">
        <v>8317</v>
      </c>
      <c r="R3050" s="10" t="s">
        <v>8357</v>
      </c>
      <c r="S3050" s="29">
        <f>ROUND(FundResult[[#This Row],[pledged]]/FundResult[[#This Row],[goal]]*100,0)</f>
        <v>166</v>
      </c>
      <c r="T3050" s="27">
        <f>IFERROR(FundResult[[#This Row],[pledged]]/FundResult[[#This Row],[backers_count]], 0)</f>
        <v>177.02127659574469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48">
        <v>3750</v>
      </c>
      <c r="E3051" s="4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6">
        <f>FundResult[[#This Row],[launched_at]]/86400+DATE(1970,1,1)</f>
        <v>42139.014525462961</v>
      </c>
      <c r="L3051" s="8">
        <f>YEAR(FundResult[[#This Row],[Date Created Conversion]])</f>
        <v>2015</v>
      </c>
      <c r="M3051" t="b">
        <v>0</v>
      </c>
      <c r="N3051">
        <v>54</v>
      </c>
      <c r="O3051" t="b">
        <v>1</v>
      </c>
      <c r="P3051" t="s">
        <v>8301</v>
      </c>
      <c r="Q3051" t="s">
        <v>8317</v>
      </c>
      <c r="R3051" s="10" t="s">
        <v>8357</v>
      </c>
      <c r="S3051" s="29">
        <f>ROUND(FundResult[[#This Row],[pledged]]/FundResult[[#This Row],[goal]]*100,0)</f>
        <v>107</v>
      </c>
      <c r="T3051" s="27">
        <f>IFERROR(FundResult[[#This Row],[pledged]]/FundResult[[#This Row],[backers_count]], 0)</f>
        <v>74.074074074074076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48">
        <v>600</v>
      </c>
      <c r="E3052" s="4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6">
        <f>FundResult[[#This Row],[launched_at]]/86400+DATE(1970,1,1)</f>
        <v>42465.16851851852</v>
      </c>
      <c r="L3052" s="8">
        <f>YEAR(FundResult[[#This Row],[Date Created Conversion]])</f>
        <v>2016</v>
      </c>
      <c r="M3052" t="b">
        <v>0</v>
      </c>
      <c r="N3052">
        <v>9</v>
      </c>
      <c r="O3052" t="b">
        <v>1</v>
      </c>
      <c r="P3052" t="s">
        <v>8301</v>
      </c>
      <c r="Q3052" t="s">
        <v>8317</v>
      </c>
      <c r="R3052" s="10" t="s">
        <v>8357</v>
      </c>
      <c r="S3052" s="29">
        <f>ROUND(FundResult[[#This Row],[pledged]]/FundResult[[#This Row],[goal]]*100,0)</f>
        <v>106</v>
      </c>
      <c r="T3052" s="27">
        <f>IFERROR(FundResult[[#This Row],[pledged]]/FundResult[[#This Row],[backers_count]], 0)</f>
        <v>70.666666666666671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48">
        <v>3500</v>
      </c>
      <c r="E3053" s="4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6">
        <f>FundResult[[#This Row],[launched_at]]/86400+DATE(1970,1,1)</f>
        <v>42744.416030092594</v>
      </c>
      <c r="L3053" s="8">
        <f>YEAR(FundResult[[#This Row],[Date Created Conversion]])</f>
        <v>2017</v>
      </c>
      <c r="M3053" t="b">
        <v>1</v>
      </c>
      <c r="N3053">
        <v>35</v>
      </c>
      <c r="O3053" t="b">
        <v>0</v>
      </c>
      <c r="P3053" t="s">
        <v>8301</v>
      </c>
      <c r="Q3053" t="s">
        <v>8317</v>
      </c>
      <c r="R3053" s="10" t="s">
        <v>8357</v>
      </c>
      <c r="S3053" s="29">
        <f>ROUND(FundResult[[#This Row],[pledged]]/FundResult[[#This Row],[goal]]*100,0)</f>
        <v>24</v>
      </c>
      <c r="T3053" s="27">
        <f>IFERROR(FundResult[[#This Row],[pledged]]/FundResult[[#This Row],[backers_count]], 0)</f>
        <v>23.62857142857143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48">
        <v>50000</v>
      </c>
      <c r="E3054" s="4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6">
        <f>FundResult[[#This Row],[launched_at]]/86400+DATE(1970,1,1)</f>
        <v>42122.670069444444</v>
      </c>
      <c r="L3054" s="8">
        <f>YEAR(FundResult[[#This Row],[Date Created Conversion]])</f>
        <v>2015</v>
      </c>
      <c r="M3054" t="b">
        <v>0</v>
      </c>
      <c r="N3054">
        <v>2</v>
      </c>
      <c r="O3054" t="b">
        <v>0</v>
      </c>
      <c r="P3054" t="s">
        <v>8301</v>
      </c>
      <c r="Q3054" t="s">
        <v>8317</v>
      </c>
      <c r="R3054" s="10" t="s">
        <v>8357</v>
      </c>
      <c r="S3054" s="29">
        <f>ROUND(FundResult[[#This Row],[pledged]]/FundResult[[#This Row],[goal]]*100,0)</f>
        <v>0</v>
      </c>
      <c r="T3054" s="27">
        <f>IFERROR(FundResult[[#This Row],[pledged]]/FundResult[[#This Row],[backers_count]], 0)</f>
        <v>37.5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48">
        <v>10000</v>
      </c>
      <c r="E3055" s="4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6">
        <f>FundResult[[#This Row],[launched_at]]/86400+DATE(1970,1,1)</f>
        <v>41862.761724537035</v>
      </c>
      <c r="L3055" s="8">
        <f>YEAR(FundResult[[#This Row],[Date Created Conversion]])</f>
        <v>2014</v>
      </c>
      <c r="M3055" t="b">
        <v>0</v>
      </c>
      <c r="N3055">
        <v>3</v>
      </c>
      <c r="O3055" t="b">
        <v>0</v>
      </c>
      <c r="P3055" t="s">
        <v>8301</v>
      </c>
      <c r="Q3055" t="s">
        <v>8317</v>
      </c>
      <c r="R3055" s="10" t="s">
        <v>8357</v>
      </c>
      <c r="S3055" s="29">
        <f>ROUND(FundResult[[#This Row],[pledged]]/FundResult[[#This Row],[goal]]*100,0)</f>
        <v>0</v>
      </c>
      <c r="T3055" s="27">
        <f>IFERROR(FundResult[[#This Row],[pledged]]/FundResult[[#This Row],[backers_count]], 0)</f>
        <v>13.333333333333334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48">
        <v>300</v>
      </c>
      <c r="E3056" s="4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6">
        <f>FundResult[[#This Row],[launched_at]]/86400+DATE(1970,1,1)</f>
        <v>42027.832800925928</v>
      </c>
      <c r="L3056" s="8">
        <f>YEAR(FundResult[[#This Row],[Date Created Conversion]])</f>
        <v>2015</v>
      </c>
      <c r="M3056" t="b">
        <v>0</v>
      </c>
      <c r="N3056">
        <v>0</v>
      </c>
      <c r="O3056" t="b">
        <v>0</v>
      </c>
      <c r="P3056" t="s">
        <v>8301</v>
      </c>
      <c r="Q3056" t="s">
        <v>8317</v>
      </c>
      <c r="R3056" s="10" t="s">
        <v>8357</v>
      </c>
      <c r="S3056" s="29">
        <f>ROUND(FundResult[[#This Row],[pledged]]/FundResult[[#This Row],[goal]]*100,0)</f>
        <v>0</v>
      </c>
      <c r="T3056" s="27">
        <f>IFERROR(FundResult[[#This Row],[pledged]]/FundResult[[#This Row],[backers_count]], 0)</f>
        <v>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48">
        <v>20000</v>
      </c>
      <c r="E3057" s="4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6">
        <f>FundResult[[#This Row],[launched_at]]/86400+DATE(1970,1,1)</f>
        <v>41953.95821759259</v>
      </c>
      <c r="L3057" s="8">
        <f>YEAR(FundResult[[#This Row],[Date Created Conversion]])</f>
        <v>2014</v>
      </c>
      <c r="M3057" t="b">
        <v>0</v>
      </c>
      <c r="N3057">
        <v>1</v>
      </c>
      <c r="O3057" t="b">
        <v>0</v>
      </c>
      <c r="P3057" t="s">
        <v>8301</v>
      </c>
      <c r="Q3057" t="s">
        <v>8317</v>
      </c>
      <c r="R3057" s="10" t="s">
        <v>8357</v>
      </c>
      <c r="S3057" s="29">
        <f>ROUND(FundResult[[#This Row],[pledged]]/FundResult[[#This Row],[goal]]*100,0)</f>
        <v>0</v>
      </c>
      <c r="T3057" s="27">
        <f>IFERROR(FundResult[[#This Row],[pledged]]/FundResult[[#This Row],[backers_count]], 0)</f>
        <v>1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48">
        <v>25000</v>
      </c>
      <c r="E3058" s="4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6">
        <f>FundResult[[#This Row],[launched_at]]/86400+DATE(1970,1,1)</f>
        <v>41851.636388888888</v>
      </c>
      <c r="L3058" s="8">
        <f>YEAR(FundResult[[#This Row],[Date Created Conversion]])</f>
        <v>2014</v>
      </c>
      <c r="M3058" t="b">
        <v>0</v>
      </c>
      <c r="N3058">
        <v>0</v>
      </c>
      <c r="O3058" t="b">
        <v>0</v>
      </c>
      <c r="P3058" t="s">
        <v>8301</v>
      </c>
      <c r="Q3058" t="s">
        <v>8317</v>
      </c>
      <c r="R3058" s="10" t="s">
        <v>8357</v>
      </c>
      <c r="S3058" s="29">
        <f>ROUND(FundResult[[#This Row],[pledged]]/FundResult[[#This Row],[goal]]*100,0)</f>
        <v>0</v>
      </c>
      <c r="T3058" s="27">
        <f>IFERROR(FundResult[[#This Row],[pledged]]/FundResult[[#This Row],[backers_count]], 0)</f>
        <v>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48">
        <v>50000</v>
      </c>
      <c r="E3059" s="4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6">
        <f>FundResult[[#This Row],[launched_at]]/86400+DATE(1970,1,1)</f>
        <v>42433.650590277779</v>
      </c>
      <c r="L3059" s="8">
        <f>YEAR(FundResult[[#This Row],[Date Created Conversion]])</f>
        <v>2016</v>
      </c>
      <c r="M3059" t="b">
        <v>0</v>
      </c>
      <c r="N3059">
        <v>0</v>
      </c>
      <c r="O3059" t="b">
        <v>0</v>
      </c>
      <c r="P3059" t="s">
        <v>8301</v>
      </c>
      <c r="Q3059" t="s">
        <v>8317</v>
      </c>
      <c r="R3059" s="10" t="s">
        <v>8357</v>
      </c>
      <c r="S3059" s="29">
        <f>ROUND(FundResult[[#This Row],[pledged]]/FundResult[[#This Row],[goal]]*100,0)</f>
        <v>0</v>
      </c>
      <c r="T3059" s="27">
        <f>IFERROR(FundResult[[#This Row],[pledged]]/FundResult[[#This Row],[backers_count]], 0)</f>
        <v>0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48">
        <v>18000</v>
      </c>
      <c r="E3060" s="4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6">
        <f>FundResult[[#This Row],[launched_at]]/86400+DATE(1970,1,1)</f>
        <v>42460.374305555553</v>
      </c>
      <c r="L3060" s="8">
        <f>YEAR(FundResult[[#This Row],[Date Created Conversion]])</f>
        <v>2016</v>
      </c>
      <c r="M3060" t="b">
        <v>0</v>
      </c>
      <c r="N3060">
        <v>3</v>
      </c>
      <c r="O3060" t="b">
        <v>0</v>
      </c>
      <c r="P3060" t="s">
        <v>8301</v>
      </c>
      <c r="Q3060" t="s">
        <v>8317</v>
      </c>
      <c r="R3060" s="10" t="s">
        <v>8357</v>
      </c>
      <c r="S3060" s="29">
        <f>ROUND(FundResult[[#This Row],[pledged]]/FundResult[[#This Row],[goal]]*100,0)</f>
        <v>0</v>
      </c>
      <c r="T3060" s="27">
        <f>IFERROR(FundResult[[#This Row],[pledged]]/FundResult[[#This Row],[backers_count]], 0)</f>
        <v>1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48">
        <v>15000</v>
      </c>
      <c r="E3061" s="4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6">
        <f>FundResult[[#This Row],[launched_at]]/86400+DATE(1970,1,1)</f>
        <v>41829.935717592591</v>
      </c>
      <c r="L3061" s="8">
        <f>YEAR(FundResult[[#This Row],[Date Created Conversion]])</f>
        <v>2014</v>
      </c>
      <c r="M3061" t="b">
        <v>0</v>
      </c>
      <c r="N3061">
        <v>11</v>
      </c>
      <c r="O3061" t="b">
        <v>0</v>
      </c>
      <c r="P3061" t="s">
        <v>8301</v>
      </c>
      <c r="Q3061" t="s">
        <v>8317</v>
      </c>
      <c r="R3061" s="10" t="s">
        <v>8357</v>
      </c>
      <c r="S3061" s="29">
        <f>ROUND(FundResult[[#This Row],[pledged]]/FundResult[[#This Row],[goal]]*100,0)</f>
        <v>3</v>
      </c>
      <c r="T3061" s="27">
        <f>IFERROR(FundResult[[#This Row],[pledged]]/FundResult[[#This Row],[backers_count]], 0)</f>
        <v>41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48">
        <v>220000</v>
      </c>
      <c r="E3062" s="4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6">
        <f>FundResult[[#This Row],[launched_at]]/86400+DATE(1970,1,1)</f>
        <v>42245.274699074071</v>
      </c>
      <c r="L3062" s="8">
        <f>YEAR(FundResult[[#This Row],[Date Created Conversion]])</f>
        <v>2015</v>
      </c>
      <c r="M3062" t="b">
        <v>0</v>
      </c>
      <c r="N3062">
        <v>6</v>
      </c>
      <c r="O3062" t="b">
        <v>0</v>
      </c>
      <c r="P3062" t="s">
        <v>8301</v>
      </c>
      <c r="Q3062" t="s">
        <v>8317</v>
      </c>
      <c r="R3062" s="10" t="s">
        <v>8357</v>
      </c>
      <c r="S3062" s="29">
        <f>ROUND(FundResult[[#This Row],[pledged]]/FundResult[[#This Row],[goal]]*100,0)</f>
        <v>0</v>
      </c>
      <c r="T3062" s="27">
        <f>IFERROR(FundResult[[#This Row],[pledged]]/FundResult[[#This Row],[backers_count]], 0)</f>
        <v>55.833333333333336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48">
        <v>1000000</v>
      </c>
      <c r="E3063" s="4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6">
        <f>FundResult[[#This Row],[launched_at]]/86400+DATE(1970,1,1)</f>
        <v>41834.784120370372</v>
      </c>
      <c r="L3063" s="8">
        <f>YEAR(FundResult[[#This Row],[Date Created Conversion]])</f>
        <v>2014</v>
      </c>
      <c r="M3063" t="b">
        <v>0</v>
      </c>
      <c r="N3063">
        <v>0</v>
      </c>
      <c r="O3063" t="b">
        <v>0</v>
      </c>
      <c r="P3063" t="s">
        <v>8301</v>
      </c>
      <c r="Q3063" t="s">
        <v>8317</v>
      </c>
      <c r="R3063" s="10" t="s">
        <v>8357</v>
      </c>
      <c r="S3063" s="29">
        <f>ROUND(FundResult[[#This Row],[pledged]]/FundResult[[#This Row],[goal]]*100,0)</f>
        <v>0</v>
      </c>
      <c r="T3063" s="27">
        <f>IFERROR(FundResult[[#This Row],[pledged]]/FundResult[[#This Row],[backers_count]], 0)</f>
        <v>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48">
        <v>10000</v>
      </c>
      <c r="E3064" s="4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6">
        <f>FundResult[[#This Row],[launched_at]]/86400+DATE(1970,1,1)</f>
        <v>42248.535787037035</v>
      </c>
      <c r="L3064" s="8">
        <f>YEAR(FundResult[[#This Row],[Date Created Conversion]])</f>
        <v>2015</v>
      </c>
      <c r="M3064" t="b">
        <v>0</v>
      </c>
      <c r="N3064">
        <v>67</v>
      </c>
      <c r="O3064" t="b">
        <v>0</v>
      </c>
      <c r="P3064" t="s">
        <v>8301</v>
      </c>
      <c r="Q3064" t="s">
        <v>8317</v>
      </c>
      <c r="R3064" s="10" t="s">
        <v>8357</v>
      </c>
      <c r="S3064" s="29">
        <f>ROUND(FundResult[[#This Row],[pledged]]/FundResult[[#This Row],[goal]]*100,0)</f>
        <v>67</v>
      </c>
      <c r="T3064" s="27">
        <f>IFERROR(FundResult[[#This Row],[pledged]]/FundResult[[#This Row],[backers_count]], 0)</f>
        <v>99.761194029850742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48">
        <v>3000</v>
      </c>
      <c r="E3065" s="4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6">
        <f>FundResult[[#This Row],[launched_at]]/86400+DATE(1970,1,1)</f>
        <v>42630.922893518524</v>
      </c>
      <c r="L3065" s="8">
        <f>YEAR(FundResult[[#This Row],[Date Created Conversion]])</f>
        <v>2016</v>
      </c>
      <c r="M3065" t="b">
        <v>0</v>
      </c>
      <c r="N3065">
        <v>23</v>
      </c>
      <c r="O3065" t="b">
        <v>0</v>
      </c>
      <c r="P3065" t="s">
        <v>8301</v>
      </c>
      <c r="Q3065" t="s">
        <v>8317</v>
      </c>
      <c r="R3065" s="10" t="s">
        <v>8357</v>
      </c>
      <c r="S3065" s="29">
        <f>ROUND(FundResult[[#This Row],[pledged]]/FundResult[[#This Row],[goal]]*100,0)</f>
        <v>20</v>
      </c>
      <c r="T3065" s="27">
        <f>IFERROR(FundResult[[#This Row],[pledged]]/FundResult[[#This Row],[backers_count]], 0)</f>
        <v>25.521739130434781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48">
        <v>75000</v>
      </c>
      <c r="E3066" s="4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6">
        <f>FundResult[[#This Row],[launched_at]]/86400+DATE(1970,1,1)</f>
        <v>42299.130162037036</v>
      </c>
      <c r="L3066" s="8">
        <f>YEAR(FundResult[[#This Row],[Date Created Conversion]])</f>
        <v>2015</v>
      </c>
      <c r="M3066" t="b">
        <v>0</v>
      </c>
      <c r="N3066">
        <v>72</v>
      </c>
      <c r="O3066" t="b">
        <v>0</v>
      </c>
      <c r="P3066" t="s">
        <v>8301</v>
      </c>
      <c r="Q3066" t="s">
        <v>8317</v>
      </c>
      <c r="R3066" s="10" t="s">
        <v>8357</v>
      </c>
      <c r="S3066" s="29">
        <f>ROUND(FundResult[[#This Row],[pledged]]/FundResult[[#This Row],[goal]]*100,0)</f>
        <v>11</v>
      </c>
      <c r="T3066" s="27">
        <f>IFERROR(FundResult[[#This Row],[pledged]]/FundResult[[#This Row],[backers_count]], 0)</f>
        <v>117.65277777777777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48">
        <v>25000</v>
      </c>
      <c r="E3067" s="4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6">
        <f>FundResult[[#This Row],[launched_at]]/86400+DATE(1970,1,1)</f>
        <v>41825.055231481485</v>
      </c>
      <c r="L3067" s="8">
        <f>YEAR(FundResult[[#This Row],[Date Created Conversion]])</f>
        <v>2014</v>
      </c>
      <c r="M3067" t="b">
        <v>0</v>
      </c>
      <c r="N3067">
        <v>2</v>
      </c>
      <c r="O3067" t="b">
        <v>0</v>
      </c>
      <c r="P3067" t="s">
        <v>8301</v>
      </c>
      <c r="Q3067" t="s">
        <v>8317</v>
      </c>
      <c r="R3067" s="10" t="s">
        <v>8357</v>
      </c>
      <c r="S3067" s="29">
        <f>ROUND(FundResult[[#This Row],[pledged]]/FundResult[[#This Row],[goal]]*100,0)</f>
        <v>0</v>
      </c>
      <c r="T3067" s="27">
        <f>IFERROR(FundResult[[#This Row],[pledged]]/FundResult[[#This Row],[backers_count]], 0)</f>
        <v>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48">
        <v>350000</v>
      </c>
      <c r="E3068" s="4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6">
        <f>FundResult[[#This Row],[launched_at]]/86400+DATE(1970,1,1)</f>
        <v>42531.228437500002</v>
      </c>
      <c r="L3068" s="8">
        <f>YEAR(FundResult[[#This Row],[Date Created Conversion]])</f>
        <v>2016</v>
      </c>
      <c r="M3068" t="b">
        <v>0</v>
      </c>
      <c r="N3068">
        <v>15</v>
      </c>
      <c r="O3068" t="b">
        <v>0</v>
      </c>
      <c r="P3068" t="s">
        <v>8301</v>
      </c>
      <c r="Q3068" t="s">
        <v>8317</v>
      </c>
      <c r="R3068" s="10" t="s">
        <v>8357</v>
      </c>
      <c r="S3068" s="29">
        <f>ROUND(FundResult[[#This Row],[pledged]]/FundResult[[#This Row],[goal]]*100,0)</f>
        <v>12</v>
      </c>
      <c r="T3068" s="27">
        <f>IFERROR(FundResult[[#This Row],[pledged]]/FundResult[[#This Row],[backers_count]], 0)</f>
        <v>2796.6666666666665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48">
        <v>8000</v>
      </c>
      <c r="E3069" s="4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6">
        <f>FundResult[[#This Row],[launched_at]]/86400+DATE(1970,1,1)</f>
        <v>42226.938414351855</v>
      </c>
      <c r="L3069" s="8">
        <f>YEAR(FundResult[[#This Row],[Date Created Conversion]])</f>
        <v>2015</v>
      </c>
      <c r="M3069" t="b">
        <v>0</v>
      </c>
      <c r="N3069">
        <v>1</v>
      </c>
      <c r="O3069" t="b">
        <v>0</v>
      </c>
      <c r="P3069" t="s">
        <v>8301</v>
      </c>
      <c r="Q3069" t="s">
        <v>8317</v>
      </c>
      <c r="R3069" s="10" t="s">
        <v>8357</v>
      </c>
      <c r="S3069" s="29">
        <f>ROUND(FundResult[[#This Row],[pledged]]/FundResult[[#This Row],[goal]]*100,0)</f>
        <v>3</v>
      </c>
      <c r="T3069" s="27">
        <f>IFERROR(FundResult[[#This Row],[pledged]]/FundResult[[#This Row],[backers_count]], 0)</f>
        <v>200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48">
        <v>250000</v>
      </c>
      <c r="E3070" s="4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6">
        <f>FundResult[[#This Row],[launched_at]]/86400+DATE(1970,1,1)</f>
        <v>42263.691574074073</v>
      </c>
      <c r="L3070" s="8">
        <f>YEAR(FundResult[[#This Row],[Date Created Conversion]])</f>
        <v>2015</v>
      </c>
      <c r="M3070" t="b">
        <v>0</v>
      </c>
      <c r="N3070">
        <v>2</v>
      </c>
      <c r="O3070" t="b">
        <v>0</v>
      </c>
      <c r="P3070" t="s">
        <v>8301</v>
      </c>
      <c r="Q3070" t="s">
        <v>8317</v>
      </c>
      <c r="R3070" s="10" t="s">
        <v>8357</v>
      </c>
      <c r="S3070" s="29">
        <f>ROUND(FundResult[[#This Row],[pledged]]/FundResult[[#This Row],[goal]]*100,0)</f>
        <v>0</v>
      </c>
      <c r="T3070" s="27">
        <f>IFERROR(FundResult[[#This Row],[pledged]]/FundResult[[#This Row],[backers_count]], 0)</f>
        <v>87.5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48">
        <v>1000</v>
      </c>
      <c r="E3071" s="4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6">
        <f>FundResult[[#This Row],[launched_at]]/86400+DATE(1970,1,1)</f>
        <v>41957.833726851852</v>
      </c>
      <c r="L3071" s="8">
        <f>YEAR(FundResult[[#This Row],[Date Created Conversion]])</f>
        <v>2014</v>
      </c>
      <c r="M3071" t="b">
        <v>0</v>
      </c>
      <c r="N3071">
        <v>7</v>
      </c>
      <c r="O3071" t="b">
        <v>0</v>
      </c>
      <c r="P3071" t="s">
        <v>8301</v>
      </c>
      <c r="Q3071" t="s">
        <v>8317</v>
      </c>
      <c r="R3071" s="10" t="s">
        <v>8357</v>
      </c>
      <c r="S3071" s="29">
        <f>ROUND(FundResult[[#This Row],[pledged]]/FundResult[[#This Row],[goal]]*100,0)</f>
        <v>14</v>
      </c>
      <c r="T3071" s="27">
        <f>IFERROR(FundResult[[#This Row],[pledged]]/FundResult[[#This Row],[backers_count]], 0)</f>
        <v>20.142857142857142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48">
        <v>10000</v>
      </c>
      <c r="E3072" s="4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6">
        <f>FundResult[[#This Row],[launched_at]]/86400+DATE(1970,1,1)</f>
        <v>42690.733437499999</v>
      </c>
      <c r="L3072" s="8">
        <f>YEAR(FundResult[[#This Row],[Date Created Conversion]])</f>
        <v>2016</v>
      </c>
      <c r="M3072" t="b">
        <v>0</v>
      </c>
      <c r="N3072">
        <v>16</v>
      </c>
      <c r="O3072" t="b">
        <v>0</v>
      </c>
      <c r="P3072" t="s">
        <v>8301</v>
      </c>
      <c r="Q3072" t="s">
        <v>8317</v>
      </c>
      <c r="R3072" s="10" t="s">
        <v>8357</v>
      </c>
      <c r="S3072" s="29">
        <f>ROUND(FundResult[[#This Row],[pledged]]/FundResult[[#This Row],[goal]]*100,0)</f>
        <v>3</v>
      </c>
      <c r="T3072" s="27">
        <f>IFERROR(FundResult[[#This Row],[pledged]]/FundResult[[#This Row],[backers_count]], 0)</f>
        <v>20.875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48">
        <v>12000</v>
      </c>
      <c r="E3073" s="4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6">
        <f>FundResult[[#This Row],[launched_at]]/86400+DATE(1970,1,1)</f>
        <v>42097.732418981483</v>
      </c>
      <c r="L3073" s="8">
        <f>YEAR(FundResult[[#This Row],[Date Created Conversion]])</f>
        <v>2015</v>
      </c>
      <c r="M3073" t="b">
        <v>0</v>
      </c>
      <c r="N3073">
        <v>117</v>
      </c>
      <c r="O3073" t="b">
        <v>0</v>
      </c>
      <c r="P3073" t="s">
        <v>8301</v>
      </c>
      <c r="Q3073" t="s">
        <v>8317</v>
      </c>
      <c r="R3073" s="10" t="s">
        <v>8357</v>
      </c>
      <c r="S3073" s="29">
        <f>ROUND(FundResult[[#This Row],[pledged]]/FundResult[[#This Row],[goal]]*100,0)</f>
        <v>60</v>
      </c>
      <c r="T3073" s="27">
        <f>IFERROR(FundResult[[#This Row],[pledged]]/FundResult[[#This Row],[backers_count]], 0)</f>
        <v>61.307692307692307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48">
        <v>12000</v>
      </c>
      <c r="E3074" s="4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6">
        <f>FundResult[[#This Row],[launched_at]]/86400+DATE(1970,1,1)</f>
        <v>42658.690532407403</v>
      </c>
      <c r="L3074" s="8">
        <f>YEAR(FundResult[[#This Row],[Date Created Conversion]])</f>
        <v>2016</v>
      </c>
      <c r="M3074" t="b">
        <v>0</v>
      </c>
      <c r="N3074">
        <v>2</v>
      </c>
      <c r="O3074" t="b">
        <v>0</v>
      </c>
      <c r="P3074" t="s">
        <v>8301</v>
      </c>
      <c r="Q3074" t="s">
        <v>8317</v>
      </c>
      <c r="R3074" s="10" t="s">
        <v>8357</v>
      </c>
      <c r="S3074" s="29">
        <f>ROUND(FundResult[[#This Row],[pledged]]/FundResult[[#This Row],[goal]]*100,0)</f>
        <v>0</v>
      </c>
      <c r="T3074" s="27">
        <f>IFERROR(FundResult[[#This Row],[pledged]]/FundResult[[#This Row],[backers_count]], 0)</f>
        <v>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48">
        <v>2800000</v>
      </c>
      <c r="E3075" s="4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6">
        <f>FundResult[[#This Row],[launched_at]]/86400+DATE(1970,1,1)</f>
        <v>42111.684027777781</v>
      </c>
      <c r="L3075" s="8">
        <f>YEAR(FundResult[[#This Row],[Date Created Conversion]])</f>
        <v>2015</v>
      </c>
      <c r="M3075" t="b">
        <v>0</v>
      </c>
      <c r="N3075">
        <v>7</v>
      </c>
      <c r="O3075" t="b">
        <v>0</v>
      </c>
      <c r="P3075" t="s">
        <v>8301</v>
      </c>
      <c r="Q3075" t="s">
        <v>8317</v>
      </c>
      <c r="R3075" s="10" t="s">
        <v>8357</v>
      </c>
      <c r="S3075" s="29">
        <f>ROUND(FundResult[[#This Row],[pledged]]/FundResult[[#This Row],[goal]]*100,0)</f>
        <v>0</v>
      </c>
      <c r="T3075" s="27">
        <f>IFERROR(FundResult[[#This Row],[pledged]]/FundResult[[#This Row],[backers_count]], 0)</f>
        <v>92.142857142857139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48">
        <v>25000</v>
      </c>
      <c r="E3076" s="4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6">
        <f>FundResult[[#This Row],[launched_at]]/86400+DATE(1970,1,1)</f>
        <v>42409.571284722224</v>
      </c>
      <c r="L3076" s="8">
        <f>YEAR(FundResult[[#This Row],[Date Created Conversion]])</f>
        <v>2016</v>
      </c>
      <c r="M3076" t="b">
        <v>0</v>
      </c>
      <c r="N3076">
        <v>3</v>
      </c>
      <c r="O3076" t="b">
        <v>0</v>
      </c>
      <c r="P3076" t="s">
        <v>8301</v>
      </c>
      <c r="Q3076" t="s">
        <v>8317</v>
      </c>
      <c r="R3076" s="10" t="s">
        <v>8357</v>
      </c>
      <c r="S3076" s="29">
        <f>ROUND(FundResult[[#This Row],[pledged]]/FundResult[[#This Row],[goal]]*100,0)</f>
        <v>0</v>
      </c>
      <c r="T3076" s="27">
        <f>IFERROR(FundResult[[#This Row],[pledged]]/FundResult[[#This Row],[backers_count]], 0)</f>
        <v>7.333333333333333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48">
        <v>15000</v>
      </c>
      <c r="E3077" s="4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6">
        <f>FundResult[[#This Row],[launched_at]]/86400+DATE(1970,1,1)</f>
        <v>42551.102314814816</v>
      </c>
      <c r="L3077" s="8">
        <f>YEAR(FundResult[[#This Row],[Date Created Conversion]])</f>
        <v>2016</v>
      </c>
      <c r="M3077" t="b">
        <v>0</v>
      </c>
      <c r="N3077">
        <v>20</v>
      </c>
      <c r="O3077" t="b">
        <v>0</v>
      </c>
      <c r="P3077" t="s">
        <v>8301</v>
      </c>
      <c r="Q3077" t="s">
        <v>8317</v>
      </c>
      <c r="R3077" s="10" t="s">
        <v>8357</v>
      </c>
      <c r="S3077" s="29">
        <f>ROUND(FundResult[[#This Row],[pledged]]/FundResult[[#This Row],[goal]]*100,0)</f>
        <v>9</v>
      </c>
      <c r="T3077" s="27">
        <f>IFERROR(FundResult[[#This Row],[pledged]]/FundResult[[#This Row],[backers_count]], 0)</f>
        <v>64.8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48">
        <v>10000</v>
      </c>
      <c r="E3078" s="4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6">
        <f>FundResult[[#This Row],[launched_at]]/86400+DATE(1970,1,1)</f>
        <v>42226.651886574073</v>
      </c>
      <c r="L3078" s="8">
        <f>YEAR(FundResult[[#This Row],[Date Created Conversion]])</f>
        <v>2015</v>
      </c>
      <c r="M3078" t="b">
        <v>0</v>
      </c>
      <c r="N3078">
        <v>50</v>
      </c>
      <c r="O3078" t="b">
        <v>0</v>
      </c>
      <c r="P3078" t="s">
        <v>8301</v>
      </c>
      <c r="Q3078" t="s">
        <v>8317</v>
      </c>
      <c r="R3078" s="10" t="s">
        <v>8357</v>
      </c>
      <c r="S3078" s="29">
        <f>ROUND(FundResult[[#This Row],[pledged]]/FundResult[[#This Row],[goal]]*100,0)</f>
        <v>15</v>
      </c>
      <c r="T3078" s="27">
        <f>IFERROR(FundResult[[#This Row],[pledged]]/FundResult[[#This Row],[backers_count]], 0)</f>
        <v>30.12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48">
        <v>22000</v>
      </c>
      <c r="E3079" s="4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6">
        <f>FundResult[[#This Row],[launched_at]]/86400+DATE(1970,1,1)</f>
        <v>42766.956921296296</v>
      </c>
      <c r="L3079" s="8">
        <f>YEAR(FundResult[[#This Row],[Date Created Conversion]])</f>
        <v>2017</v>
      </c>
      <c r="M3079" t="b">
        <v>0</v>
      </c>
      <c r="N3079">
        <v>2</v>
      </c>
      <c r="O3079" t="b">
        <v>0</v>
      </c>
      <c r="P3079" t="s">
        <v>8301</v>
      </c>
      <c r="Q3079" t="s">
        <v>8317</v>
      </c>
      <c r="R3079" s="10" t="s">
        <v>8357</v>
      </c>
      <c r="S3079" s="29">
        <f>ROUND(FundResult[[#This Row],[pledged]]/FundResult[[#This Row],[goal]]*100,0)</f>
        <v>0</v>
      </c>
      <c r="T3079" s="27">
        <f>IFERROR(FundResult[[#This Row],[pledged]]/FundResult[[#This Row],[backers_count]], 0)</f>
        <v>52.5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48">
        <v>60000</v>
      </c>
      <c r="E3080" s="4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6">
        <f>FundResult[[#This Row],[launched_at]]/86400+DATE(1970,1,1)</f>
        <v>42031.138831018514</v>
      </c>
      <c r="L3080" s="8">
        <f>YEAR(FundResult[[#This Row],[Date Created Conversion]])</f>
        <v>2015</v>
      </c>
      <c r="M3080" t="b">
        <v>0</v>
      </c>
      <c r="N3080">
        <v>3</v>
      </c>
      <c r="O3080" t="b">
        <v>0</v>
      </c>
      <c r="P3080" t="s">
        <v>8301</v>
      </c>
      <c r="Q3080" t="s">
        <v>8317</v>
      </c>
      <c r="R3080" s="10" t="s">
        <v>8357</v>
      </c>
      <c r="S3080" s="29">
        <f>ROUND(FundResult[[#This Row],[pledged]]/FundResult[[#This Row],[goal]]*100,0)</f>
        <v>0</v>
      </c>
      <c r="T3080" s="27">
        <f>IFERROR(FundResult[[#This Row],[pledged]]/FundResult[[#This Row],[backers_count]], 0)</f>
        <v>23.666666666666668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48">
        <v>1333666</v>
      </c>
      <c r="E3081" s="4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6">
        <f>FundResult[[#This Row],[launched_at]]/86400+DATE(1970,1,1)</f>
        <v>42055.713368055556</v>
      </c>
      <c r="L3081" s="8">
        <f>YEAR(FundResult[[#This Row],[Date Created Conversion]])</f>
        <v>2015</v>
      </c>
      <c r="M3081" t="b">
        <v>0</v>
      </c>
      <c r="N3081">
        <v>27</v>
      </c>
      <c r="O3081" t="b">
        <v>0</v>
      </c>
      <c r="P3081" t="s">
        <v>8301</v>
      </c>
      <c r="Q3081" t="s">
        <v>8317</v>
      </c>
      <c r="R3081" s="10" t="s">
        <v>8357</v>
      </c>
      <c r="S3081" s="29">
        <f>ROUND(FundResult[[#This Row],[pledged]]/FundResult[[#This Row],[goal]]*100,0)</f>
        <v>1</v>
      </c>
      <c r="T3081" s="27">
        <f>IFERROR(FundResult[[#This Row],[pledged]]/FundResult[[#This Row],[backers_count]], 0)</f>
        <v>415.77777777777777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48">
        <v>2000000</v>
      </c>
      <c r="E3082" s="4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6">
        <f>FundResult[[#This Row],[launched_at]]/86400+DATE(1970,1,1)</f>
        <v>41940.028287037036</v>
      </c>
      <c r="L3082" s="8">
        <f>YEAR(FundResult[[#This Row],[Date Created Conversion]])</f>
        <v>2014</v>
      </c>
      <c r="M3082" t="b">
        <v>0</v>
      </c>
      <c r="N3082">
        <v>7</v>
      </c>
      <c r="O3082" t="b">
        <v>0</v>
      </c>
      <c r="P3082" t="s">
        <v>8301</v>
      </c>
      <c r="Q3082" t="s">
        <v>8317</v>
      </c>
      <c r="R3082" s="10" t="s">
        <v>8357</v>
      </c>
      <c r="S3082" s="29">
        <f>ROUND(FundResult[[#This Row],[pledged]]/FundResult[[#This Row],[goal]]*100,0)</f>
        <v>0</v>
      </c>
      <c r="T3082" s="27">
        <f>IFERROR(FundResult[[#This Row],[pledged]]/FundResult[[#This Row],[backers_count]], 0)</f>
        <v>53.714285714285715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48">
        <v>1000000</v>
      </c>
      <c r="E3083" s="4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6">
        <f>FundResult[[#This Row],[launched_at]]/86400+DATE(1970,1,1)</f>
        <v>42237.181608796294</v>
      </c>
      <c r="L3083" s="8">
        <f>YEAR(FundResult[[#This Row],[Date Created Conversion]])</f>
        <v>2015</v>
      </c>
      <c r="M3083" t="b">
        <v>0</v>
      </c>
      <c r="N3083">
        <v>5</v>
      </c>
      <c r="O3083" t="b">
        <v>0</v>
      </c>
      <c r="P3083" t="s">
        <v>8301</v>
      </c>
      <c r="Q3083" t="s">
        <v>8317</v>
      </c>
      <c r="R3083" s="10" t="s">
        <v>8357</v>
      </c>
      <c r="S3083" s="29">
        <f>ROUND(FundResult[[#This Row],[pledged]]/FundResult[[#This Row],[goal]]*100,0)</f>
        <v>0</v>
      </c>
      <c r="T3083" s="27">
        <f>IFERROR(FundResult[[#This Row],[pledged]]/FundResult[[#This Row],[backers_count]], 0)</f>
        <v>420.6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48">
        <v>9000</v>
      </c>
      <c r="E3084" s="4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6">
        <f>FundResult[[#This Row],[launched_at]]/86400+DATE(1970,1,1)</f>
        <v>42293.922986111109</v>
      </c>
      <c r="L3084" s="8">
        <f>YEAR(FundResult[[#This Row],[Date Created Conversion]])</f>
        <v>2015</v>
      </c>
      <c r="M3084" t="b">
        <v>0</v>
      </c>
      <c r="N3084">
        <v>0</v>
      </c>
      <c r="O3084" t="b">
        <v>0</v>
      </c>
      <c r="P3084" t="s">
        <v>8301</v>
      </c>
      <c r="Q3084" t="s">
        <v>8317</v>
      </c>
      <c r="R3084" s="10" t="s">
        <v>8357</v>
      </c>
      <c r="S3084" s="29">
        <f>ROUND(FundResult[[#This Row],[pledged]]/FundResult[[#This Row],[goal]]*100,0)</f>
        <v>0</v>
      </c>
      <c r="T3084" s="27">
        <f>IFERROR(FundResult[[#This Row],[pledged]]/FundResult[[#This Row],[backers_count]], 0)</f>
        <v>0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48">
        <v>20000</v>
      </c>
      <c r="E3085" s="4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6">
        <f>FundResult[[#This Row],[launched_at]]/86400+DATE(1970,1,1)</f>
        <v>41853.563402777778</v>
      </c>
      <c r="L3085" s="8">
        <f>YEAR(FundResult[[#This Row],[Date Created Conversion]])</f>
        <v>2014</v>
      </c>
      <c r="M3085" t="b">
        <v>0</v>
      </c>
      <c r="N3085">
        <v>3</v>
      </c>
      <c r="O3085" t="b">
        <v>0</v>
      </c>
      <c r="P3085" t="s">
        <v>8301</v>
      </c>
      <c r="Q3085" t="s">
        <v>8317</v>
      </c>
      <c r="R3085" s="10" t="s">
        <v>8357</v>
      </c>
      <c r="S3085" s="29">
        <f>ROUND(FundResult[[#This Row],[pledged]]/FundResult[[#This Row],[goal]]*100,0)</f>
        <v>0</v>
      </c>
      <c r="T3085" s="27">
        <f>IFERROR(FundResult[[#This Row],[pledged]]/FundResult[[#This Row],[backers_count]], 0)</f>
        <v>18.666666666666668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48">
        <v>4059</v>
      </c>
      <c r="E3086" s="4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6">
        <f>FundResult[[#This Row],[launched_at]]/86400+DATE(1970,1,1)</f>
        <v>42100.723738425921</v>
      </c>
      <c r="L3086" s="8">
        <f>YEAR(FundResult[[#This Row],[Date Created Conversion]])</f>
        <v>2015</v>
      </c>
      <c r="M3086" t="b">
        <v>0</v>
      </c>
      <c r="N3086">
        <v>6</v>
      </c>
      <c r="O3086" t="b">
        <v>0</v>
      </c>
      <c r="P3086" t="s">
        <v>8301</v>
      </c>
      <c r="Q3086" t="s">
        <v>8317</v>
      </c>
      <c r="R3086" s="10" t="s">
        <v>8357</v>
      </c>
      <c r="S3086" s="29">
        <f>ROUND(FundResult[[#This Row],[pledged]]/FundResult[[#This Row],[goal]]*100,0)</f>
        <v>12</v>
      </c>
      <c r="T3086" s="27">
        <f>IFERROR(FundResult[[#This Row],[pledged]]/FundResult[[#This Row],[backers_count]], 0)</f>
        <v>78.333333333333329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48">
        <v>25000</v>
      </c>
      <c r="E3087" s="4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6">
        <f>FundResult[[#This Row],[launched_at]]/86400+DATE(1970,1,1)</f>
        <v>42246.883784722224</v>
      </c>
      <c r="L3087" s="8">
        <f>YEAR(FundResult[[#This Row],[Date Created Conversion]])</f>
        <v>2015</v>
      </c>
      <c r="M3087" t="b">
        <v>0</v>
      </c>
      <c r="N3087">
        <v>9</v>
      </c>
      <c r="O3087" t="b">
        <v>0</v>
      </c>
      <c r="P3087" t="s">
        <v>8301</v>
      </c>
      <c r="Q3087" t="s">
        <v>8317</v>
      </c>
      <c r="R3087" s="10" t="s">
        <v>8357</v>
      </c>
      <c r="S3087" s="29">
        <f>ROUND(FundResult[[#This Row],[pledged]]/FundResult[[#This Row],[goal]]*100,0)</f>
        <v>2</v>
      </c>
      <c r="T3087" s="27">
        <f>IFERROR(FundResult[[#This Row],[pledged]]/FundResult[[#This Row],[backers_count]], 0)</f>
        <v>67.777777777777771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48">
        <v>20000</v>
      </c>
      <c r="E3088" s="4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6">
        <f>FundResult[[#This Row],[launched_at]]/86400+DATE(1970,1,1)</f>
        <v>42173.67082175926</v>
      </c>
      <c r="L3088" s="8">
        <f>YEAR(FundResult[[#This Row],[Date Created Conversion]])</f>
        <v>2015</v>
      </c>
      <c r="M3088" t="b">
        <v>0</v>
      </c>
      <c r="N3088">
        <v>3</v>
      </c>
      <c r="O3088" t="b">
        <v>0</v>
      </c>
      <c r="P3088" t="s">
        <v>8301</v>
      </c>
      <c r="Q3088" t="s">
        <v>8317</v>
      </c>
      <c r="R3088" s="10" t="s">
        <v>8357</v>
      </c>
      <c r="S3088" s="29">
        <f>ROUND(FundResult[[#This Row],[pledged]]/FundResult[[#This Row],[goal]]*100,0)</f>
        <v>0</v>
      </c>
      <c r="T3088" s="27">
        <f>IFERROR(FundResult[[#This Row],[pledged]]/FundResult[[#This Row],[backers_count]], 0)</f>
        <v>16.666666666666668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48">
        <v>20000</v>
      </c>
      <c r="E3089" s="4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6">
        <f>FundResult[[#This Row],[launched_at]]/86400+DATE(1970,1,1)</f>
        <v>42665.150347222225</v>
      </c>
      <c r="L3089" s="8">
        <f>YEAR(FundResult[[#This Row],[Date Created Conversion]])</f>
        <v>2016</v>
      </c>
      <c r="M3089" t="b">
        <v>0</v>
      </c>
      <c r="N3089">
        <v>2</v>
      </c>
      <c r="O3089" t="b">
        <v>0</v>
      </c>
      <c r="P3089" t="s">
        <v>8301</v>
      </c>
      <c r="Q3089" t="s">
        <v>8317</v>
      </c>
      <c r="R3089" s="10" t="s">
        <v>8357</v>
      </c>
      <c r="S3089" s="29">
        <f>ROUND(FundResult[[#This Row],[pledged]]/FundResult[[#This Row],[goal]]*100,0)</f>
        <v>1</v>
      </c>
      <c r="T3089" s="27">
        <f>IFERROR(FundResult[[#This Row],[pledged]]/FundResult[[#This Row],[backers_count]], 0)</f>
        <v>62.5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48">
        <v>65000</v>
      </c>
      <c r="E3090" s="4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6">
        <f>FundResult[[#This Row],[launched_at]]/86400+DATE(1970,1,1)</f>
        <v>41981.57230324074</v>
      </c>
      <c r="L3090" s="8">
        <f>YEAR(FundResult[[#This Row],[Date Created Conversion]])</f>
        <v>2014</v>
      </c>
      <c r="M3090" t="b">
        <v>0</v>
      </c>
      <c r="N3090">
        <v>3</v>
      </c>
      <c r="O3090" t="b">
        <v>0</v>
      </c>
      <c r="P3090" t="s">
        <v>8301</v>
      </c>
      <c r="Q3090" t="s">
        <v>8317</v>
      </c>
      <c r="R3090" s="10" t="s">
        <v>8357</v>
      </c>
      <c r="S3090" s="29">
        <f>ROUND(FundResult[[#This Row],[pledged]]/FundResult[[#This Row],[goal]]*100,0)</f>
        <v>0</v>
      </c>
      <c r="T3090" s="27">
        <f>IFERROR(FundResult[[#This Row],[pledged]]/FundResult[[#This Row],[backers_count]], 0)</f>
        <v>42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48">
        <v>25000</v>
      </c>
      <c r="E3091" s="4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6">
        <f>FundResult[[#This Row],[launched_at]]/86400+DATE(1970,1,1)</f>
        <v>42528.542627314819</v>
      </c>
      <c r="L3091" s="8">
        <f>YEAR(FundResult[[#This Row],[Date Created Conversion]])</f>
        <v>2016</v>
      </c>
      <c r="M3091" t="b">
        <v>0</v>
      </c>
      <c r="N3091">
        <v>45</v>
      </c>
      <c r="O3091" t="b">
        <v>0</v>
      </c>
      <c r="P3091" t="s">
        <v>8301</v>
      </c>
      <c r="Q3091" t="s">
        <v>8317</v>
      </c>
      <c r="R3091" s="10" t="s">
        <v>8357</v>
      </c>
      <c r="S3091" s="29">
        <f>ROUND(FundResult[[#This Row],[pledged]]/FundResult[[#This Row],[goal]]*100,0)</f>
        <v>23</v>
      </c>
      <c r="T3091" s="27">
        <f>IFERROR(FundResult[[#This Row],[pledged]]/FundResult[[#This Row],[backers_count]], 0)</f>
        <v>130.0888888888889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48">
        <v>225000</v>
      </c>
      <c r="E3092" s="4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6">
        <f>FundResult[[#This Row],[launched_at]]/86400+DATE(1970,1,1)</f>
        <v>42065.818807870368</v>
      </c>
      <c r="L3092" s="8">
        <f>YEAR(FundResult[[#This Row],[Date Created Conversion]])</f>
        <v>2015</v>
      </c>
      <c r="M3092" t="b">
        <v>0</v>
      </c>
      <c r="N3092">
        <v>9</v>
      </c>
      <c r="O3092" t="b">
        <v>0</v>
      </c>
      <c r="P3092" t="s">
        <v>8301</v>
      </c>
      <c r="Q3092" t="s">
        <v>8317</v>
      </c>
      <c r="R3092" s="10" t="s">
        <v>8357</v>
      </c>
      <c r="S3092" s="29">
        <f>ROUND(FundResult[[#This Row],[pledged]]/FundResult[[#This Row],[goal]]*100,0)</f>
        <v>5</v>
      </c>
      <c r="T3092" s="27">
        <f>IFERROR(FundResult[[#This Row],[pledged]]/FundResult[[#This Row],[backers_count]], 0)</f>
        <v>1270.2222222222222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48">
        <v>5000</v>
      </c>
      <c r="E3093" s="4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6">
        <f>FundResult[[#This Row],[launched_at]]/86400+DATE(1970,1,1)</f>
        <v>42566.948414351849</v>
      </c>
      <c r="L3093" s="8">
        <f>YEAR(FundResult[[#This Row],[Date Created Conversion]])</f>
        <v>2016</v>
      </c>
      <c r="M3093" t="b">
        <v>0</v>
      </c>
      <c r="N3093">
        <v>9</v>
      </c>
      <c r="O3093" t="b">
        <v>0</v>
      </c>
      <c r="P3093" t="s">
        <v>8301</v>
      </c>
      <c r="Q3093" t="s">
        <v>8317</v>
      </c>
      <c r="R3093" s="10" t="s">
        <v>8357</v>
      </c>
      <c r="S3093" s="29">
        <f>ROUND(FundResult[[#This Row],[pledged]]/FundResult[[#This Row],[goal]]*100,0)</f>
        <v>16</v>
      </c>
      <c r="T3093" s="27">
        <f>IFERROR(FundResult[[#This Row],[pledged]]/FundResult[[#This Row],[backers_count]], 0)</f>
        <v>88.444444444444443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48">
        <v>100000</v>
      </c>
      <c r="E3094" s="4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6">
        <f>FundResult[[#This Row],[launched_at]]/86400+DATE(1970,1,1)</f>
        <v>42255.619351851856</v>
      </c>
      <c r="L3094" s="8">
        <f>YEAR(FundResult[[#This Row],[Date Created Conversion]])</f>
        <v>2015</v>
      </c>
      <c r="M3094" t="b">
        <v>0</v>
      </c>
      <c r="N3094">
        <v>21</v>
      </c>
      <c r="O3094" t="b">
        <v>0</v>
      </c>
      <c r="P3094" t="s">
        <v>8301</v>
      </c>
      <c r="Q3094" t="s">
        <v>8317</v>
      </c>
      <c r="R3094" s="10" t="s">
        <v>8357</v>
      </c>
      <c r="S3094" s="29">
        <f>ROUND(FundResult[[#This Row],[pledged]]/FundResult[[#This Row],[goal]]*100,0)</f>
        <v>1</v>
      </c>
      <c r="T3094" s="27">
        <f>IFERROR(FundResult[[#This Row],[pledged]]/FundResult[[#This Row],[backers_count]], 0)</f>
        <v>56.342380952380957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48">
        <v>4000</v>
      </c>
      <c r="E3095" s="4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6">
        <f>FundResult[[#This Row],[launched_at]]/86400+DATE(1970,1,1)</f>
        <v>41760.909039351856</v>
      </c>
      <c r="L3095" s="8">
        <f>YEAR(FundResult[[#This Row],[Date Created Conversion]])</f>
        <v>2014</v>
      </c>
      <c r="M3095" t="b">
        <v>0</v>
      </c>
      <c r="N3095">
        <v>17</v>
      </c>
      <c r="O3095" t="b">
        <v>0</v>
      </c>
      <c r="P3095" t="s">
        <v>8301</v>
      </c>
      <c r="Q3095" t="s">
        <v>8317</v>
      </c>
      <c r="R3095" s="10" t="s">
        <v>8357</v>
      </c>
      <c r="S3095" s="29">
        <f>ROUND(FundResult[[#This Row],[pledged]]/FundResult[[#This Row],[goal]]*100,0)</f>
        <v>23</v>
      </c>
      <c r="T3095" s="27">
        <f>IFERROR(FundResult[[#This Row],[pledged]]/FundResult[[#This Row],[backers_count]], 0)</f>
        <v>53.529411764705884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48">
        <v>100000</v>
      </c>
      <c r="E3096" s="4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6">
        <f>FundResult[[#This Row],[launched_at]]/86400+DATE(1970,1,1)</f>
        <v>42207.795787037037</v>
      </c>
      <c r="L3096" s="8">
        <f>YEAR(FundResult[[#This Row],[Date Created Conversion]])</f>
        <v>2015</v>
      </c>
      <c r="M3096" t="b">
        <v>0</v>
      </c>
      <c r="N3096">
        <v>1</v>
      </c>
      <c r="O3096" t="b">
        <v>0</v>
      </c>
      <c r="P3096" t="s">
        <v>8301</v>
      </c>
      <c r="Q3096" t="s">
        <v>8317</v>
      </c>
      <c r="R3096" s="10" t="s">
        <v>8357</v>
      </c>
      <c r="S3096" s="29">
        <f>ROUND(FundResult[[#This Row],[pledged]]/FundResult[[#This Row],[goal]]*100,0)</f>
        <v>0</v>
      </c>
      <c r="T3096" s="27">
        <f>IFERROR(FundResult[[#This Row],[pledged]]/FundResult[[#This Row],[backers_count]], 0)</f>
        <v>25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48">
        <v>14920</v>
      </c>
      <c r="E3097" s="4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6">
        <f>FundResult[[#This Row],[launched_at]]/86400+DATE(1970,1,1)</f>
        <v>42523.025231481486</v>
      </c>
      <c r="L3097" s="8">
        <f>YEAR(FundResult[[#This Row],[Date Created Conversion]])</f>
        <v>2016</v>
      </c>
      <c r="M3097" t="b">
        <v>0</v>
      </c>
      <c r="N3097">
        <v>1</v>
      </c>
      <c r="O3097" t="b">
        <v>0</v>
      </c>
      <c r="P3097" t="s">
        <v>8301</v>
      </c>
      <c r="Q3097" t="s">
        <v>8317</v>
      </c>
      <c r="R3097" s="10" t="s">
        <v>8357</v>
      </c>
      <c r="S3097" s="29">
        <f>ROUND(FundResult[[#This Row],[pledged]]/FundResult[[#This Row],[goal]]*100,0)</f>
        <v>0</v>
      </c>
      <c r="T3097" s="27">
        <f>IFERROR(FundResult[[#This Row],[pledged]]/FundResult[[#This Row],[backers_count]], 0)</f>
        <v>50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48">
        <v>20000</v>
      </c>
      <c r="E3098" s="4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6">
        <f>FundResult[[#This Row],[launched_at]]/86400+DATE(1970,1,1)</f>
        <v>42114.825532407413</v>
      </c>
      <c r="L3098" s="8">
        <f>YEAR(FundResult[[#This Row],[Date Created Conversion]])</f>
        <v>2015</v>
      </c>
      <c r="M3098" t="b">
        <v>0</v>
      </c>
      <c r="N3098">
        <v>14</v>
      </c>
      <c r="O3098" t="b">
        <v>0</v>
      </c>
      <c r="P3098" t="s">
        <v>8301</v>
      </c>
      <c r="Q3098" t="s">
        <v>8317</v>
      </c>
      <c r="R3098" s="10" t="s">
        <v>8357</v>
      </c>
      <c r="S3098" s="29">
        <f>ROUND(FundResult[[#This Row],[pledged]]/FundResult[[#This Row],[goal]]*100,0)</f>
        <v>4</v>
      </c>
      <c r="T3098" s="27">
        <f>IFERROR(FundResult[[#This Row],[pledged]]/FundResult[[#This Row],[backers_count]], 0)</f>
        <v>56.785714285714285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48">
        <v>10000</v>
      </c>
      <c r="E3099" s="4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6">
        <f>FundResult[[#This Row],[launched_at]]/86400+DATE(1970,1,1)</f>
        <v>42629.503483796296</v>
      </c>
      <c r="L3099" s="8">
        <f>YEAR(FundResult[[#This Row],[Date Created Conversion]])</f>
        <v>2016</v>
      </c>
      <c r="M3099" t="b">
        <v>0</v>
      </c>
      <c r="N3099">
        <v>42</v>
      </c>
      <c r="O3099" t="b">
        <v>0</v>
      </c>
      <c r="P3099" t="s">
        <v>8301</v>
      </c>
      <c r="Q3099" t="s">
        <v>8317</v>
      </c>
      <c r="R3099" s="10" t="s">
        <v>8357</v>
      </c>
      <c r="S3099" s="29">
        <f>ROUND(FundResult[[#This Row],[pledged]]/FundResult[[#This Row],[goal]]*100,0)</f>
        <v>17</v>
      </c>
      <c r="T3099" s="27">
        <f>IFERROR(FundResult[[#This Row],[pledged]]/FundResult[[#This Row],[backers_count]], 0)</f>
        <v>40.833333333333336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48">
        <v>48725</v>
      </c>
      <c r="E3100" s="4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6">
        <f>FundResult[[#This Row],[launched_at]]/86400+DATE(1970,1,1)</f>
        <v>42359.792233796295</v>
      </c>
      <c r="L3100" s="8">
        <f>YEAR(FundResult[[#This Row],[Date Created Conversion]])</f>
        <v>2015</v>
      </c>
      <c r="M3100" t="b">
        <v>0</v>
      </c>
      <c r="N3100">
        <v>27</v>
      </c>
      <c r="O3100" t="b">
        <v>0</v>
      </c>
      <c r="P3100" t="s">
        <v>8301</v>
      </c>
      <c r="Q3100" t="s">
        <v>8317</v>
      </c>
      <c r="R3100" s="10" t="s">
        <v>8357</v>
      </c>
      <c r="S3100" s="29">
        <f>ROUND(FundResult[[#This Row],[pledged]]/FundResult[[#This Row],[goal]]*100,0)</f>
        <v>4</v>
      </c>
      <c r="T3100" s="27">
        <f>IFERROR(FundResult[[#This Row],[pledged]]/FundResult[[#This Row],[backers_count]], 0)</f>
        <v>65.111111111111114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48">
        <v>2000</v>
      </c>
      <c r="E3101" s="4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6">
        <f>FundResult[[#This Row],[launched_at]]/86400+DATE(1970,1,1)</f>
        <v>42382.189710648148</v>
      </c>
      <c r="L3101" s="8">
        <f>YEAR(FundResult[[#This Row],[Date Created Conversion]])</f>
        <v>2016</v>
      </c>
      <c r="M3101" t="b">
        <v>0</v>
      </c>
      <c r="N3101">
        <v>5</v>
      </c>
      <c r="O3101" t="b">
        <v>0</v>
      </c>
      <c r="P3101" t="s">
        <v>8301</v>
      </c>
      <c r="Q3101" t="s">
        <v>8317</v>
      </c>
      <c r="R3101" s="10" t="s">
        <v>8357</v>
      </c>
      <c r="S3101" s="29">
        <f>ROUND(FundResult[[#This Row],[pledged]]/FundResult[[#This Row],[goal]]*100,0)</f>
        <v>14</v>
      </c>
      <c r="T3101" s="27">
        <f>IFERROR(FundResult[[#This Row],[pledged]]/FundResult[[#This Row],[backers_count]], 0)</f>
        <v>55.6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48">
        <v>12000</v>
      </c>
      <c r="E3102" s="4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6">
        <f>FundResult[[#This Row],[launched_at]]/86400+DATE(1970,1,1)</f>
        <v>41902.622395833336</v>
      </c>
      <c r="L3102" s="8">
        <f>YEAR(FundResult[[#This Row],[Date Created Conversion]])</f>
        <v>2014</v>
      </c>
      <c r="M3102" t="b">
        <v>0</v>
      </c>
      <c r="N3102">
        <v>13</v>
      </c>
      <c r="O3102" t="b">
        <v>0</v>
      </c>
      <c r="P3102" t="s">
        <v>8301</v>
      </c>
      <c r="Q3102" t="s">
        <v>8317</v>
      </c>
      <c r="R3102" s="10" t="s">
        <v>8357</v>
      </c>
      <c r="S3102" s="29">
        <f>ROUND(FundResult[[#This Row],[pledged]]/FundResult[[#This Row],[goal]]*100,0)</f>
        <v>15</v>
      </c>
      <c r="T3102" s="27">
        <f>IFERROR(FundResult[[#This Row],[pledged]]/FundResult[[#This Row],[backers_count]], 0)</f>
        <v>140.53846153846155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48">
        <v>2500</v>
      </c>
      <c r="E3103" s="4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6">
        <f>FundResult[[#This Row],[launched_at]]/86400+DATE(1970,1,1)</f>
        <v>42171.383530092593</v>
      </c>
      <c r="L3103" s="8">
        <f>YEAR(FundResult[[#This Row],[Date Created Conversion]])</f>
        <v>2015</v>
      </c>
      <c r="M3103" t="b">
        <v>0</v>
      </c>
      <c r="N3103">
        <v>12</v>
      </c>
      <c r="O3103" t="b">
        <v>0</v>
      </c>
      <c r="P3103" t="s">
        <v>8301</v>
      </c>
      <c r="Q3103" t="s">
        <v>8317</v>
      </c>
      <c r="R3103" s="10" t="s">
        <v>8357</v>
      </c>
      <c r="S3103" s="29">
        <f>ROUND(FundResult[[#This Row],[pledged]]/FundResult[[#This Row],[goal]]*100,0)</f>
        <v>12</v>
      </c>
      <c r="T3103" s="27">
        <f>IFERROR(FundResult[[#This Row],[pledged]]/FundResult[[#This Row],[backers_count]], 0)</f>
        <v>25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48">
        <v>16000</v>
      </c>
      <c r="E3104" s="4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6">
        <f>FundResult[[#This Row],[launched_at]]/86400+DATE(1970,1,1)</f>
        <v>42555.340486111112</v>
      </c>
      <c r="L3104" s="8">
        <f>YEAR(FundResult[[#This Row],[Date Created Conversion]])</f>
        <v>2016</v>
      </c>
      <c r="M3104" t="b">
        <v>0</v>
      </c>
      <c r="N3104">
        <v>90</v>
      </c>
      <c r="O3104" t="b">
        <v>0</v>
      </c>
      <c r="P3104" t="s">
        <v>8301</v>
      </c>
      <c r="Q3104" t="s">
        <v>8317</v>
      </c>
      <c r="R3104" s="10" t="s">
        <v>8357</v>
      </c>
      <c r="S3104" s="29">
        <f>ROUND(FundResult[[#This Row],[pledged]]/FundResult[[#This Row],[goal]]*100,0)</f>
        <v>39</v>
      </c>
      <c r="T3104" s="27">
        <f>IFERROR(FundResult[[#This Row],[pledged]]/FundResult[[#This Row],[backers_count]], 0)</f>
        <v>69.533333333333331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48">
        <v>4100</v>
      </c>
      <c r="E3105" s="4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6">
        <f>FundResult[[#This Row],[launched_at]]/86400+DATE(1970,1,1)</f>
        <v>42107.156319444446</v>
      </c>
      <c r="L3105" s="8">
        <f>YEAR(FundResult[[#This Row],[Date Created Conversion]])</f>
        <v>2015</v>
      </c>
      <c r="M3105" t="b">
        <v>0</v>
      </c>
      <c r="N3105">
        <v>2</v>
      </c>
      <c r="O3105" t="b">
        <v>0</v>
      </c>
      <c r="P3105" t="s">
        <v>8301</v>
      </c>
      <c r="Q3105" t="s">
        <v>8317</v>
      </c>
      <c r="R3105" s="10" t="s">
        <v>8357</v>
      </c>
      <c r="S3105" s="29">
        <f>ROUND(FundResult[[#This Row],[pledged]]/FundResult[[#This Row],[goal]]*100,0)</f>
        <v>0</v>
      </c>
      <c r="T3105" s="27">
        <f>IFERROR(FundResult[[#This Row],[pledged]]/FundResult[[#This Row],[backers_count]], 0)</f>
        <v>5.5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48">
        <v>4000</v>
      </c>
      <c r="E3106" s="4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6">
        <f>FundResult[[#This Row],[launched_at]]/86400+DATE(1970,1,1)</f>
        <v>42006.908692129626</v>
      </c>
      <c r="L3106" s="8">
        <f>YEAR(FundResult[[#This Row],[Date Created Conversion]])</f>
        <v>2015</v>
      </c>
      <c r="M3106" t="b">
        <v>0</v>
      </c>
      <c r="N3106">
        <v>5</v>
      </c>
      <c r="O3106" t="b">
        <v>0</v>
      </c>
      <c r="P3106" t="s">
        <v>8301</v>
      </c>
      <c r="Q3106" t="s">
        <v>8317</v>
      </c>
      <c r="R3106" s="10" t="s">
        <v>8357</v>
      </c>
      <c r="S3106" s="29">
        <f>ROUND(FundResult[[#This Row],[pledged]]/FundResult[[#This Row],[goal]]*100,0)</f>
        <v>30</v>
      </c>
      <c r="T3106" s="27">
        <f>IFERROR(FundResult[[#This Row],[pledged]]/FundResult[[#This Row],[backers_count]], 0)</f>
        <v>237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48">
        <v>5845</v>
      </c>
      <c r="E3107" s="4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6">
        <f>FundResult[[#This Row],[launched_at]]/86400+DATE(1970,1,1)</f>
        <v>41876.718935185185</v>
      </c>
      <c r="L3107" s="8">
        <f>YEAR(FundResult[[#This Row],[Date Created Conversion]])</f>
        <v>2014</v>
      </c>
      <c r="M3107" t="b">
        <v>0</v>
      </c>
      <c r="N3107">
        <v>31</v>
      </c>
      <c r="O3107" t="b">
        <v>0</v>
      </c>
      <c r="P3107" t="s">
        <v>8301</v>
      </c>
      <c r="Q3107" t="s">
        <v>8317</v>
      </c>
      <c r="R3107" s="10" t="s">
        <v>8357</v>
      </c>
      <c r="S3107" s="29">
        <f>ROUND(FundResult[[#This Row],[pledged]]/FundResult[[#This Row],[goal]]*100,0)</f>
        <v>42</v>
      </c>
      <c r="T3107" s="27">
        <f>IFERROR(FundResult[[#This Row],[pledged]]/FundResult[[#This Row],[backers_count]], 0)</f>
        <v>79.870967741935488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48">
        <v>1000</v>
      </c>
      <c r="E3108" s="4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6">
        <f>FundResult[[#This Row],[launched_at]]/86400+DATE(1970,1,1)</f>
        <v>42241.429120370369</v>
      </c>
      <c r="L3108" s="8">
        <f>YEAR(FundResult[[#This Row],[Date Created Conversion]])</f>
        <v>2015</v>
      </c>
      <c r="M3108" t="b">
        <v>0</v>
      </c>
      <c r="N3108">
        <v>4</v>
      </c>
      <c r="O3108" t="b">
        <v>0</v>
      </c>
      <c r="P3108" t="s">
        <v>8301</v>
      </c>
      <c r="Q3108" t="s">
        <v>8317</v>
      </c>
      <c r="R3108" s="10" t="s">
        <v>8357</v>
      </c>
      <c r="S3108" s="29">
        <f>ROUND(FundResult[[#This Row],[pledged]]/FundResult[[#This Row],[goal]]*100,0)</f>
        <v>4</v>
      </c>
      <c r="T3108" s="27">
        <f>IFERROR(FundResult[[#This Row],[pledged]]/FundResult[[#This Row],[backers_count]], 0)</f>
        <v>10.25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48">
        <v>40000</v>
      </c>
      <c r="E3109" s="4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6">
        <f>FundResult[[#This Row],[launched_at]]/86400+DATE(1970,1,1)</f>
        <v>42128.814247685186</v>
      </c>
      <c r="L3109" s="8">
        <f>YEAR(FundResult[[#This Row],[Date Created Conversion]])</f>
        <v>2015</v>
      </c>
      <c r="M3109" t="b">
        <v>0</v>
      </c>
      <c r="N3109">
        <v>29</v>
      </c>
      <c r="O3109" t="b">
        <v>0</v>
      </c>
      <c r="P3109" t="s">
        <v>8301</v>
      </c>
      <c r="Q3109" t="s">
        <v>8317</v>
      </c>
      <c r="R3109" s="10" t="s">
        <v>8357</v>
      </c>
      <c r="S3109" s="29">
        <f>ROUND(FundResult[[#This Row],[pledged]]/FundResult[[#This Row],[goal]]*100,0)</f>
        <v>20</v>
      </c>
      <c r="T3109" s="27">
        <f>IFERROR(FundResult[[#This Row],[pledged]]/FundResult[[#This Row],[backers_count]], 0)</f>
        <v>272.58620689655174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48">
        <v>50000</v>
      </c>
      <c r="E3110" s="4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6">
        <f>FundResult[[#This Row],[launched_at]]/86400+DATE(1970,1,1)</f>
        <v>42062.680486111116</v>
      </c>
      <c r="L3110" s="8">
        <f>YEAR(FundResult[[#This Row],[Date Created Conversion]])</f>
        <v>2015</v>
      </c>
      <c r="M3110" t="b">
        <v>0</v>
      </c>
      <c r="N3110">
        <v>2</v>
      </c>
      <c r="O3110" t="b">
        <v>0</v>
      </c>
      <c r="P3110" t="s">
        <v>8301</v>
      </c>
      <c r="Q3110" t="s">
        <v>8317</v>
      </c>
      <c r="R3110" s="10" t="s">
        <v>8357</v>
      </c>
      <c r="S3110" s="29">
        <f>ROUND(FundResult[[#This Row],[pledged]]/FundResult[[#This Row],[goal]]*100,0)</f>
        <v>0</v>
      </c>
      <c r="T3110" s="27">
        <f>IFERROR(FundResult[[#This Row],[pledged]]/FundResult[[#This Row],[backers_count]], 0)</f>
        <v>13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48">
        <v>26500</v>
      </c>
      <c r="E3111" s="4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6">
        <f>FundResult[[#This Row],[launched_at]]/86400+DATE(1970,1,1)</f>
        <v>41844.125115740739</v>
      </c>
      <c r="L3111" s="8">
        <f>YEAR(FundResult[[#This Row],[Date Created Conversion]])</f>
        <v>2014</v>
      </c>
      <c r="M3111" t="b">
        <v>0</v>
      </c>
      <c r="N3111">
        <v>114</v>
      </c>
      <c r="O3111" t="b">
        <v>0</v>
      </c>
      <c r="P3111" t="s">
        <v>8301</v>
      </c>
      <c r="Q3111" t="s">
        <v>8317</v>
      </c>
      <c r="R3111" s="10" t="s">
        <v>8357</v>
      </c>
      <c r="S3111" s="29">
        <f>ROUND(FundResult[[#This Row],[pledged]]/FundResult[[#This Row],[goal]]*100,0)</f>
        <v>25</v>
      </c>
      <c r="T3111" s="27">
        <f>IFERROR(FundResult[[#This Row],[pledged]]/FundResult[[#This Row],[backers_count]], 0)</f>
        <v>58.184210526315788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48">
        <v>25000</v>
      </c>
      <c r="E3112" s="4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6">
        <f>FundResult[[#This Row],[launched_at]]/86400+DATE(1970,1,1)</f>
        <v>42745.031469907408</v>
      </c>
      <c r="L3112" s="8">
        <f>YEAR(FundResult[[#This Row],[Date Created Conversion]])</f>
        <v>2017</v>
      </c>
      <c r="M3112" t="b">
        <v>0</v>
      </c>
      <c r="N3112">
        <v>1</v>
      </c>
      <c r="O3112" t="b">
        <v>0</v>
      </c>
      <c r="P3112" t="s">
        <v>8301</v>
      </c>
      <c r="Q3112" t="s">
        <v>8317</v>
      </c>
      <c r="R3112" s="10" t="s">
        <v>8357</v>
      </c>
      <c r="S3112" s="29">
        <f>ROUND(FundResult[[#This Row],[pledged]]/FundResult[[#This Row],[goal]]*100,0)</f>
        <v>0</v>
      </c>
      <c r="T3112" s="27">
        <f>IFERROR(FundResult[[#This Row],[pledged]]/FundResult[[#This Row],[backers_count]], 0)</f>
        <v>10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48">
        <v>20000</v>
      </c>
      <c r="E3113" s="4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6">
        <f>FundResult[[#This Row],[launched_at]]/86400+DATE(1970,1,1)</f>
        <v>41885.595138888893</v>
      </c>
      <c r="L3113" s="8">
        <f>YEAR(FundResult[[#This Row],[Date Created Conversion]])</f>
        <v>2014</v>
      </c>
      <c r="M3113" t="b">
        <v>0</v>
      </c>
      <c r="N3113">
        <v>76</v>
      </c>
      <c r="O3113" t="b">
        <v>0</v>
      </c>
      <c r="P3113" t="s">
        <v>8301</v>
      </c>
      <c r="Q3113" t="s">
        <v>8317</v>
      </c>
      <c r="R3113" s="10" t="s">
        <v>8357</v>
      </c>
      <c r="S3113" s="29">
        <f>ROUND(FundResult[[#This Row],[pledged]]/FundResult[[#This Row],[goal]]*100,0)</f>
        <v>27</v>
      </c>
      <c r="T3113" s="27">
        <f>IFERROR(FundResult[[#This Row],[pledged]]/FundResult[[#This Row],[backers_count]], 0)</f>
        <v>70.10526315789474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48">
        <v>11000</v>
      </c>
      <c r="E3114" s="4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6">
        <f>FundResult[[#This Row],[launched_at]]/86400+DATE(1970,1,1)</f>
        <v>42615.121921296297</v>
      </c>
      <c r="L3114" s="8">
        <f>YEAR(FundResult[[#This Row],[Date Created Conversion]])</f>
        <v>2016</v>
      </c>
      <c r="M3114" t="b">
        <v>0</v>
      </c>
      <c r="N3114">
        <v>9</v>
      </c>
      <c r="O3114" t="b">
        <v>0</v>
      </c>
      <c r="P3114" t="s">
        <v>8301</v>
      </c>
      <c r="Q3114" t="s">
        <v>8317</v>
      </c>
      <c r="R3114" s="10" t="s">
        <v>8357</v>
      </c>
      <c r="S3114" s="29">
        <f>ROUND(FundResult[[#This Row],[pledged]]/FundResult[[#This Row],[goal]]*100,0)</f>
        <v>5</v>
      </c>
      <c r="T3114" s="27">
        <f>IFERROR(FundResult[[#This Row],[pledged]]/FundResult[[#This Row],[backers_count]], 0)</f>
        <v>57.888888888888886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48">
        <v>109225</v>
      </c>
      <c r="E3115" s="4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6">
        <f>FundResult[[#This Row],[launched_at]]/86400+DATE(1970,1,1)</f>
        <v>42081.731273148151</v>
      </c>
      <c r="L3115" s="8">
        <f>YEAR(FundResult[[#This Row],[Date Created Conversion]])</f>
        <v>2015</v>
      </c>
      <c r="M3115" t="b">
        <v>0</v>
      </c>
      <c r="N3115">
        <v>37</v>
      </c>
      <c r="O3115" t="b">
        <v>0</v>
      </c>
      <c r="P3115" t="s">
        <v>8301</v>
      </c>
      <c r="Q3115" t="s">
        <v>8317</v>
      </c>
      <c r="R3115" s="10" t="s">
        <v>8357</v>
      </c>
      <c r="S3115" s="29">
        <f>ROUND(FundResult[[#This Row],[pledged]]/FundResult[[#This Row],[goal]]*100,0)</f>
        <v>4</v>
      </c>
      <c r="T3115" s="27">
        <f>IFERROR(FundResult[[#This Row],[pledged]]/FundResult[[#This Row],[backers_count]], 0)</f>
        <v>125.27027027027027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48">
        <v>75000</v>
      </c>
      <c r="E3116" s="4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6">
        <f>FundResult[[#This Row],[launched_at]]/86400+DATE(1970,1,1)</f>
        <v>41843.632523148146</v>
      </c>
      <c r="L3116" s="8">
        <f>YEAR(FundResult[[#This Row],[Date Created Conversion]])</f>
        <v>2014</v>
      </c>
      <c r="M3116" t="b">
        <v>0</v>
      </c>
      <c r="N3116">
        <v>0</v>
      </c>
      <c r="O3116" t="b">
        <v>0</v>
      </c>
      <c r="P3116" t="s">
        <v>8301</v>
      </c>
      <c r="Q3116" t="s">
        <v>8317</v>
      </c>
      <c r="R3116" s="10" t="s">
        <v>8357</v>
      </c>
      <c r="S3116" s="29">
        <f>ROUND(FundResult[[#This Row],[pledged]]/FundResult[[#This Row],[goal]]*100,0)</f>
        <v>0</v>
      </c>
      <c r="T3116" s="27">
        <f>IFERROR(FundResult[[#This Row],[pledged]]/FundResult[[#This Row],[backers_count]], 0)</f>
        <v>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48">
        <v>10000</v>
      </c>
      <c r="E3117" s="4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6">
        <f>FundResult[[#This Row],[launched_at]]/86400+DATE(1970,1,1)</f>
        <v>42496.447071759263</v>
      </c>
      <c r="L3117" s="8">
        <f>YEAR(FundResult[[#This Row],[Date Created Conversion]])</f>
        <v>2016</v>
      </c>
      <c r="M3117" t="b">
        <v>0</v>
      </c>
      <c r="N3117">
        <v>1</v>
      </c>
      <c r="O3117" t="b">
        <v>0</v>
      </c>
      <c r="P3117" t="s">
        <v>8301</v>
      </c>
      <c r="Q3117" t="s">
        <v>8317</v>
      </c>
      <c r="R3117" s="10" t="s">
        <v>8357</v>
      </c>
      <c r="S3117" s="29">
        <f>ROUND(FundResult[[#This Row],[pledged]]/FundResult[[#This Row],[goal]]*100,0)</f>
        <v>3</v>
      </c>
      <c r="T3117" s="27">
        <f>IFERROR(FundResult[[#This Row],[pledged]]/FundResult[[#This Row],[backers_count]], 0)</f>
        <v>300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48">
        <v>750</v>
      </c>
      <c r="E3118" s="4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6">
        <f>FundResult[[#This Row],[launched_at]]/86400+DATE(1970,1,1)</f>
        <v>42081.515335648146</v>
      </c>
      <c r="L3118" s="8">
        <f>YEAR(FundResult[[#This Row],[Date Created Conversion]])</f>
        <v>2015</v>
      </c>
      <c r="M3118" t="b">
        <v>0</v>
      </c>
      <c r="N3118">
        <v>10</v>
      </c>
      <c r="O3118" t="b">
        <v>0</v>
      </c>
      <c r="P3118" t="s">
        <v>8301</v>
      </c>
      <c r="Q3118" t="s">
        <v>8317</v>
      </c>
      <c r="R3118" s="10" t="s">
        <v>8357</v>
      </c>
      <c r="S3118" s="29">
        <f>ROUND(FundResult[[#This Row],[pledged]]/FundResult[[#This Row],[goal]]*100,0)</f>
        <v>57</v>
      </c>
      <c r="T3118" s="27">
        <f>IFERROR(FundResult[[#This Row],[pledged]]/FundResult[[#This Row],[backers_count]], 0)</f>
        <v>43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48">
        <v>1000</v>
      </c>
      <c r="E3119" s="4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6">
        <f>FundResult[[#This Row],[launched_at]]/86400+DATE(1970,1,1)</f>
        <v>42509.374537037038</v>
      </c>
      <c r="L3119" s="8">
        <f>YEAR(FundResult[[#This Row],[Date Created Conversion]])</f>
        <v>2016</v>
      </c>
      <c r="M3119" t="b">
        <v>0</v>
      </c>
      <c r="N3119">
        <v>1</v>
      </c>
      <c r="O3119" t="b">
        <v>0</v>
      </c>
      <c r="P3119" t="s">
        <v>8301</v>
      </c>
      <c r="Q3119" t="s">
        <v>8317</v>
      </c>
      <c r="R3119" s="10" t="s">
        <v>8357</v>
      </c>
      <c r="S3119" s="29">
        <f>ROUND(FundResult[[#This Row],[pledged]]/FundResult[[#This Row],[goal]]*100,0)</f>
        <v>0</v>
      </c>
      <c r="T3119" s="27">
        <f>IFERROR(FundResult[[#This Row],[pledged]]/FundResult[[#This Row],[backers_count]], 0)</f>
        <v>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48">
        <v>500000</v>
      </c>
      <c r="E3120" s="4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6">
        <f>FundResult[[#This Row],[launched_at]]/86400+DATE(1970,1,1)</f>
        <v>42534.649571759262</v>
      </c>
      <c r="L3120" s="8">
        <f>YEAR(FundResult[[#This Row],[Date Created Conversion]])</f>
        <v>2016</v>
      </c>
      <c r="M3120" t="b">
        <v>0</v>
      </c>
      <c r="N3120">
        <v>2</v>
      </c>
      <c r="O3120" t="b">
        <v>0</v>
      </c>
      <c r="P3120" t="s">
        <v>8301</v>
      </c>
      <c r="Q3120" t="s">
        <v>8317</v>
      </c>
      <c r="R3120" s="10" t="s">
        <v>8357</v>
      </c>
      <c r="S3120" s="29">
        <f>ROUND(FundResult[[#This Row],[pledged]]/FundResult[[#This Row],[goal]]*100,0)</f>
        <v>0</v>
      </c>
      <c r="T3120" s="27">
        <f>IFERROR(FundResult[[#This Row],[pledged]]/FundResult[[#This Row],[backers_count]], 0)</f>
        <v>775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48">
        <v>10000</v>
      </c>
      <c r="E3121" s="4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6">
        <f>FundResult[[#This Row],[launched_at]]/86400+DATE(1970,1,1)</f>
        <v>42060.04550925926</v>
      </c>
      <c r="L3121" s="8">
        <f>YEAR(FundResult[[#This Row],[Date Created Conversion]])</f>
        <v>2015</v>
      </c>
      <c r="M3121" t="b">
        <v>0</v>
      </c>
      <c r="N3121">
        <v>1</v>
      </c>
      <c r="O3121" t="b">
        <v>0</v>
      </c>
      <c r="P3121" t="s">
        <v>8301</v>
      </c>
      <c r="Q3121" t="s">
        <v>8317</v>
      </c>
      <c r="R3121" s="10" t="s">
        <v>8357</v>
      </c>
      <c r="S3121" s="29">
        <f>ROUND(FundResult[[#This Row],[pledged]]/FundResult[[#This Row],[goal]]*100,0)</f>
        <v>0</v>
      </c>
      <c r="T3121" s="27">
        <f>IFERROR(FundResult[[#This Row],[pledged]]/FundResult[[#This Row],[backers_count]], 0)</f>
        <v>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48">
        <v>1300000</v>
      </c>
      <c r="E3122" s="4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6">
        <f>FundResult[[#This Row],[launched_at]]/86400+DATE(1970,1,1)</f>
        <v>42435.942083333328</v>
      </c>
      <c r="L3122" s="8">
        <f>YEAR(FundResult[[#This Row],[Date Created Conversion]])</f>
        <v>2016</v>
      </c>
      <c r="M3122" t="b">
        <v>0</v>
      </c>
      <c r="N3122">
        <v>10</v>
      </c>
      <c r="O3122" t="b">
        <v>0</v>
      </c>
      <c r="P3122" t="s">
        <v>8301</v>
      </c>
      <c r="Q3122" t="s">
        <v>8317</v>
      </c>
      <c r="R3122" s="10" t="s">
        <v>8357</v>
      </c>
      <c r="S3122" s="29">
        <f>ROUND(FundResult[[#This Row],[pledged]]/FundResult[[#This Row],[goal]]*100,0)</f>
        <v>0</v>
      </c>
      <c r="T3122" s="27">
        <f>IFERROR(FundResult[[#This Row],[pledged]]/FundResult[[#This Row],[backers_count]], 0)</f>
        <v>12.8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48">
        <v>1500</v>
      </c>
      <c r="E3123" s="4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6">
        <f>FundResult[[#This Row],[launched_at]]/86400+DATE(1970,1,1)</f>
        <v>41848.679803240739</v>
      </c>
      <c r="L3123" s="8">
        <f>YEAR(FundResult[[#This Row],[Date Created Conversion]])</f>
        <v>2014</v>
      </c>
      <c r="M3123" t="b">
        <v>0</v>
      </c>
      <c r="N3123">
        <v>1</v>
      </c>
      <c r="O3123" t="b">
        <v>0</v>
      </c>
      <c r="P3123" t="s">
        <v>8301</v>
      </c>
      <c r="Q3123" t="s">
        <v>8317</v>
      </c>
      <c r="R3123" s="10" t="s">
        <v>8357</v>
      </c>
      <c r="S3123" s="29">
        <f>ROUND(FundResult[[#This Row],[pledged]]/FundResult[[#This Row],[goal]]*100,0)</f>
        <v>1</v>
      </c>
      <c r="T3123" s="27">
        <f>IFERROR(FundResult[[#This Row],[pledged]]/FundResult[[#This Row],[backers_count]], 0)</f>
        <v>10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48">
        <v>199</v>
      </c>
      <c r="E3124" s="4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6">
        <f>FundResult[[#This Row],[launched_at]]/86400+DATE(1970,1,1)</f>
        <v>42678.932083333333</v>
      </c>
      <c r="L3124" s="8">
        <f>YEAR(FundResult[[#This Row],[Date Created Conversion]])</f>
        <v>2016</v>
      </c>
      <c r="M3124" t="b">
        <v>0</v>
      </c>
      <c r="N3124">
        <v>2</v>
      </c>
      <c r="O3124" t="b">
        <v>0</v>
      </c>
      <c r="P3124" t="s">
        <v>8301</v>
      </c>
      <c r="Q3124" t="s">
        <v>8317</v>
      </c>
      <c r="R3124" s="10" t="s">
        <v>8357</v>
      </c>
      <c r="S3124" s="29">
        <f>ROUND(FundResult[[#This Row],[pledged]]/FundResult[[#This Row],[goal]]*100,0)</f>
        <v>58</v>
      </c>
      <c r="T3124" s="27">
        <f>IFERROR(FundResult[[#This Row],[pledged]]/FundResult[[#This Row],[backers_count]], 0)</f>
        <v>58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48">
        <v>125000</v>
      </c>
      <c r="E3125" s="4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6">
        <f>FundResult[[#This Row],[launched_at]]/86400+DATE(1970,1,1)</f>
        <v>42530.993032407408</v>
      </c>
      <c r="L3125" s="8">
        <f>YEAR(FundResult[[#This Row],[Date Created Conversion]])</f>
        <v>2016</v>
      </c>
      <c r="M3125" t="b">
        <v>0</v>
      </c>
      <c r="N3125">
        <v>348</v>
      </c>
      <c r="O3125" t="b">
        <v>0</v>
      </c>
      <c r="P3125" t="s">
        <v>8301</v>
      </c>
      <c r="Q3125" t="s">
        <v>8317</v>
      </c>
      <c r="R3125" s="10" t="s">
        <v>8357</v>
      </c>
      <c r="S3125" s="29">
        <f>ROUND(FundResult[[#This Row],[pledged]]/FundResult[[#This Row],[goal]]*100,0)</f>
        <v>68</v>
      </c>
      <c r="T3125" s="27">
        <f>IFERROR(FundResult[[#This Row],[pledged]]/FundResult[[#This Row],[backers_count]], 0)</f>
        <v>244.80459770114942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48">
        <v>800000</v>
      </c>
      <c r="E3126" s="4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6">
        <f>FundResult[[#This Row],[launched_at]]/86400+DATE(1970,1,1)</f>
        <v>41977.780104166668</v>
      </c>
      <c r="L3126" s="8">
        <f>YEAR(FundResult[[#This Row],[Date Created Conversion]])</f>
        <v>2014</v>
      </c>
      <c r="M3126" t="b">
        <v>0</v>
      </c>
      <c r="N3126">
        <v>4</v>
      </c>
      <c r="O3126" t="b">
        <v>0</v>
      </c>
      <c r="P3126" t="s">
        <v>8301</v>
      </c>
      <c r="Q3126" t="s">
        <v>8317</v>
      </c>
      <c r="R3126" s="10" t="s">
        <v>8357</v>
      </c>
      <c r="S3126" s="29">
        <f>ROUND(FundResult[[#This Row],[pledged]]/FundResult[[#This Row],[goal]]*100,0)</f>
        <v>0</v>
      </c>
      <c r="T3126" s="27">
        <f>IFERROR(FundResult[[#This Row],[pledged]]/FundResult[[#This Row],[backers_count]], 0)</f>
        <v>6.5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48">
        <v>1500000</v>
      </c>
      <c r="E3127" s="4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6">
        <f>FundResult[[#This Row],[launched_at]]/86400+DATE(1970,1,1)</f>
        <v>42346.20685185185</v>
      </c>
      <c r="L3127" s="8">
        <f>YEAR(FundResult[[#This Row],[Date Created Conversion]])</f>
        <v>2015</v>
      </c>
      <c r="M3127" t="b">
        <v>0</v>
      </c>
      <c r="N3127">
        <v>0</v>
      </c>
      <c r="O3127" t="b">
        <v>0</v>
      </c>
      <c r="P3127" t="s">
        <v>8301</v>
      </c>
      <c r="Q3127" t="s">
        <v>8317</v>
      </c>
      <c r="R3127" s="10" t="s">
        <v>8357</v>
      </c>
      <c r="S3127" s="29">
        <f>ROUND(FundResult[[#This Row],[pledged]]/FundResult[[#This Row],[goal]]*100,0)</f>
        <v>0</v>
      </c>
      <c r="T3127" s="27">
        <f>IFERROR(FundResult[[#This Row],[pledged]]/FundResult[[#This Row],[backers_count]], 0)</f>
        <v>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48">
        <v>25000</v>
      </c>
      <c r="E3128" s="4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6">
        <f>FundResult[[#This Row],[launched_at]]/86400+DATE(1970,1,1)</f>
        <v>42427.018078703702</v>
      </c>
      <c r="L3128" s="8">
        <f>YEAR(FundResult[[#This Row],[Date Created Conversion]])</f>
        <v>2016</v>
      </c>
      <c r="M3128" t="b">
        <v>0</v>
      </c>
      <c r="N3128">
        <v>17</v>
      </c>
      <c r="O3128" t="b">
        <v>0</v>
      </c>
      <c r="P3128" t="s">
        <v>8301</v>
      </c>
      <c r="Q3128" t="s">
        <v>8317</v>
      </c>
      <c r="R3128" s="10" t="s">
        <v>8357</v>
      </c>
      <c r="S3128" s="29">
        <f>ROUND(FundResult[[#This Row],[pledged]]/FundResult[[#This Row],[goal]]*100,0)</f>
        <v>4</v>
      </c>
      <c r="T3128" s="27">
        <f>IFERROR(FundResult[[#This Row],[pledged]]/FundResult[[#This Row],[backers_count]], 0)</f>
        <v>61.176470588235297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48">
        <v>100000</v>
      </c>
      <c r="E3129" s="4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6">
        <f>FundResult[[#This Row],[launched_at]]/86400+DATE(1970,1,1)</f>
        <v>42034.856817129628</v>
      </c>
      <c r="L3129" s="8">
        <f>YEAR(FundResult[[#This Row],[Date Created Conversion]])</f>
        <v>2015</v>
      </c>
      <c r="M3129" t="b">
        <v>0</v>
      </c>
      <c r="N3129">
        <v>0</v>
      </c>
      <c r="O3129" t="b">
        <v>0</v>
      </c>
      <c r="P3129" t="s">
        <v>8301</v>
      </c>
      <c r="Q3129" t="s">
        <v>8317</v>
      </c>
      <c r="R3129" s="10" t="s">
        <v>8357</v>
      </c>
      <c r="S3129" s="29">
        <f>ROUND(FundResult[[#This Row],[pledged]]/FundResult[[#This Row],[goal]]*100,0)</f>
        <v>0</v>
      </c>
      <c r="T3129" s="27">
        <f>IFERROR(FundResult[[#This Row],[pledged]]/FundResult[[#This Row],[backers_count]], 0)</f>
        <v>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48">
        <v>15000</v>
      </c>
      <c r="E3130" s="4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6">
        <f>FundResult[[#This Row],[launched_at]]/86400+DATE(1970,1,1)</f>
        <v>42780.825706018513</v>
      </c>
      <c r="L3130" s="8">
        <f>YEAR(FundResult[[#This Row],[Date Created Conversion]])</f>
        <v>2017</v>
      </c>
      <c r="M3130" t="b">
        <v>0</v>
      </c>
      <c r="N3130">
        <v>117</v>
      </c>
      <c r="O3130" t="b">
        <v>0</v>
      </c>
      <c r="P3130" t="s">
        <v>8269</v>
      </c>
      <c r="Q3130" t="s">
        <v>8317</v>
      </c>
      <c r="R3130" s="10" t="s">
        <v>8318</v>
      </c>
      <c r="S3130" s="29">
        <f>ROUND(FundResult[[#This Row],[pledged]]/FundResult[[#This Row],[goal]]*100,0)</f>
        <v>109</v>
      </c>
      <c r="T3130" s="27">
        <f>IFERROR(FundResult[[#This Row],[pledged]]/FundResult[[#This Row],[backers_count]], 0)</f>
        <v>139.23931623931625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48">
        <v>1250</v>
      </c>
      <c r="E3131" s="4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6">
        <f>FundResult[[#This Row],[launched_at]]/86400+DATE(1970,1,1)</f>
        <v>42803.842812499999</v>
      </c>
      <c r="L3131" s="8">
        <f>YEAR(FundResult[[#This Row],[Date Created Conversion]])</f>
        <v>2017</v>
      </c>
      <c r="M3131" t="b">
        <v>0</v>
      </c>
      <c r="N3131">
        <v>1</v>
      </c>
      <c r="O3131" t="b">
        <v>0</v>
      </c>
      <c r="P3131" t="s">
        <v>8269</v>
      </c>
      <c r="Q3131" t="s">
        <v>8317</v>
      </c>
      <c r="R3131" s="10" t="s">
        <v>8318</v>
      </c>
      <c r="S3131" s="29">
        <f>ROUND(FundResult[[#This Row],[pledged]]/FundResult[[#This Row],[goal]]*100,0)</f>
        <v>1</v>
      </c>
      <c r="T3131" s="27">
        <f>IFERROR(FundResult[[#This Row],[pledged]]/FundResult[[#This Row],[backers_count]], 0)</f>
        <v>10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48">
        <v>10000</v>
      </c>
      <c r="E3132" s="4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6">
        <f>FundResult[[#This Row],[launched_at]]/86400+DATE(1970,1,1)</f>
        <v>42808.640231481477</v>
      </c>
      <c r="L3132" s="8">
        <f>YEAR(FundResult[[#This Row],[Date Created Conversion]])</f>
        <v>2017</v>
      </c>
      <c r="M3132" t="b">
        <v>0</v>
      </c>
      <c r="N3132">
        <v>4</v>
      </c>
      <c r="O3132" t="b">
        <v>0</v>
      </c>
      <c r="P3132" t="s">
        <v>8269</v>
      </c>
      <c r="Q3132" t="s">
        <v>8317</v>
      </c>
      <c r="R3132" s="10" t="s">
        <v>8318</v>
      </c>
      <c r="S3132" s="29">
        <f>ROUND(FundResult[[#This Row],[pledged]]/FundResult[[#This Row],[goal]]*100,0)</f>
        <v>4</v>
      </c>
      <c r="T3132" s="27">
        <f>IFERROR(FundResult[[#This Row],[pledged]]/FundResult[[#This Row],[backers_count]], 0)</f>
        <v>93.75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48">
        <v>4100</v>
      </c>
      <c r="E3133" s="4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6">
        <f>FundResult[[#This Row],[launched_at]]/86400+DATE(1970,1,1)</f>
        <v>42803.579224537039</v>
      </c>
      <c r="L3133" s="8">
        <f>YEAR(FundResult[[#This Row],[Date Created Conversion]])</f>
        <v>2017</v>
      </c>
      <c r="M3133" t="b">
        <v>0</v>
      </c>
      <c r="N3133">
        <v>12</v>
      </c>
      <c r="O3133" t="b">
        <v>0</v>
      </c>
      <c r="P3133" t="s">
        <v>8269</v>
      </c>
      <c r="Q3133" t="s">
        <v>8317</v>
      </c>
      <c r="R3133" s="10" t="s">
        <v>8318</v>
      </c>
      <c r="S3133" s="29">
        <f>ROUND(FundResult[[#This Row],[pledged]]/FundResult[[#This Row],[goal]]*100,0)</f>
        <v>16</v>
      </c>
      <c r="T3133" s="27">
        <f>IFERROR(FundResult[[#This Row],[pledged]]/FundResult[[#This Row],[backers_count]], 0)</f>
        <v>53.75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48">
        <v>30000</v>
      </c>
      <c r="E3134" s="4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6">
        <f>FundResult[[#This Row],[launched_at]]/86400+DATE(1970,1,1)</f>
        <v>42786.350231481483</v>
      </c>
      <c r="L3134" s="8">
        <f>YEAR(FundResult[[#This Row],[Date Created Conversion]])</f>
        <v>2017</v>
      </c>
      <c r="M3134" t="b">
        <v>0</v>
      </c>
      <c r="N3134">
        <v>1</v>
      </c>
      <c r="O3134" t="b">
        <v>0</v>
      </c>
      <c r="P3134" t="s">
        <v>8269</v>
      </c>
      <c r="Q3134" t="s">
        <v>8317</v>
      </c>
      <c r="R3134" s="10" t="s">
        <v>8318</v>
      </c>
      <c r="S3134" s="29">
        <f>ROUND(FundResult[[#This Row],[pledged]]/FundResult[[#This Row],[goal]]*100,0)</f>
        <v>0</v>
      </c>
      <c r="T3134" s="27">
        <f>IFERROR(FundResult[[#This Row],[pledged]]/FundResult[[#This Row],[backers_count]], 0)</f>
        <v>10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48">
        <v>500</v>
      </c>
      <c r="E3135" s="4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6">
        <f>FundResult[[#This Row],[launched_at]]/86400+DATE(1970,1,1)</f>
        <v>42788.565208333333</v>
      </c>
      <c r="L3135" s="8">
        <f>YEAR(FundResult[[#This Row],[Date Created Conversion]])</f>
        <v>2017</v>
      </c>
      <c r="M3135" t="b">
        <v>0</v>
      </c>
      <c r="N3135">
        <v>16</v>
      </c>
      <c r="O3135" t="b">
        <v>0</v>
      </c>
      <c r="P3135" t="s">
        <v>8269</v>
      </c>
      <c r="Q3135" t="s">
        <v>8317</v>
      </c>
      <c r="R3135" s="10" t="s">
        <v>8318</v>
      </c>
      <c r="S3135" s="29">
        <f>ROUND(FundResult[[#This Row],[pledged]]/FundResult[[#This Row],[goal]]*100,0)</f>
        <v>108</v>
      </c>
      <c r="T3135" s="27">
        <f>IFERROR(FundResult[[#This Row],[pledged]]/FundResult[[#This Row],[backers_count]], 0)</f>
        <v>33.75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48">
        <v>1000</v>
      </c>
      <c r="E3136" s="4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6">
        <f>FundResult[[#This Row],[launched_at]]/86400+DATE(1970,1,1)</f>
        <v>42800.720127314809</v>
      </c>
      <c r="L3136" s="8">
        <f>YEAR(FundResult[[#This Row],[Date Created Conversion]])</f>
        <v>2017</v>
      </c>
      <c r="M3136" t="b">
        <v>0</v>
      </c>
      <c r="N3136">
        <v>12</v>
      </c>
      <c r="O3136" t="b">
        <v>0</v>
      </c>
      <c r="P3136" t="s">
        <v>8269</v>
      </c>
      <c r="Q3136" t="s">
        <v>8317</v>
      </c>
      <c r="R3136" s="10" t="s">
        <v>8318</v>
      </c>
      <c r="S3136" s="29">
        <f>ROUND(FundResult[[#This Row],[pledged]]/FundResult[[#This Row],[goal]]*100,0)</f>
        <v>23</v>
      </c>
      <c r="T3136" s="27">
        <f>IFERROR(FundResult[[#This Row],[pledged]]/FundResult[[#This Row],[backers_count]], 0)</f>
        <v>18.75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48">
        <v>777</v>
      </c>
      <c r="E3137" s="4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6">
        <f>FundResult[[#This Row],[launched_at]]/86400+DATE(1970,1,1)</f>
        <v>42807.151863425926</v>
      </c>
      <c r="L3137" s="8">
        <f>YEAR(FundResult[[#This Row],[Date Created Conversion]])</f>
        <v>2017</v>
      </c>
      <c r="M3137" t="b">
        <v>0</v>
      </c>
      <c r="N3137">
        <v>7</v>
      </c>
      <c r="O3137" t="b">
        <v>0</v>
      </c>
      <c r="P3137" t="s">
        <v>8269</v>
      </c>
      <c r="Q3137" t="s">
        <v>8317</v>
      </c>
      <c r="R3137" s="10" t="s">
        <v>8318</v>
      </c>
      <c r="S3137" s="29">
        <f>ROUND(FundResult[[#This Row],[pledged]]/FundResult[[#This Row],[goal]]*100,0)</f>
        <v>21</v>
      </c>
      <c r="T3137" s="27">
        <f>IFERROR(FundResult[[#This Row],[pledged]]/FundResult[[#This Row],[backers_count]], 0)</f>
        <v>23.142857142857142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48">
        <v>500</v>
      </c>
      <c r="E3138" s="4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6">
        <f>FundResult[[#This Row],[launched_at]]/86400+DATE(1970,1,1)</f>
        <v>42789.462430555555</v>
      </c>
      <c r="L3138" s="8">
        <f>YEAR(FundResult[[#This Row],[Date Created Conversion]])</f>
        <v>2017</v>
      </c>
      <c r="M3138" t="b">
        <v>0</v>
      </c>
      <c r="N3138">
        <v>22</v>
      </c>
      <c r="O3138" t="b">
        <v>0</v>
      </c>
      <c r="P3138" t="s">
        <v>8269</v>
      </c>
      <c r="Q3138" t="s">
        <v>8317</v>
      </c>
      <c r="R3138" s="10" t="s">
        <v>8318</v>
      </c>
      <c r="S3138" s="29">
        <f>ROUND(FundResult[[#This Row],[pledged]]/FundResult[[#This Row],[goal]]*100,0)</f>
        <v>128</v>
      </c>
      <c r="T3138" s="27">
        <f>IFERROR(FundResult[[#This Row],[pledged]]/FundResult[[#This Row],[backers_count]], 0)</f>
        <v>29.045454545454547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48">
        <v>1500</v>
      </c>
      <c r="E3139" s="4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6">
        <f>FundResult[[#This Row],[launched_at]]/86400+DATE(1970,1,1)</f>
        <v>42807.885057870371</v>
      </c>
      <c r="L3139" s="8">
        <f>YEAR(FundResult[[#This Row],[Date Created Conversion]])</f>
        <v>2017</v>
      </c>
      <c r="M3139" t="b">
        <v>0</v>
      </c>
      <c r="N3139">
        <v>1</v>
      </c>
      <c r="O3139" t="b">
        <v>0</v>
      </c>
      <c r="P3139" t="s">
        <v>8269</v>
      </c>
      <c r="Q3139" t="s">
        <v>8317</v>
      </c>
      <c r="R3139" s="10" t="s">
        <v>8318</v>
      </c>
      <c r="S3139" s="29">
        <f>ROUND(FundResult[[#This Row],[pledged]]/FundResult[[#This Row],[goal]]*100,0)</f>
        <v>3</v>
      </c>
      <c r="T3139" s="27">
        <f>IFERROR(FundResult[[#This Row],[pledged]]/FundResult[[#This Row],[backers_count]], 0)</f>
        <v>50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48">
        <v>200</v>
      </c>
      <c r="E3140" s="4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6">
        <f>FundResult[[#This Row],[launched_at]]/86400+DATE(1970,1,1)</f>
        <v>42809.645914351851</v>
      </c>
      <c r="L3140" s="8">
        <f>YEAR(FundResult[[#This Row],[Date Created Conversion]])</f>
        <v>2017</v>
      </c>
      <c r="M3140" t="b">
        <v>0</v>
      </c>
      <c r="N3140">
        <v>0</v>
      </c>
      <c r="O3140" t="b">
        <v>0</v>
      </c>
      <c r="P3140" t="s">
        <v>8269</v>
      </c>
      <c r="Q3140" t="s">
        <v>8317</v>
      </c>
      <c r="R3140" s="10" t="s">
        <v>8318</v>
      </c>
      <c r="S3140" s="29">
        <f>ROUND(FundResult[[#This Row],[pledged]]/FundResult[[#This Row],[goal]]*100,0)</f>
        <v>0</v>
      </c>
      <c r="T3140" s="27">
        <f>IFERROR(FundResult[[#This Row],[pledged]]/FundResult[[#This Row],[backers_count]], 0)</f>
        <v>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48">
        <v>50000</v>
      </c>
      <c r="E3141" s="4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6">
        <f>FundResult[[#This Row],[launched_at]]/86400+DATE(1970,1,1)</f>
        <v>42785.270370370374</v>
      </c>
      <c r="L3141" s="8">
        <f>YEAR(FundResult[[#This Row],[Date Created Conversion]])</f>
        <v>2017</v>
      </c>
      <c r="M3141" t="b">
        <v>0</v>
      </c>
      <c r="N3141">
        <v>6</v>
      </c>
      <c r="O3141" t="b">
        <v>0</v>
      </c>
      <c r="P3141" t="s">
        <v>8269</v>
      </c>
      <c r="Q3141" t="s">
        <v>8317</v>
      </c>
      <c r="R3141" s="10" t="s">
        <v>8318</v>
      </c>
      <c r="S3141" s="29">
        <f>ROUND(FundResult[[#This Row],[pledged]]/FundResult[[#This Row],[goal]]*100,0)</f>
        <v>5</v>
      </c>
      <c r="T3141" s="27">
        <f>IFERROR(FundResult[[#This Row],[pledged]]/FundResult[[#This Row],[backers_count]], 0)</f>
        <v>450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48">
        <v>10000</v>
      </c>
      <c r="E3142" s="4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6">
        <f>FundResult[[#This Row],[launched_at]]/86400+DATE(1970,1,1)</f>
        <v>42802.718784722223</v>
      </c>
      <c r="L3142" s="8">
        <f>YEAR(FundResult[[#This Row],[Date Created Conversion]])</f>
        <v>2017</v>
      </c>
      <c r="M3142" t="b">
        <v>0</v>
      </c>
      <c r="N3142">
        <v>4</v>
      </c>
      <c r="O3142" t="b">
        <v>0</v>
      </c>
      <c r="P3142" t="s">
        <v>8269</v>
      </c>
      <c r="Q3142" t="s">
        <v>8317</v>
      </c>
      <c r="R3142" s="10" t="s">
        <v>8318</v>
      </c>
      <c r="S3142" s="29">
        <f>ROUND(FundResult[[#This Row],[pledged]]/FundResult[[#This Row],[goal]]*100,0)</f>
        <v>1</v>
      </c>
      <c r="T3142" s="27">
        <f>IFERROR(FundResult[[#This Row],[pledged]]/FundResult[[#This Row],[backers_count]], 0)</f>
        <v>24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48">
        <v>500</v>
      </c>
      <c r="E3143" s="4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6">
        <f>FundResult[[#This Row],[launched_at]]/86400+DATE(1970,1,1)</f>
        <v>42800.753333333334</v>
      </c>
      <c r="L3143" s="8">
        <f>YEAR(FundResult[[#This Row],[Date Created Conversion]])</f>
        <v>2017</v>
      </c>
      <c r="M3143" t="b">
        <v>0</v>
      </c>
      <c r="N3143">
        <v>8</v>
      </c>
      <c r="O3143" t="b">
        <v>0</v>
      </c>
      <c r="P3143" t="s">
        <v>8269</v>
      </c>
      <c r="Q3143" t="s">
        <v>8317</v>
      </c>
      <c r="R3143" s="10" t="s">
        <v>8318</v>
      </c>
      <c r="S3143" s="29">
        <f>ROUND(FundResult[[#This Row],[pledged]]/FundResult[[#This Row],[goal]]*100,0)</f>
        <v>52</v>
      </c>
      <c r="T3143" s="27">
        <f>IFERROR(FundResult[[#This Row],[pledged]]/FundResult[[#This Row],[backers_count]], 0)</f>
        <v>32.25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48">
        <v>2750</v>
      </c>
      <c r="E3144" s="4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6">
        <f>FundResult[[#This Row],[launched_at]]/86400+DATE(1970,1,1)</f>
        <v>42783.513182870374</v>
      </c>
      <c r="L3144" s="8">
        <f>YEAR(FundResult[[#This Row],[Date Created Conversion]])</f>
        <v>2017</v>
      </c>
      <c r="M3144" t="b">
        <v>0</v>
      </c>
      <c r="N3144">
        <v>3</v>
      </c>
      <c r="O3144" t="b">
        <v>0</v>
      </c>
      <c r="P3144" t="s">
        <v>8269</v>
      </c>
      <c r="Q3144" t="s">
        <v>8317</v>
      </c>
      <c r="R3144" s="10" t="s">
        <v>8318</v>
      </c>
      <c r="S3144" s="29">
        <f>ROUND(FundResult[[#This Row],[pledged]]/FundResult[[#This Row],[goal]]*100,0)</f>
        <v>2</v>
      </c>
      <c r="T3144" s="27">
        <f>IFERROR(FundResult[[#This Row],[pledged]]/FundResult[[#This Row],[backers_count]], 0)</f>
        <v>15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48">
        <v>700</v>
      </c>
      <c r="E3145" s="4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6">
        <f>FundResult[[#This Row],[launched_at]]/86400+DATE(1970,1,1)</f>
        <v>42808.358287037037</v>
      </c>
      <c r="L3145" s="8">
        <f>YEAR(FundResult[[#This Row],[Date Created Conversion]])</f>
        <v>2017</v>
      </c>
      <c r="M3145" t="b">
        <v>0</v>
      </c>
      <c r="N3145">
        <v>0</v>
      </c>
      <c r="O3145" t="b">
        <v>0</v>
      </c>
      <c r="P3145" t="s">
        <v>8269</v>
      </c>
      <c r="Q3145" t="s">
        <v>8317</v>
      </c>
      <c r="R3145" s="10" t="s">
        <v>8318</v>
      </c>
      <c r="S3145" s="29">
        <f>ROUND(FundResult[[#This Row],[pledged]]/FundResult[[#This Row],[goal]]*100,0)</f>
        <v>0</v>
      </c>
      <c r="T3145" s="27">
        <f>IFERROR(FundResult[[#This Row],[pledged]]/FundResult[[#This Row],[backers_count]], 0)</f>
        <v>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48">
        <v>10000</v>
      </c>
      <c r="E3146" s="4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6">
        <f>FundResult[[#This Row],[launched_at]]/86400+DATE(1970,1,1)</f>
        <v>42796.538275462968</v>
      </c>
      <c r="L3146" s="8">
        <f>YEAR(FundResult[[#This Row],[Date Created Conversion]])</f>
        <v>2017</v>
      </c>
      <c r="M3146" t="b">
        <v>0</v>
      </c>
      <c r="N3146">
        <v>30</v>
      </c>
      <c r="O3146" t="b">
        <v>0</v>
      </c>
      <c r="P3146" t="s">
        <v>8269</v>
      </c>
      <c r="Q3146" t="s">
        <v>8317</v>
      </c>
      <c r="R3146" s="10" t="s">
        <v>8318</v>
      </c>
      <c r="S3146" s="29">
        <f>ROUND(FundResult[[#This Row],[pledged]]/FundResult[[#This Row],[goal]]*100,0)</f>
        <v>75</v>
      </c>
      <c r="T3146" s="27">
        <f>IFERROR(FundResult[[#This Row],[pledged]]/FundResult[[#This Row],[backers_count]], 0)</f>
        <v>251.33333333333334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48">
        <v>25000</v>
      </c>
      <c r="E3147" s="4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6">
        <f>FundResult[[#This Row],[launched_at]]/86400+DATE(1970,1,1)</f>
        <v>42762.040902777779</v>
      </c>
      <c r="L3147" s="8">
        <f>YEAR(FundResult[[#This Row],[Date Created Conversion]])</f>
        <v>2017</v>
      </c>
      <c r="M3147" t="b">
        <v>0</v>
      </c>
      <c r="N3147">
        <v>0</v>
      </c>
      <c r="O3147" t="b">
        <v>0</v>
      </c>
      <c r="P3147" t="s">
        <v>8269</v>
      </c>
      <c r="Q3147" t="s">
        <v>8317</v>
      </c>
      <c r="R3147" s="10" t="s">
        <v>8318</v>
      </c>
      <c r="S3147" s="29">
        <f>ROUND(FundResult[[#This Row],[pledged]]/FundResult[[#This Row],[goal]]*100,0)</f>
        <v>0</v>
      </c>
      <c r="T3147" s="27">
        <f>IFERROR(FundResult[[#This Row],[pledged]]/FundResult[[#This Row],[backers_count]], 0)</f>
        <v>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48">
        <v>50000</v>
      </c>
      <c r="E3148" s="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6">
        <f>FundResult[[#This Row],[launched_at]]/86400+DATE(1970,1,1)</f>
        <v>42796.682476851856</v>
      </c>
      <c r="L3148" s="8">
        <f>YEAR(FundResult[[#This Row],[Date Created Conversion]])</f>
        <v>2017</v>
      </c>
      <c r="M3148" t="b">
        <v>0</v>
      </c>
      <c r="N3148">
        <v>12</v>
      </c>
      <c r="O3148" t="b">
        <v>0</v>
      </c>
      <c r="P3148" t="s">
        <v>8269</v>
      </c>
      <c r="Q3148" t="s">
        <v>8317</v>
      </c>
      <c r="R3148" s="10" t="s">
        <v>8318</v>
      </c>
      <c r="S3148" s="29">
        <f>ROUND(FundResult[[#This Row],[pledged]]/FundResult[[#This Row],[goal]]*100,0)</f>
        <v>11</v>
      </c>
      <c r="T3148" s="27">
        <f>IFERROR(FundResult[[#This Row],[pledged]]/FundResult[[#This Row],[backers_count]], 0)</f>
        <v>437.5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48">
        <v>20000</v>
      </c>
      <c r="E3149" s="4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6">
        <f>FundResult[[#This Row],[launched_at]]/86400+DATE(1970,1,1)</f>
        <v>41909.96938657407</v>
      </c>
      <c r="L3149" s="8">
        <f>YEAR(FundResult[[#This Row],[Date Created Conversion]])</f>
        <v>2014</v>
      </c>
      <c r="M3149" t="b">
        <v>1</v>
      </c>
      <c r="N3149">
        <v>213</v>
      </c>
      <c r="O3149" t="b">
        <v>1</v>
      </c>
      <c r="P3149" t="s">
        <v>8269</v>
      </c>
      <c r="Q3149" t="s">
        <v>8317</v>
      </c>
      <c r="R3149" s="10" t="s">
        <v>8318</v>
      </c>
      <c r="S3149" s="29">
        <f>ROUND(FundResult[[#This Row],[pledged]]/FundResult[[#This Row],[goal]]*100,0)</f>
        <v>118</v>
      </c>
      <c r="T3149" s="27">
        <f>IFERROR(FundResult[[#This Row],[pledged]]/FundResult[[#This Row],[backers_count]], 0)</f>
        <v>110.35211267605634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48">
        <v>1800</v>
      </c>
      <c r="E3150" s="4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6">
        <f>FundResult[[#This Row],[launched_at]]/86400+DATE(1970,1,1)</f>
        <v>41891.665324074071</v>
      </c>
      <c r="L3150" s="8">
        <f>YEAR(FundResult[[#This Row],[Date Created Conversion]])</f>
        <v>2014</v>
      </c>
      <c r="M3150" t="b">
        <v>1</v>
      </c>
      <c r="N3150">
        <v>57</v>
      </c>
      <c r="O3150" t="b">
        <v>1</v>
      </c>
      <c r="P3150" t="s">
        <v>8269</v>
      </c>
      <c r="Q3150" t="s">
        <v>8317</v>
      </c>
      <c r="R3150" s="10" t="s">
        <v>8318</v>
      </c>
      <c r="S3150" s="29">
        <f>ROUND(FundResult[[#This Row],[pledged]]/FundResult[[#This Row],[goal]]*100,0)</f>
        <v>131</v>
      </c>
      <c r="T3150" s="27">
        <f>IFERROR(FundResult[[#This Row],[pledged]]/FundResult[[#This Row],[backers_count]], 0)</f>
        <v>41.421052631578945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48">
        <v>1250</v>
      </c>
      <c r="E3151" s="4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6">
        <f>FundResult[[#This Row],[launched_at]]/86400+DATE(1970,1,1)</f>
        <v>41226.017361111109</v>
      </c>
      <c r="L3151" s="8">
        <f>YEAR(FundResult[[#This Row],[Date Created Conversion]])</f>
        <v>2012</v>
      </c>
      <c r="M3151" t="b">
        <v>1</v>
      </c>
      <c r="N3151">
        <v>25</v>
      </c>
      <c r="O3151" t="b">
        <v>1</v>
      </c>
      <c r="P3151" t="s">
        <v>8269</v>
      </c>
      <c r="Q3151" t="s">
        <v>8317</v>
      </c>
      <c r="R3151" s="10" t="s">
        <v>8318</v>
      </c>
      <c r="S3151" s="29">
        <f>ROUND(FundResult[[#This Row],[pledged]]/FundResult[[#This Row],[goal]]*100,0)</f>
        <v>104</v>
      </c>
      <c r="T3151" s="27">
        <f>IFERROR(FundResult[[#This Row],[pledged]]/FundResult[[#This Row],[backers_count]], 0)</f>
        <v>52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48">
        <v>3500</v>
      </c>
      <c r="E3152" s="4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6">
        <f>FundResult[[#This Row],[launched_at]]/86400+DATE(1970,1,1)</f>
        <v>40478.263923611114</v>
      </c>
      <c r="L3152" s="8">
        <f>YEAR(FundResult[[#This Row],[Date Created Conversion]])</f>
        <v>2010</v>
      </c>
      <c r="M3152" t="b">
        <v>1</v>
      </c>
      <c r="N3152">
        <v>104</v>
      </c>
      <c r="O3152" t="b">
        <v>1</v>
      </c>
      <c r="P3152" t="s">
        <v>8269</v>
      </c>
      <c r="Q3152" t="s">
        <v>8317</v>
      </c>
      <c r="R3152" s="10" t="s">
        <v>8318</v>
      </c>
      <c r="S3152" s="29">
        <f>ROUND(FundResult[[#This Row],[pledged]]/FundResult[[#This Row],[goal]]*100,0)</f>
        <v>101</v>
      </c>
      <c r="T3152" s="27">
        <f>IFERROR(FundResult[[#This Row],[pledged]]/FundResult[[#This Row],[backers_count]], 0)</f>
        <v>33.990384615384613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48">
        <v>3500</v>
      </c>
      <c r="E3153" s="4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6">
        <f>FundResult[[#This Row],[launched_at]]/86400+DATE(1970,1,1)</f>
        <v>41862.83997685185</v>
      </c>
      <c r="L3153" s="8">
        <f>YEAR(FundResult[[#This Row],[Date Created Conversion]])</f>
        <v>2014</v>
      </c>
      <c r="M3153" t="b">
        <v>1</v>
      </c>
      <c r="N3153">
        <v>34</v>
      </c>
      <c r="O3153" t="b">
        <v>1</v>
      </c>
      <c r="P3153" t="s">
        <v>8269</v>
      </c>
      <c r="Q3153" t="s">
        <v>8317</v>
      </c>
      <c r="R3153" s="10" t="s">
        <v>8318</v>
      </c>
      <c r="S3153" s="29">
        <f>ROUND(FundResult[[#This Row],[pledged]]/FundResult[[#This Row],[goal]]*100,0)</f>
        <v>100</v>
      </c>
      <c r="T3153" s="27">
        <f>IFERROR(FundResult[[#This Row],[pledged]]/FundResult[[#This Row],[backers_count]], 0)</f>
        <v>103.35294117647059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48">
        <v>2200</v>
      </c>
      <c r="E3154" s="4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6">
        <f>FundResult[[#This Row],[launched_at]]/86400+DATE(1970,1,1)</f>
        <v>41550.867673611108</v>
      </c>
      <c r="L3154" s="8">
        <f>YEAR(FundResult[[#This Row],[Date Created Conversion]])</f>
        <v>2013</v>
      </c>
      <c r="M3154" t="b">
        <v>1</v>
      </c>
      <c r="N3154">
        <v>67</v>
      </c>
      <c r="O3154" t="b">
        <v>1</v>
      </c>
      <c r="P3154" t="s">
        <v>8269</v>
      </c>
      <c r="Q3154" t="s">
        <v>8317</v>
      </c>
      <c r="R3154" s="10" t="s">
        <v>8318</v>
      </c>
      <c r="S3154" s="29">
        <f>ROUND(FundResult[[#This Row],[pledged]]/FundResult[[#This Row],[goal]]*100,0)</f>
        <v>106</v>
      </c>
      <c r="T3154" s="27">
        <f>IFERROR(FundResult[[#This Row],[pledged]]/FundResult[[#This Row],[backers_count]], 0)</f>
        <v>34.791044776119406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48">
        <v>3000</v>
      </c>
      <c r="E3155" s="4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6">
        <f>FundResult[[#This Row],[launched_at]]/86400+DATE(1970,1,1)</f>
        <v>40633.154363425929</v>
      </c>
      <c r="L3155" s="8">
        <f>YEAR(FundResult[[#This Row],[Date Created Conversion]])</f>
        <v>2011</v>
      </c>
      <c r="M3155" t="b">
        <v>1</v>
      </c>
      <c r="N3155">
        <v>241</v>
      </c>
      <c r="O3155" t="b">
        <v>1</v>
      </c>
      <c r="P3155" t="s">
        <v>8269</v>
      </c>
      <c r="Q3155" t="s">
        <v>8317</v>
      </c>
      <c r="R3155" s="10" t="s">
        <v>8318</v>
      </c>
      <c r="S3155" s="29">
        <f>ROUND(FundResult[[#This Row],[pledged]]/FundResult[[#This Row],[goal]]*100,0)</f>
        <v>336</v>
      </c>
      <c r="T3155" s="27">
        <f>IFERROR(FundResult[[#This Row],[pledged]]/FundResult[[#This Row],[backers_count]], 0)</f>
        <v>41.773858921161825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48">
        <v>7000</v>
      </c>
      <c r="E3156" s="4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6">
        <f>FundResult[[#This Row],[launched_at]]/86400+DATE(1970,1,1)</f>
        <v>40970.875671296293</v>
      </c>
      <c r="L3156" s="8">
        <f>YEAR(FundResult[[#This Row],[Date Created Conversion]])</f>
        <v>2012</v>
      </c>
      <c r="M3156" t="b">
        <v>1</v>
      </c>
      <c r="N3156">
        <v>123</v>
      </c>
      <c r="O3156" t="b">
        <v>1</v>
      </c>
      <c r="P3156" t="s">
        <v>8269</v>
      </c>
      <c r="Q3156" t="s">
        <v>8317</v>
      </c>
      <c r="R3156" s="10" t="s">
        <v>8318</v>
      </c>
      <c r="S3156" s="29">
        <f>ROUND(FundResult[[#This Row],[pledged]]/FundResult[[#This Row],[goal]]*100,0)</f>
        <v>113</v>
      </c>
      <c r="T3156" s="27">
        <f>IFERROR(FundResult[[#This Row],[pledged]]/FundResult[[#This Row],[backers_count]], 0)</f>
        <v>64.268292682926827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48">
        <v>5000</v>
      </c>
      <c r="E3157" s="4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6">
        <f>FundResult[[#This Row],[launched_at]]/86400+DATE(1970,1,1)</f>
        <v>41233.499131944445</v>
      </c>
      <c r="L3157" s="8">
        <f>YEAR(FundResult[[#This Row],[Date Created Conversion]])</f>
        <v>2012</v>
      </c>
      <c r="M3157" t="b">
        <v>1</v>
      </c>
      <c r="N3157">
        <v>302</v>
      </c>
      <c r="O3157" t="b">
        <v>1</v>
      </c>
      <c r="P3157" t="s">
        <v>8269</v>
      </c>
      <c r="Q3157" t="s">
        <v>8317</v>
      </c>
      <c r="R3157" s="10" t="s">
        <v>8318</v>
      </c>
      <c r="S3157" s="29">
        <f>ROUND(FundResult[[#This Row],[pledged]]/FundResult[[#This Row],[goal]]*100,0)</f>
        <v>189</v>
      </c>
      <c r="T3157" s="27">
        <f>IFERROR(FundResult[[#This Row],[pledged]]/FundResult[[#This Row],[backers_count]], 0)</f>
        <v>31.209370860927152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48">
        <v>5500</v>
      </c>
      <c r="E3158" s="4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6">
        <f>FundResult[[#This Row],[launched_at]]/86400+DATE(1970,1,1)</f>
        <v>41026.953055555554</v>
      </c>
      <c r="L3158" s="8">
        <f>YEAR(FundResult[[#This Row],[Date Created Conversion]])</f>
        <v>2012</v>
      </c>
      <c r="M3158" t="b">
        <v>1</v>
      </c>
      <c r="N3158">
        <v>89</v>
      </c>
      <c r="O3158" t="b">
        <v>1</v>
      </c>
      <c r="P3158" t="s">
        <v>8269</v>
      </c>
      <c r="Q3158" t="s">
        <v>8317</v>
      </c>
      <c r="R3158" s="10" t="s">
        <v>8318</v>
      </c>
      <c r="S3158" s="29">
        <f>ROUND(FundResult[[#This Row],[pledged]]/FundResult[[#This Row],[goal]]*100,0)</f>
        <v>102</v>
      </c>
      <c r="T3158" s="27">
        <f>IFERROR(FundResult[[#This Row],[pledged]]/FundResult[[#This Row],[backers_count]], 0)</f>
        <v>62.921348314606739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48">
        <v>4000</v>
      </c>
      <c r="E3159" s="4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6">
        <f>FundResult[[#This Row],[launched_at]]/86400+DATE(1970,1,1)</f>
        <v>41829.788252314815</v>
      </c>
      <c r="L3159" s="8">
        <f>YEAR(FundResult[[#This Row],[Date Created Conversion]])</f>
        <v>2014</v>
      </c>
      <c r="M3159" t="b">
        <v>1</v>
      </c>
      <c r="N3159">
        <v>41</v>
      </c>
      <c r="O3159" t="b">
        <v>1</v>
      </c>
      <c r="P3159" t="s">
        <v>8269</v>
      </c>
      <c r="Q3159" t="s">
        <v>8317</v>
      </c>
      <c r="R3159" s="10" t="s">
        <v>8318</v>
      </c>
      <c r="S3159" s="29">
        <f>ROUND(FundResult[[#This Row],[pledged]]/FundResult[[#This Row],[goal]]*100,0)</f>
        <v>101</v>
      </c>
      <c r="T3159" s="27">
        <f>IFERROR(FundResult[[#This Row],[pledged]]/FundResult[[#This Row],[backers_count]], 0)</f>
        <v>98.536585365853654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48">
        <v>5000</v>
      </c>
      <c r="E3160" s="4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6">
        <f>FundResult[[#This Row],[launched_at]]/86400+DATE(1970,1,1)</f>
        <v>41447.839722222227</v>
      </c>
      <c r="L3160" s="8">
        <f>YEAR(FundResult[[#This Row],[Date Created Conversion]])</f>
        <v>2013</v>
      </c>
      <c r="M3160" t="b">
        <v>1</v>
      </c>
      <c r="N3160">
        <v>69</v>
      </c>
      <c r="O3160" t="b">
        <v>1</v>
      </c>
      <c r="P3160" t="s">
        <v>8269</v>
      </c>
      <c r="Q3160" t="s">
        <v>8317</v>
      </c>
      <c r="R3160" s="10" t="s">
        <v>8318</v>
      </c>
      <c r="S3160" s="29">
        <f>ROUND(FundResult[[#This Row],[pledged]]/FundResult[[#This Row],[goal]]*100,0)</f>
        <v>114</v>
      </c>
      <c r="T3160" s="27">
        <f>IFERROR(FundResult[[#This Row],[pledged]]/FundResult[[#This Row],[backers_count]], 0)</f>
        <v>82.608695652173907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48">
        <v>1500</v>
      </c>
      <c r="E3161" s="4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6">
        <f>FundResult[[#This Row],[launched_at]]/86400+DATE(1970,1,1)</f>
        <v>40884.066678240742</v>
      </c>
      <c r="L3161" s="8">
        <f>YEAR(FundResult[[#This Row],[Date Created Conversion]])</f>
        <v>2011</v>
      </c>
      <c r="M3161" t="b">
        <v>1</v>
      </c>
      <c r="N3161">
        <v>52</v>
      </c>
      <c r="O3161" t="b">
        <v>1</v>
      </c>
      <c r="P3161" t="s">
        <v>8269</v>
      </c>
      <c r="Q3161" t="s">
        <v>8317</v>
      </c>
      <c r="R3161" s="10" t="s">
        <v>8318</v>
      </c>
      <c r="S3161" s="29">
        <f>ROUND(FundResult[[#This Row],[pledged]]/FundResult[[#This Row],[goal]]*100,0)</f>
        <v>133</v>
      </c>
      <c r="T3161" s="27">
        <f>IFERROR(FundResult[[#This Row],[pledged]]/FundResult[[#This Row],[backers_count]], 0)</f>
        <v>38.504230769230773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48">
        <v>4500</v>
      </c>
      <c r="E3162" s="4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6">
        <f>FundResult[[#This Row],[launched_at]]/86400+DATE(1970,1,1)</f>
        <v>41841.26489583333</v>
      </c>
      <c r="L3162" s="8">
        <f>YEAR(FundResult[[#This Row],[Date Created Conversion]])</f>
        <v>2014</v>
      </c>
      <c r="M3162" t="b">
        <v>1</v>
      </c>
      <c r="N3162">
        <v>57</v>
      </c>
      <c r="O3162" t="b">
        <v>1</v>
      </c>
      <c r="P3162" t="s">
        <v>8269</v>
      </c>
      <c r="Q3162" t="s">
        <v>8317</v>
      </c>
      <c r="R3162" s="10" t="s">
        <v>8318</v>
      </c>
      <c r="S3162" s="29">
        <f>ROUND(FundResult[[#This Row],[pledged]]/FundResult[[#This Row],[goal]]*100,0)</f>
        <v>102</v>
      </c>
      <c r="T3162" s="27">
        <f>IFERROR(FundResult[[#This Row],[pledged]]/FundResult[[#This Row],[backers_count]], 0)</f>
        <v>80.15789473684211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48">
        <v>2000</v>
      </c>
      <c r="E3163" s="4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6">
        <f>FundResult[[#This Row],[launched_at]]/86400+DATE(1970,1,1)</f>
        <v>41897.536134259259</v>
      </c>
      <c r="L3163" s="8">
        <f>YEAR(FundResult[[#This Row],[Date Created Conversion]])</f>
        <v>2014</v>
      </c>
      <c r="M3163" t="b">
        <v>1</v>
      </c>
      <c r="N3163">
        <v>74</v>
      </c>
      <c r="O3163" t="b">
        <v>1</v>
      </c>
      <c r="P3163" t="s">
        <v>8269</v>
      </c>
      <c r="Q3163" t="s">
        <v>8317</v>
      </c>
      <c r="R3163" s="10" t="s">
        <v>8318</v>
      </c>
      <c r="S3163" s="29">
        <f>ROUND(FundResult[[#This Row],[pledged]]/FundResult[[#This Row],[goal]]*100,0)</f>
        <v>105</v>
      </c>
      <c r="T3163" s="27">
        <f>IFERROR(FundResult[[#This Row],[pledged]]/FundResult[[#This Row],[backers_count]], 0)</f>
        <v>28.405405405405407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48">
        <v>4000</v>
      </c>
      <c r="E3164" s="4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6">
        <f>FundResult[[#This Row],[launched_at]]/86400+DATE(1970,1,1)</f>
        <v>41799.685902777775</v>
      </c>
      <c r="L3164" s="8">
        <f>YEAR(FundResult[[#This Row],[Date Created Conversion]])</f>
        <v>2014</v>
      </c>
      <c r="M3164" t="b">
        <v>1</v>
      </c>
      <c r="N3164">
        <v>63</v>
      </c>
      <c r="O3164" t="b">
        <v>1</v>
      </c>
      <c r="P3164" t="s">
        <v>8269</v>
      </c>
      <c r="Q3164" t="s">
        <v>8317</v>
      </c>
      <c r="R3164" s="10" t="s">
        <v>8318</v>
      </c>
      <c r="S3164" s="29">
        <f>ROUND(FundResult[[#This Row],[pledged]]/FundResult[[#This Row],[goal]]*100,0)</f>
        <v>127</v>
      </c>
      <c r="T3164" s="27">
        <f>IFERROR(FundResult[[#This Row],[pledged]]/FundResult[[#This Row],[backers_count]], 0)</f>
        <v>80.730158730158735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48">
        <v>13000</v>
      </c>
      <c r="E3165" s="4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6">
        <f>FundResult[[#This Row],[launched_at]]/86400+DATE(1970,1,1)</f>
        <v>41775.753761574073</v>
      </c>
      <c r="L3165" s="8">
        <f>YEAR(FundResult[[#This Row],[Date Created Conversion]])</f>
        <v>2014</v>
      </c>
      <c r="M3165" t="b">
        <v>1</v>
      </c>
      <c r="N3165">
        <v>72</v>
      </c>
      <c r="O3165" t="b">
        <v>1</v>
      </c>
      <c r="P3165" t="s">
        <v>8269</v>
      </c>
      <c r="Q3165" t="s">
        <v>8317</v>
      </c>
      <c r="R3165" s="10" t="s">
        <v>8318</v>
      </c>
      <c r="S3165" s="29">
        <f>ROUND(FundResult[[#This Row],[pledged]]/FundResult[[#This Row],[goal]]*100,0)</f>
        <v>111</v>
      </c>
      <c r="T3165" s="27">
        <f>IFERROR(FundResult[[#This Row],[pledged]]/FundResult[[#This Row],[backers_count]], 0)</f>
        <v>200.69444444444446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48">
        <v>2500</v>
      </c>
      <c r="E3166" s="4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6">
        <f>FundResult[[#This Row],[launched_at]]/86400+DATE(1970,1,1)</f>
        <v>41766.805729166663</v>
      </c>
      <c r="L3166" s="8">
        <f>YEAR(FundResult[[#This Row],[Date Created Conversion]])</f>
        <v>2014</v>
      </c>
      <c r="M3166" t="b">
        <v>1</v>
      </c>
      <c r="N3166">
        <v>71</v>
      </c>
      <c r="O3166" t="b">
        <v>1</v>
      </c>
      <c r="P3166" t="s">
        <v>8269</v>
      </c>
      <c r="Q3166" t="s">
        <v>8317</v>
      </c>
      <c r="R3166" s="10" t="s">
        <v>8318</v>
      </c>
      <c r="S3166" s="29">
        <f>ROUND(FundResult[[#This Row],[pledged]]/FundResult[[#This Row],[goal]]*100,0)</f>
        <v>107</v>
      </c>
      <c r="T3166" s="27">
        <f>IFERROR(FundResult[[#This Row],[pledged]]/FundResult[[#This Row],[backers_count]], 0)</f>
        <v>37.591549295774648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48">
        <v>750</v>
      </c>
      <c r="E3167" s="4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6">
        <f>FundResult[[#This Row],[launched_at]]/86400+DATE(1970,1,1)</f>
        <v>40644.159259259257</v>
      </c>
      <c r="L3167" s="8">
        <f>YEAR(FundResult[[#This Row],[Date Created Conversion]])</f>
        <v>2011</v>
      </c>
      <c r="M3167" t="b">
        <v>1</v>
      </c>
      <c r="N3167">
        <v>21</v>
      </c>
      <c r="O3167" t="b">
        <v>1</v>
      </c>
      <c r="P3167" t="s">
        <v>8269</v>
      </c>
      <c r="Q3167" t="s">
        <v>8317</v>
      </c>
      <c r="R3167" s="10" t="s">
        <v>8318</v>
      </c>
      <c r="S3167" s="29">
        <f>ROUND(FundResult[[#This Row],[pledged]]/FundResult[[#This Row],[goal]]*100,0)</f>
        <v>163</v>
      </c>
      <c r="T3167" s="27">
        <f>IFERROR(FundResult[[#This Row],[pledged]]/FundResult[[#This Row],[backers_count]], 0)</f>
        <v>58.095238095238095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48">
        <v>35000</v>
      </c>
      <c r="E3168" s="4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6">
        <f>FundResult[[#This Row],[launched_at]]/86400+DATE(1970,1,1)</f>
        <v>41940.69158564815</v>
      </c>
      <c r="L3168" s="8">
        <f>YEAR(FundResult[[#This Row],[Date Created Conversion]])</f>
        <v>2014</v>
      </c>
      <c r="M3168" t="b">
        <v>1</v>
      </c>
      <c r="N3168">
        <v>930</v>
      </c>
      <c r="O3168" t="b">
        <v>1</v>
      </c>
      <c r="P3168" t="s">
        <v>8269</v>
      </c>
      <c r="Q3168" t="s">
        <v>8317</v>
      </c>
      <c r="R3168" s="10" t="s">
        <v>8318</v>
      </c>
      <c r="S3168" s="29">
        <f>ROUND(FundResult[[#This Row],[pledged]]/FundResult[[#This Row],[goal]]*100,0)</f>
        <v>160</v>
      </c>
      <c r="T3168" s="27">
        <f>IFERROR(FundResult[[#This Row],[pledged]]/FundResult[[#This Row],[backers_count]], 0)</f>
        <v>60.300892473118282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48">
        <v>3000</v>
      </c>
      <c r="E3169" s="4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6">
        <f>FundResult[[#This Row],[launched_at]]/86400+DATE(1970,1,1)</f>
        <v>41839.175706018519</v>
      </c>
      <c r="L3169" s="8">
        <f>YEAR(FundResult[[#This Row],[Date Created Conversion]])</f>
        <v>2014</v>
      </c>
      <c r="M3169" t="b">
        <v>1</v>
      </c>
      <c r="N3169">
        <v>55</v>
      </c>
      <c r="O3169" t="b">
        <v>1</v>
      </c>
      <c r="P3169" t="s">
        <v>8269</v>
      </c>
      <c r="Q3169" t="s">
        <v>8317</v>
      </c>
      <c r="R3169" s="10" t="s">
        <v>8318</v>
      </c>
      <c r="S3169" s="29">
        <f>ROUND(FundResult[[#This Row],[pledged]]/FundResult[[#This Row],[goal]]*100,0)</f>
        <v>116</v>
      </c>
      <c r="T3169" s="27">
        <f>IFERROR(FundResult[[#This Row],[pledged]]/FundResult[[#This Row],[backers_count]], 0)</f>
        <v>63.363636363636367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48">
        <v>2500</v>
      </c>
      <c r="E3170" s="4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6">
        <f>FundResult[[#This Row],[launched_at]]/86400+DATE(1970,1,1)</f>
        <v>41772.105937500004</v>
      </c>
      <c r="L3170" s="8">
        <f>YEAR(FundResult[[#This Row],[Date Created Conversion]])</f>
        <v>2014</v>
      </c>
      <c r="M3170" t="b">
        <v>1</v>
      </c>
      <c r="N3170">
        <v>61</v>
      </c>
      <c r="O3170" t="b">
        <v>1</v>
      </c>
      <c r="P3170" t="s">
        <v>8269</v>
      </c>
      <c r="Q3170" t="s">
        <v>8317</v>
      </c>
      <c r="R3170" s="10" t="s">
        <v>8318</v>
      </c>
      <c r="S3170" s="29">
        <f>ROUND(FundResult[[#This Row],[pledged]]/FundResult[[#This Row],[goal]]*100,0)</f>
        <v>124</v>
      </c>
      <c r="T3170" s="27">
        <f>IFERROR(FundResult[[#This Row],[pledged]]/FundResult[[#This Row],[backers_count]], 0)</f>
        <v>50.901639344262293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48">
        <v>8000</v>
      </c>
      <c r="E3171" s="4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6">
        <f>FundResult[[#This Row],[launched_at]]/86400+DATE(1970,1,1)</f>
        <v>41591.737974537034</v>
      </c>
      <c r="L3171" s="8">
        <f>YEAR(FundResult[[#This Row],[Date Created Conversion]])</f>
        <v>2013</v>
      </c>
      <c r="M3171" t="b">
        <v>1</v>
      </c>
      <c r="N3171">
        <v>82</v>
      </c>
      <c r="O3171" t="b">
        <v>1</v>
      </c>
      <c r="P3171" t="s">
        <v>8269</v>
      </c>
      <c r="Q3171" t="s">
        <v>8317</v>
      </c>
      <c r="R3171" s="10" t="s">
        <v>8318</v>
      </c>
      <c r="S3171" s="29">
        <f>ROUND(FundResult[[#This Row],[pledged]]/FundResult[[#This Row],[goal]]*100,0)</f>
        <v>103</v>
      </c>
      <c r="T3171" s="27">
        <f>IFERROR(FundResult[[#This Row],[pledged]]/FundResult[[#This Row],[backers_count]], 0)</f>
        <v>100.5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48">
        <v>2000</v>
      </c>
      <c r="E3172" s="4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6">
        <f>FundResult[[#This Row],[launched_at]]/86400+DATE(1970,1,1)</f>
        <v>41789.080370370371</v>
      </c>
      <c r="L3172" s="8">
        <f>YEAR(FundResult[[#This Row],[Date Created Conversion]])</f>
        <v>2014</v>
      </c>
      <c r="M3172" t="b">
        <v>1</v>
      </c>
      <c r="N3172">
        <v>71</v>
      </c>
      <c r="O3172" t="b">
        <v>1</v>
      </c>
      <c r="P3172" t="s">
        <v>8269</v>
      </c>
      <c r="Q3172" t="s">
        <v>8317</v>
      </c>
      <c r="R3172" s="10" t="s">
        <v>8318</v>
      </c>
      <c r="S3172" s="29">
        <f>ROUND(FundResult[[#This Row],[pledged]]/FundResult[[#This Row],[goal]]*100,0)</f>
        <v>112</v>
      </c>
      <c r="T3172" s="27">
        <f>IFERROR(FundResult[[#This Row],[pledged]]/FundResult[[#This Row],[backers_count]], 0)</f>
        <v>31.619718309859156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48">
        <v>7000</v>
      </c>
      <c r="E3173" s="4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6">
        <f>FundResult[[#This Row],[launched_at]]/86400+DATE(1970,1,1)</f>
        <v>42466.608310185184</v>
      </c>
      <c r="L3173" s="8">
        <f>YEAR(FundResult[[#This Row],[Date Created Conversion]])</f>
        <v>2016</v>
      </c>
      <c r="M3173" t="b">
        <v>1</v>
      </c>
      <c r="N3173">
        <v>117</v>
      </c>
      <c r="O3173" t="b">
        <v>1</v>
      </c>
      <c r="P3173" t="s">
        <v>8269</v>
      </c>
      <c r="Q3173" t="s">
        <v>8317</v>
      </c>
      <c r="R3173" s="10" t="s">
        <v>8318</v>
      </c>
      <c r="S3173" s="29">
        <f>ROUND(FundResult[[#This Row],[pledged]]/FundResult[[#This Row],[goal]]*100,0)</f>
        <v>109</v>
      </c>
      <c r="T3173" s="27">
        <f>IFERROR(FundResult[[#This Row],[pledged]]/FundResult[[#This Row],[backers_count]], 0)</f>
        <v>65.102564102564102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48">
        <v>2000</v>
      </c>
      <c r="E3174" s="4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6">
        <f>FundResult[[#This Row],[launched_at]]/86400+DATE(1970,1,1)</f>
        <v>40923.729953703703</v>
      </c>
      <c r="L3174" s="8">
        <f>YEAR(FundResult[[#This Row],[Date Created Conversion]])</f>
        <v>2012</v>
      </c>
      <c r="M3174" t="b">
        <v>1</v>
      </c>
      <c r="N3174">
        <v>29</v>
      </c>
      <c r="O3174" t="b">
        <v>1</v>
      </c>
      <c r="P3174" t="s">
        <v>8269</v>
      </c>
      <c r="Q3174" t="s">
        <v>8317</v>
      </c>
      <c r="R3174" s="10" t="s">
        <v>8318</v>
      </c>
      <c r="S3174" s="29">
        <f>ROUND(FundResult[[#This Row],[pledged]]/FundResult[[#This Row],[goal]]*100,0)</f>
        <v>115</v>
      </c>
      <c r="T3174" s="27">
        <f>IFERROR(FundResult[[#This Row],[pledged]]/FundResult[[#This Row],[backers_count]], 0)</f>
        <v>79.310344827586206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48">
        <v>10000</v>
      </c>
      <c r="E3175" s="4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6">
        <f>FundResult[[#This Row],[launched_at]]/86400+DATE(1970,1,1)</f>
        <v>41878.878379629634</v>
      </c>
      <c r="L3175" s="8">
        <f>YEAR(FundResult[[#This Row],[Date Created Conversion]])</f>
        <v>2014</v>
      </c>
      <c r="M3175" t="b">
        <v>1</v>
      </c>
      <c r="N3175">
        <v>74</v>
      </c>
      <c r="O3175" t="b">
        <v>1</v>
      </c>
      <c r="P3175" t="s">
        <v>8269</v>
      </c>
      <c r="Q3175" t="s">
        <v>8317</v>
      </c>
      <c r="R3175" s="10" t="s">
        <v>8318</v>
      </c>
      <c r="S3175" s="29">
        <f>ROUND(FundResult[[#This Row],[pledged]]/FundResult[[#This Row],[goal]]*100,0)</f>
        <v>103</v>
      </c>
      <c r="T3175" s="27">
        <f>IFERROR(FundResult[[#This Row],[pledged]]/FundResult[[#This Row],[backers_count]], 0)</f>
        <v>139.18918918918919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48">
        <v>3000</v>
      </c>
      <c r="E3176" s="4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6">
        <f>FundResult[[#This Row],[launched_at]]/86400+DATE(1970,1,1)</f>
        <v>41862.864675925928</v>
      </c>
      <c r="L3176" s="8">
        <f>YEAR(FundResult[[#This Row],[Date Created Conversion]])</f>
        <v>2014</v>
      </c>
      <c r="M3176" t="b">
        <v>1</v>
      </c>
      <c r="N3176">
        <v>23</v>
      </c>
      <c r="O3176" t="b">
        <v>1</v>
      </c>
      <c r="P3176" t="s">
        <v>8269</v>
      </c>
      <c r="Q3176" t="s">
        <v>8317</v>
      </c>
      <c r="R3176" s="10" t="s">
        <v>8318</v>
      </c>
      <c r="S3176" s="29">
        <f>ROUND(FundResult[[#This Row],[pledged]]/FundResult[[#This Row],[goal]]*100,0)</f>
        <v>101</v>
      </c>
      <c r="T3176" s="27">
        <f>IFERROR(FundResult[[#This Row],[pledged]]/FundResult[[#This Row],[backers_count]], 0)</f>
        <v>131.91304347826087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48">
        <v>5000</v>
      </c>
      <c r="E3177" s="4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6">
        <f>FundResult[[#This Row],[launched_at]]/86400+DATE(1970,1,1)</f>
        <v>40531.886886574073</v>
      </c>
      <c r="L3177" s="8">
        <f>YEAR(FundResult[[#This Row],[Date Created Conversion]])</f>
        <v>2010</v>
      </c>
      <c r="M3177" t="b">
        <v>1</v>
      </c>
      <c r="N3177">
        <v>60</v>
      </c>
      <c r="O3177" t="b">
        <v>1</v>
      </c>
      <c r="P3177" t="s">
        <v>8269</v>
      </c>
      <c r="Q3177" t="s">
        <v>8317</v>
      </c>
      <c r="R3177" s="10" t="s">
        <v>8318</v>
      </c>
      <c r="S3177" s="29">
        <f>ROUND(FundResult[[#This Row],[pledged]]/FundResult[[#This Row],[goal]]*100,0)</f>
        <v>110</v>
      </c>
      <c r="T3177" s="27">
        <f>IFERROR(FundResult[[#This Row],[pledged]]/FundResult[[#This Row],[backers_count]], 0)</f>
        <v>91.3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48">
        <v>1900</v>
      </c>
      <c r="E3178" s="4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6">
        <f>FundResult[[#This Row],[launched_at]]/86400+DATE(1970,1,1)</f>
        <v>41477.930914351848</v>
      </c>
      <c r="L3178" s="8">
        <f>YEAR(FundResult[[#This Row],[Date Created Conversion]])</f>
        <v>2013</v>
      </c>
      <c r="M3178" t="b">
        <v>1</v>
      </c>
      <c r="N3178">
        <v>55</v>
      </c>
      <c r="O3178" t="b">
        <v>1</v>
      </c>
      <c r="P3178" t="s">
        <v>8269</v>
      </c>
      <c r="Q3178" t="s">
        <v>8317</v>
      </c>
      <c r="R3178" s="10" t="s">
        <v>8318</v>
      </c>
      <c r="S3178" s="29">
        <f>ROUND(FundResult[[#This Row],[pledged]]/FundResult[[#This Row],[goal]]*100,0)</f>
        <v>115</v>
      </c>
      <c r="T3178" s="27">
        <f>IFERROR(FundResult[[#This Row],[pledged]]/FundResult[[#This Row],[backers_count]], 0)</f>
        <v>39.672727272727272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48">
        <v>2500</v>
      </c>
      <c r="E3179" s="4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6">
        <f>FundResult[[#This Row],[launched_at]]/86400+DATE(1970,1,1)</f>
        <v>41781.666770833333</v>
      </c>
      <c r="L3179" s="8">
        <f>YEAR(FundResult[[#This Row],[Date Created Conversion]])</f>
        <v>2014</v>
      </c>
      <c r="M3179" t="b">
        <v>1</v>
      </c>
      <c r="N3179">
        <v>51</v>
      </c>
      <c r="O3179" t="b">
        <v>1</v>
      </c>
      <c r="P3179" t="s">
        <v>8269</v>
      </c>
      <c r="Q3179" t="s">
        <v>8317</v>
      </c>
      <c r="R3179" s="10" t="s">
        <v>8318</v>
      </c>
      <c r="S3179" s="29">
        <f>ROUND(FundResult[[#This Row],[pledged]]/FundResult[[#This Row],[goal]]*100,0)</f>
        <v>117</v>
      </c>
      <c r="T3179" s="27">
        <f>IFERROR(FundResult[[#This Row],[pledged]]/FundResult[[#This Row],[backers_count]], 0)</f>
        <v>57.549019607843135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48">
        <v>1500</v>
      </c>
      <c r="E3180" s="4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6">
        <f>FundResult[[#This Row],[launched_at]]/86400+DATE(1970,1,1)</f>
        <v>41806.605034722219</v>
      </c>
      <c r="L3180" s="8">
        <f>YEAR(FundResult[[#This Row],[Date Created Conversion]])</f>
        <v>2014</v>
      </c>
      <c r="M3180" t="b">
        <v>1</v>
      </c>
      <c r="N3180">
        <v>78</v>
      </c>
      <c r="O3180" t="b">
        <v>1</v>
      </c>
      <c r="P3180" t="s">
        <v>8269</v>
      </c>
      <c r="Q3180" t="s">
        <v>8317</v>
      </c>
      <c r="R3180" s="10" t="s">
        <v>8318</v>
      </c>
      <c r="S3180" s="29">
        <f>ROUND(FundResult[[#This Row],[pledged]]/FundResult[[#This Row],[goal]]*100,0)</f>
        <v>172</v>
      </c>
      <c r="T3180" s="27">
        <f>IFERROR(FundResult[[#This Row],[pledged]]/FundResult[[#This Row],[backers_count]], 0)</f>
        <v>33.025641025641029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48">
        <v>4200</v>
      </c>
      <c r="E3181" s="4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6">
        <f>FundResult[[#This Row],[launched_at]]/86400+DATE(1970,1,1)</f>
        <v>41375.702210648145</v>
      </c>
      <c r="L3181" s="8">
        <f>YEAR(FundResult[[#This Row],[Date Created Conversion]])</f>
        <v>2013</v>
      </c>
      <c r="M3181" t="b">
        <v>1</v>
      </c>
      <c r="N3181">
        <v>62</v>
      </c>
      <c r="O3181" t="b">
        <v>1</v>
      </c>
      <c r="P3181" t="s">
        <v>8269</v>
      </c>
      <c r="Q3181" t="s">
        <v>8317</v>
      </c>
      <c r="R3181" s="10" t="s">
        <v>8318</v>
      </c>
      <c r="S3181" s="29">
        <f>ROUND(FundResult[[#This Row],[pledged]]/FundResult[[#This Row],[goal]]*100,0)</f>
        <v>114</v>
      </c>
      <c r="T3181" s="27">
        <f>IFERROR(FundResult[[#This Row],[pledged]]/FundResult[[#This Row],[backers_count]], 0)</f>
        <v>77.335806451612896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48">
        <v>1200</v>
      </c>
      <c r="E3182" s="4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6">
        <f>FundResult[[#This Row],[launched_at]]/86400+DATE(1970,1,1)</f>
        <v>41780.412604166668</v>
      </c>
      <c r="L3182" s="8">
        <f>YEAR(FundResult[[#This Row],[Date Created Conversion]])</f>
        <v>2014</v>
      </c>
      <c r="M3182" t="b">
        <v>1</v>
      </c>
      <c r="N3182">
        <v>45</v>
      </c>
      <c r="O3182" t="b">
        <v>1</v>
      </c>
      <c r="P3182" t="s">
        <v>8269</v>
      </c>
      <c r="Q3182" t="s">
        <v>8317</v>
      </c>
      <c r="R3182" s="10" t="s">
        <v>8318</v>
      </c>
      <c r="S3182" s="29">
        <f>ROUND(FundResult[[#This Row],[pledged]]/FundResult[[#This Row],[goal]]*100,0)</f>
        <v>120</v>
      </c>
      <c r="T3182" s="27">
        <f>IFERROR(FundResult[[#This Row],[pledged]]/FundResult[[#This Row],[backers_count]], 0)</f>
        <v>31.933333333333334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48">
        <v>500</v>
      </c>
      <c r="E3183" s="4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6">
        <f>FundResult[[#This Row],[launched_at]]/86400+DATE(1970,1,1)</f>
        <v>41779.310034722221</v>
      </c>
      <c r="L3183" s="8">
        <f>YEAR(FundResult[[#This Row],[Date Created Conversion]])</f>
        <v>2014</v>
      </c>
      <c r="M3183" t="b">
        <v>1</v>
      </c>
      <c r="N3183">
        <v>15</v>
      </c>
      <c r="O3183" t="b">
        <v>1</v>
      </c>
      <c r="P3183" t="s">
        <v>8269</v>
      </c>
      <c r="Q3183" t="s">
        <v>8317</v>
      </c>
      <c r="R3183" s="10" t="s">
        <v>8318</v>
      </c>
      <c r="S3183" s="29">
        <f>ROUND(FundResult[[#This Row],[pledged]]/FundResult[[#This Row],[goal]]*100,0)</f>
        <v>109</v>
      </c>
      <c r="T3183" s="27">
        <f>IFERROR(FundResult[[#This Row],[pledged]]/FundResult[[#This Row],[backers_count]], 0)</f>
        <v>36.333333333333336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48">
        <v>7000</v>
      </c>
      <c r="E3184" s="4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6">
        <f>FundResult[[#This Row],[launched_at]]/86400+DATE(1970,1,1)</f>
        <v>40883.949317129627</v>
      </c>
      <c r="L3184" s="8">
        <f>YEAR(FundResult[[#This Row],[Date Created Conversion]])</f>
        <v>2011</v>
      </c>
      <c r="M3184" t="b">
        <v>1</v>
      </c>
      <c r="N3184">
        <v>151</v>
      </c>
      <c r="O3184" t="b">
        <v>1</v>
      </c>
      <c r="P3184" t="s">
        <v>8269</v>
      </c>
      <c r="Q3184" t="s">
        <v>8317</v>
      </c>
      <c r="R3184" s="10" t="s">
        <v>8318</v>
      </c>
      <c r="S3184" s="29">
        <f>ROUND(FundResult[[#This Row],[pledged]]/FundResult[[#This Row],[goal]]*100,0)</f>
        <v>101</v>
      </c>
      <c r="T3184" s="27">
        <f>IFERROR(FundResult[[#This Row],[pledged]]/FundResult[[#This Row],[backers_count]], 0)</f>
        <v>46.768211920529801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48">
        <v>2500</v>
      </c>
      <c r="E3185" s="4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6">
        <f>FundResult[[#This Row],[launched_at]]/86400+DATE(1970,1,1)</f>
        <v>41491.79478009259</v>
      </c>
      <c r="L3185" s="8">
        <f>YEAR(FundResult[[#This Row],[Date Created Conversion]])</f>
        <v>2013</v>
      </c>
      <c r="M3185" t="b">
        <v>1</v>
      </c>
      <c r="N3185">
        <v>68</v>
      </c>
      <c r="O3185" t="b">
        <v>1</v>
      </c>
      <c r="P3185" t="s">
        <v>8269</v>
      </c>
      <c r="Q3185" t="s">
        <v>8317</v>
      </c>
      <c r="R3185" s="10" t="s">
        <v>8318</v>
      </c>
      <c r="S3185" s="29">
        <f>ROUND(FundResult[[#This Row],[pledged]]/FundResult[[#This Row],[goal]]*100,0)</f>
        <v>109</v>
      </c>
      <c r="T3185" s="27">
        <f>IFERROR(FundResult[[#This Row],[pledged]]/FundResult[[#This Row],[backers_count]], 0)</f>
        <v>40.073529411764703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48">
        <v>4300</v>
      </c>
      <c r="E3186" s="4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6">
        <f>FundResult[[#This Row],[launched_at]]/86400+DATE(1970,1,1)</f>
        <v>41791.993414351848</v>
      </c>
      <c r="L3186" s="8">
        <f>YEAR(FundResult[[#This Row],[Date Created Conversion]])</f>
        <v>2014</v>
      </c>
      <c r="M3186" t="b">
        <v>1</v>
      </c>
      <c r="N3186">
        <v>46</v>
      </c>
      <c r="O3186" t="b">
        <v>1</v>
      </c>
      <c r="P3186" t="s">
        <v>8269</v>
      </c>
      <c r="Q3186" t="s">
        <v>8317</v>
      </c>
      <c r="R3186" s="10" t="s">
        <v>8318</v>
      </c>
      <c r="S3186" s="29">
        <f>ROUND(FundResult[[#This Row],[pledged]]/FundResult[[#This Row],[goal]]*100,0)</f>
        <v>107</v>
      </c>
      <c r="T3186" s="27">
        <f>IFERROR(FundResult[[#This Row],[pledged]]/FundResult[[#This Row],[backers_count]], 0)</f>
        <v>100.21739130434783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48">
        <v>1000</v>
      </c>
      <c r="E3187" s="4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6">
        <f>FundResult[[#This Row],[launched_at]]/86400+DATE(1970,1,1)</f>
        <v>41829.977326388893</v>
      </c>
      <c r="L3187" s="8">
        <f>YEAR(FundResult[[#This Row],[Date Created Conversion]])</f>
        <v>2014</v>
      </c>
      <c r="M3187" t="b">
        <v>1</v>
      </c>
      <c r="N3187">
        <v>24</v>
      </c>
      <c r="O3187" t="b">
        <v>1</v>
      </c>
      <c r="P3187" t="s">
        <v>8269</v>
      </c>
      <c r="Q3187" t="s">
        <v>8317</v>
      </c>
      <c r="R3187" s="10" t="s">
        <v>8318</v>
      </c>
      <c r="S3187" s="29">
        <f>ROUND(FundResult[[#This Row],[pledged]]/FundResult[[#This Row],[goal]]*100,0)</f>
        <v>100</v>
      </c>
      <c r="T3187" s="27">
        <f>IFERROR(FundResult[[#This Row],[pledged]]/FundResult[[#This Row],[backers_count]], 0)</f>
        <v>41.666666666666664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48">
        <v>3200</v>
      </c>
      <c r="E3188" s="4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6">
        <f>FundResult[[#This Row],[launched_at]]/86400+DATE(1970,1,1)</f>
        <v>41868.924050925925</v>
      </c>
      <c r="L3188" s="8">
        <f>YEAR(FundResult[[#This Row],[Date Created Conversion]])</f>
        <v>2014</v>
      </c>
      <c r="M3188" t="b">
        <v>1</v>
      </c>
      <c r="N3188">
        <v>70</v>
      </c>
      <c r="O3188" t="b">
        <v>1</v>
      </c>
      <c r="P3188" t="s">
        <v>8269</v>
      </c>
      <c r="Q3188" t="s">
        <v>8317</v>
      </c>
      <c r="R3188" s="10" t="s">
        <v>8318</v>
      </c>
      <c r="S3188" s="29">
        <f>ROUND(FundResult[[#This Row],[pledged]]/FundResult[[#This Row],[goal]]*100,0)</f>
        <v>102</v>
      </c>
      <c r="T3188" s="27">
        <f>IFERROR(FundResult[[#This Row],[pledged]]/FundResult[[#This Row],[backers_count]], 0)</f>
        <v>46.714285714285715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48">
        <v>15000</v>
      </c>
      <c r="E3189" s="4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6">
        <f>FundResult[[#This Row],[launched_at]]/86400+DATE(1970,1,1)</f>
        <v>41835.666354166664</v>
      </c>
      <c r="L3189" s="8">
        <f>YEAR(FundResult[[#This Row],[Date Created Conversion]])</f>
        <v>2014</v>
      </c>
      <c r="M3189" t="b">
        <v>1</v>
      </c>
      <c r="N3189">
        <v>244</v>
      </c>
      <c r="O3189" t="b">
        <v>1</v>
      </c>
      <c r="P3189" t="s">
        <v>8269</v>
      </c>
      <c r="Q3189" t="s">
        <v>8317</v>
      </c>
      <c r="R3189" s="10" t="s">
        <v>8318</v>
      </c>
      <c r="S3189" s="29">
        <f>ROUND(FundResult[[#This Row],[pledged]]/FundResult[[#This Row],[goal]]*100,0)</f>
        <v>116</v>
      </c>
      <c r="T3189" s="27">
        <f>IFERROR(FundResult[[#This Row],[pledged]]/FundResult[[#This Row],[backers_count]], 0)</f>
        <v>71.491803278688522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48">
        <v>200</v>
      </c>
      <c r="E3190" s="4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6">
        <f>FundResult[[#This Row],[launched_at]]/86400+DATE(1970,1,1)</f>
        <v>42144.415532407409</v>
      </c>
      <c r="L3190" s="8">
        <f>YEAR(FundResult[[#This Row],[Date Created Conversion]])</f>
        <v>2015</v>
      </c>
      <c r="M3190" t="b">
        <v>0</v>
      </c>
      <c r="N3190">
        <v>9</v>
      </c>
      <c r="O3190" t="b">
        <v>0</v>
      </c>
      <c r="P3190" t="s">
        <v>8303</v>
      </c>
      <c r="Q3190" t="s">
        <v>8317</v>
      </c>
      <c r="R3190" s="10" t="s">
        <v>8359</v>
      </c>
      <c r="S3190" s="29">
        <f>ROUND(FundResult[[#This Row],[pledged]]/FundResult[[#This Row],[goal]]*100,0)</f>
        <v>65</v>
      </c>
      <c r="T3190" s="27">
        <f>IFERROR(FundResult[[#This Row],[pledged]]/FundResult[[#This Row],[backers_count]], 0)</f>
        <v>14.444444444444445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48">
        <v>55000</v>
      </c>
      <c r="E3191" s="4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6">
        <f>FundResult[[#This Row],[launched_at]]/86400+DATE(1970,1,1)</f>
        <v>42118.346435185187</v>
      </c>
      <c r="L3191" s="8">
        <f>YEAR(FundResult[[#This Row],[Date Created Conversion]])</f>
        <v>2015</v>
      </c>
      <c r="M3191" t="b">
        <v>0</v>
      </c>
      <c r="N3191">
        <v>19</v>
      </c>
      <c r="O3191" t="b">
        <v>0</v>
      </c>
      <c r="P3191" t="s">
        <v>8303</v>
      </c>
      <c r="Q3191" t="s">
        <v>8317</v>
      </c>
      <c r="R3191" s="10" t="s">
        <v>8359</v>
      </c>
      <c r="S3191" s="29">
        <f>ROUND(FundResult[[#This Row],[pledged]]/FundResult[[#This Row],[goal]]*100,0)</f>
        <v>12</v>
      </c>
      <c r="T3191" s="27">
        <f>IFERROR(FundResult[[#This Row],[pledged]]/FundResult[[#This Row],[backers_count]], 0)</f>
        <v>356.84210526315792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48">
        <v>4000</v>
      </c>
      <c r="E3192" s="4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6">
        <f>FundResult[[#This Row],[launched_at]]/86400+DATE(1970,1,1)</f>
        <v>42683.151331018518</v>
      </c>
      <c r="L3192" s="8">
        <f>YEAR(FundResult[[#This Row],[Date Created Conversion]])</f>
        <v>2016</v>
      </c>
      <c r="M3192" t="b">
        <v>0</v>
      </c>
      <c r="N3192">
        <v>0</v>
      </c>
      <c r="O3192" t="b">
        <v>0</v>
      </c>
      <c r="P3192" t="s">
        <v>8303</v>
      </c>
      <c r="Q3192" t="s">
        <v>8317</v>
      </c>
      <c r="R3192" s="10" t="s">
        <v>8359</v>
      </c>
      <c r="S3192" s="29">
        <f>ROUND(FundResult[[#This Row],[pledged]]/FundResult[[#This Row],[goal]]*100,0)</f>
        <v>0</v>
      </c>
      <c r="T3192" s="27">
        <f>IFERROR(FundResult[[#This Row],[pledged]]/FundResult[[#This Row],[backers_count]], 0)</f>
        <v>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48">
        <v>3750</v>
      </c>
      <c r="E3193" s="4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6">
        <f>FundResult[[#This Row],[launched_at]]/86400+DATE(1970,1,1)</f>
        <v>42538.755428240736</v>
      </c>
      <c r="L3193" s="8">
        <f>YEAR(FundResult[[#This Row],[Date Created Conversion]])</f>
        <v>2016</v>
      </c>
      <c r="M3193" t="b">
        <v>0</v>
      </c>
      <c r="N3193">
        <v>4</v>
      </c>
      <c r="O3193" t="b">
        <v>0</v>
      </c>
      <c r="P3193" t="s">
        <v>8303</v>
      </c>
      <c r="Q3193" t="s">
        <v>8317</v>
      </c>
      <c r="R3193" s="10" t="s">
        <v>8359</v>
      </c>
      <c r="S3193" s="29">
        <f>ROUND(FundResult[[#This Row],[pledged]]/FundResult[[#This Row],[goal]]*100,0)</f>
        <v>4</v>
      </c>
      <c r="T3193" s="27">
        <f>IFERROR(FundResult[[#This Row],[pledged]]/FundResult[[#This Row],[backers_count]], 0)</f>
        <v>37.75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48">
        <v>10000</v>
      </c>
      <c r="E3194" s="4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6">
        <f>FundResult[[#This Row],[launched_at]]/86400+DATE(1970,1,1)</f>
        <v>42018.94049768518</v>
      </c>
      <c r="L3194" s="8">
        <f>YEAR(FundResult[[#This Row],[Date Created Conversion]])</f>
        <v>2015</v>
      </c>
      <c r="M3194" t="b">
        <v>0</v>
      </c>
      <c r="N3194">
        <v>8</v>
      </c>
      <c r="O3194" t="b">
        <v>0</v>
      </c>
      <c r="P3194" t="s">
        <v>8303</v>
      </c>
      <c r="Q3194" t="s">
        <v>8317</v>
      </c>
      <c r="R3194" s="10" t="s">
        <v>8359</v>
      </c>
      <c r="S3194" s="29">
        <f>ROUND(FundResult[[#This Row],[pledged]]/FundResult[[#This Row],[goal]]*100,0)</f>
        <v>1</v>
      </c>
      <c r="T3194" s="27">
        <f>IFERROR(FundResult[[#This Row],[pledged]]/FundResult[[#This Row],[backers_count]], 0)</f>
        <v>12.75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48">
        <v>5000</v>
      </c>
      <c r="E3195" s="4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6">
        <f>FundResult[[#This Row],[launched_at]]/86400+DATE(1970,1,1)</f>
        <v>42010.968240740738</v>
      </c>
      <c r="L3195" s="8">
        <f>YEAR(FundResult[[#This Row],[Date Created Conversion]])</f>
        <v>2015</v>
      </c>
      <c r="M3195" t="b">
        <v>0</v>
      </c>
      <c r="N3195">
        <v>24</v>
      </c>
      <c r="O3195" t="b">
        <v>0</v>
      </c>
      <c r="P3195" t="s">
        <v>8303</v>
      </c>
      <c r="Q3195" t="s">
        <v>8317</v>
      </c>
      <c r="R3195" s="10" t="s">
        <v>8359</v>
      </c>
      <c r="S3195" s="29">
        <f>ROUND(FundResult[[#This Row],[pledged]]/FundResult[[#This Row],[goal]]*100,0)</f>
        <v>12</v>
      </c>
      <c r="T3195" s="27">
        <f>IFERROR(FundResult[[#This Row],[pledged]]/FundResult[[#This Row],[backers_count]], 0)</f>
        <v>24.458333333333332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48">
        <v>11000</v>
      </c>
      <c r="E3196" s="4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6">
        <f>FundResult[[#This Row],[launched_at]]/86400+DATE(1970,1,1)</f>
        <v>42182.062476851846</v>
      </c>
      <c r="L3196" s="8">
        <f>YEAR(FundResult[[#This Row],[Date Created Conversion]])</f>
        <v>2015</v>
      </c>
      <c r="M3196" t="b">
        <v>0</v>
      </c>
      <c r="N3196">
        <v>0</v>
      </c>
      <c r="O3196" t="b">
        <v>0</v>
      </c>
      <c r="P3196" t="s">
        <v>8303</v>
      </c>
      <c r="Q3196" t="s">
        <v>8317</v>
      </c>
      <c r="R3196" s="10" t="s">
        <v>8359</v>
      </c>
      <c r="S3196" s="29">
        <f>ROUND(FundResult[[#This Row],[pledged]]/FundResult[[#This Row],[goal]]*100,0)</f>
        <v>0</v>
      </c>
      <c r="T3196" s="27">
        <f>IFERROR(FundResult[[#This Row],[pledged]]/FundResult[[#This Row],[backers_count]], 0)</f>
        <v>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48">
        <v>3500</v>
      </c>
      <c r="E3197" s="4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6">
        <f>FundResult[[#This Row],[launched_at]]/86400+DATE(1970,1,1)</f>
        <v>42017.594236111108</v>
      </c>
      <c r="L3197" s="8">
        <f>YEAR(FundResult[[#This Row],[Date Created Conversion]])</f>
        <v>2015</v>
      </c>
      <c r="M3197" t="b">
        <v>0</v>
      </c>
      <c r="N3197">
        <v>39</v>
      </c>
      <c r="O3197" t="b">
        <v>0</v>
      </c>
      <c r="P3197" t="s">
        <v>8303</v>
      </c>
      <c r="Q3197" t="s">
        <v>8317</v>
      </c>
      <c r="R3197" s="10" t="s">
        <v>8359</v>
      </c>
      <c r="S3197" s="29">
        <f>ROUND(FundResult[[#This Row],[pledged]]/FundResult[[#This Row],[goal]]*100,0)</f>
        <v>59</v>
      </c>
      <c r="T3197" s="27">
        <f>IFERROR(FundResult[[#This Row],[pledged]]/FundResult[[#This Row],[backers_count]], 0)</f>
        <v>53.07692307692308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48">
        <v>3000000</v>
      </c>
      <c r="E3198" s="4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6">
        <f>FundResult[[#This Row],[launched_at]]/86400+DATE(1970,1,1)</f>
        <v>42157.598090277781</v>
      </c>
      <c r="L3198" s="8">
        <f>YEAR(FundResult[[#This Row],[Date Created Conversion]])</f>
        <v>2015</v>
      </c>
      <c r="M3198" t="b">
        <v>0</v>
      </c>
      <c r="N3198">
        <v>6</v>
      </c>
      <c r="O3198" t="b">
        <v>0</v>
      </c>
      <c r="P3198" t="s">
        <v>8303</v>
      </c>
      <c r="Q3198" t="s">
        <v>8317</v>
      </c>
      <c r="R3198" s="10" t="s">
        <v>8359</v>
      </c>
      <c r="S3198" s="29">
        <f>ROUND(FundResult[[#This Row],[pledged]]/FundResult[[#This Row],[goal]]*100,0)</f>
        <v>0</v>
      </c>
      <c r="T3198" s="27">
        <f>IFERROR(FundResult[[#This Row],[pledged]]/FundResult[[#This Row],[backers_count]], 0)</f>
        <v>300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48">
        <v>10000</v>
      </c>
      <c r="E3199" s="4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6">
        <f>FundResult[[#This Row],[launched_at]]/86400+DATE(1970,1,1)</f>
        <v>42009.493263888886</v>
      </c>
      <c r="L3199" s="8">
        <f>YEAR(FundResult[[#This Row],[Date Created Conversion]])</f>
        <v>2015</v>
      </c>
      <c r="M3199" t="b">
        <v>0</v>
      </c>
      <c r="N3199">
        <v>4</v>
      </c>
      <c r="O3199" t="b">
        <v>0</v>
      </c>
      <c r="P3199" t="s">
        <v>8303</v>
      </c>
      <c r="Q3199" t="s">
        <v>8317</v>
      </c>
      <c r="R3199" s="10" t="s">
        <v>8359</v>
      </c>
      <c r="S3199" s="29">
        <f>ROUND(FundResult[[#This Row],[pledged]]/FundResult[[#This Row],[goal]]*100,0)</f>
        <v>11</v>
      </c>
      <c r="T3199" s="27">
        <f>IFERROR(FundResult[[#This Row],[pledged]]/FundResult[[#This Row],[backers_count]], 0)</f>
        <v>286.25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48">
        <v>30000</v>
      </c>
      <c r="E3200" s="4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6">
        <f>FundResult[[#This Row],[launched_at]]/86400+DATE(1970,1,1)</f>
        <v>42013.424502314811</v>
      </c>
      <c r="L3200" s="8">
        <f>YEAR(FundResult[[#This Row],[Date Created Conversion]])</f>
        <v>2015</v>
      </c>
      <c r="M3200" t="b">
        <v>0</v>
      </c>
      <c r="N3200">
        <v>3</v>
      </c>
      <c r="O3200" t="b">
        <v>0</v>
      </c>
      <c r="P3200" t="s">
        <v>8303</v>
      </c>
      <c r="Q3200" t="s">
        <v>8317</v>
      </c>
      <c r="R3200" s="10" t="s">
        <v>8359</v>
      </c>
      <c r="S3200" s="29">
        <f>ROUND(FundResult[[#This Row],[pledged]]/FundResult[[#This Row],[goal]]*100,0)</f>
        <v>0</v>
      </c>
      <c r="T3200" s="27">
        <f>IFERROR(FundResult[[#This Row],[pledged]]/FundResult[[#This Row],[backers_count]], 0)</f>
        <v>36.666666666666664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48">
        <v>5000</v>
      </c>
      <c r="E3201" s="4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6">
        <f>FundResult[[#This Row],[launched_at]]/86400+DATE(1970,1,1)</f>
        <v>41858.761782407411</v>
      </c>
      <c r="L3201" s="8">
        <f>YEAR(FundResult[[#This Row],[Date Created Conversion]])</f>
        <v>2014</v>
      </c>
      <c r="M3201" t="b">
        <v>0</v>
      </c>
      <c r="N3201">
        <v>53</v>
      </c>
      <c r="O3201" t="b">
        <v>0</v>
      </c>
      <c r="P3201" t="s">
        <v>8303</v>
      </c>
      <c r="Q3201" t="s">
        <v>8317</v>
      </c>
      <c r="R3201" s="10" t="s">
        <v>8359</v>
      </c>
      <c r="S3201" s="29">
        <f>ROUND(FundResult[[#This Row],[pledged]]/FundResult[[#This Row],[goal]]*100,0)</f>
        <v>52</v>
      </c>
      <c r="T3201" s="27">
        <f>IFERROR(FundResult[[#This Row],[pledged]]/FundResult[[#This Row],[backers_count]], 0)</f>
        <v>49.20754716981132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48">
        <v>50000</v>
      </c>
      <c r="E3202" s="4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6">
        <f>FundResult[[#This Row],[launched_at]]/86400+DATE(1970,1,1)</f>
        <v>42460.320613425924</v>
      </c>
      <c r="L3202" s="8">
        <f>YEAR(FundResult[[#This Row],[Date Created Conversion]])</f>
        <v>2016</v>
      </c>
      <c r="M3202" t="b">
        <v>0</v>
      </c>
      <c r="N3202">
        <v>1</v>
      </c>
      <c r="O3202" t="b">
        <v>0</v>
      </c>
      <c r="P3202" t="s">
        <v>8303</v>
      </c>
      <c r="Q3202" t="s">
        <v>8317</v>
      </c>
      <c r="R3202" s="10" t="s">
        <v>8359</v>
      </c>
      <c r="S3202" s="29">
        <f>ROUND(FundResult[[#This Row],[pledged]]/FundResult[[#This Row],[goal]]*100,0)</f>
        <v>0</v>
      </c>
      <c r="T3202" s="27">
        <f>IFERROR(FundResult[[#This Row],[pledged]]/FundResult[[#This Row],[backers_count]], 0)</f>
        <v>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48">
        <v>2000</v>
      </c>
      <c r="E3203" s="4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6">
        <f>FundResult[[#This Row],[launched_at]]/86400+DATE(1970,1,1)</f>
        <v>41861.767094907409</v>
      </c>
      <c r="L3203" s="8">
        <f>YEAR(FundResult[[#This Row],[Date Created Conversion]])</f>
        <v>2014</v>
      </c>
      <c r="M3203" t="b">
        <v>0</v>
      </c>
      <c r="N3203">
        <v>2</v>
      </c>
      <c r="O3203" t="b">
        <v>0</v>
      </c>
      <c r="P3203" t="s">
        <v>8303</v>
      </c>
      <c r="Q3203" t="s">
        <v>8317</v>
      </c>
      <c r="R3203" s="10" t="s">
        <v>8359</v>
      </c>
      <c r="S3203" s="29">
        <f>ROUND(FundResult[[#This Row],[pledged]]/FundResult[[#This Row],[goal]]*100,0)</f>
        <v>1</v>
      </c>
      <c r="T3203" s="27">
        <f>IFERROR(FundResult[[#This Row],[pledged]]/FundResult[[#This Row],[backers_count]], 0)</f>
        <v>12.5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48">
        <v>5000</v>
      </c>
      <c r="E3204" s="4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6">
        <f>FundResult[[#This Row],[launched_at]]/86400+DATE(1970,1,1)</f>
        <v>42293.853541666671</v>
      </c>
      <c r="L3204" s="8">
        <f>YEAR(FundResult[[#This Row],[Date Created Conversion]])</f>
        <v>2015</v>
      </c>
      <c r="M3204" t="b">
        <v>0</v>
      </c>
      <c r="N3204">
        <v>25</v>
      </c>
      <c r="O3204" t="b">
        <v>0</v>
      </c>
      <c r="P3204" t="s">
        <v>8303</v>
      </c>
      <c r="Q3204" t="s">
        <v>8317</v>
      </c>
      <c r="R3204" s="10" t="s">
        <v>8359</v>
      </c>
      <c r="S3204" s="29">
        <f>ROUND(FundResult[[#This Row],[pledged]]/FundResult[[#This Row],[goal]]*100,0)</f>
        <v>55</v>
      </c>
      <c r="T3204" s="27">
        <f>IFERROR(FundResult[[#This Row],[pledged]]/FundResult[[#This Row],[backers_count]], 0)</f>
        <v>109.04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48">
        <v>1000</v>
      </c>
      <c r="E3205" s="4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6">
        <f>FundResult[[#This Row],[launched_at]]/86400+DATE(1970,1,1)</f>
        <v>42242.988680555558</v>
      </c>
      <c r="L3205" s="8">
        <f>YEAR(FundResult[[#This Row],[Date Created Conversion]])</f>
        <v>2015</v>
      </c>
      <c r="M3205" t="b">
        <v>0</v>
      </c>
      <c r="N3205">
        <v>6</v>
      </c>
      <c r="O3205" t="b">
        <v>0</v>
      </c>
      <c r="P3205" t="s">
        <v>8303</v>
      </c>
      <c r="Q3205" t="s">
        <v>8317</v>
      </c>
      <c r="R3205" s="10" t="s">
        <v>8359</v>
      </c>
      <c r="S3205" s="29">
        <f>ROUND(FundResult[[#This Row],[pledged]]/FundResult[[#This Row],[goal]]*100,0)</f>
        <v>25</v>
      </c>
      <c r="T3205" s="27">
        <f>IFERROR(FundResult[[#This Row],[pledged]]/FundResult[[#This Row],[backers_count]], 0)</f>
        <v>41.666666666666664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48">
        <v>500</v>
      </c>
      <c r="E3206" s="4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6">
        <f>FundResult[[#This Row],[launched_at]]/86400+DATE(1970,1,1)</f>
        <v>42172.686099537037</v>
      </c>
      <c r="L3206" s="8">
        <f>YEAR(FundResult[[#This Row],[Date Created Conversion]])</f>
        <v>2015</v>
      </c>
      <c r="M3206" t="b">
        <v>0</v>
      </c>
      <c r="N3206">
        <v>0</v>
      </c>
      <c r="O3206" t="b">
        <v>0</v>
      </c>
      <c r="P3206" t="s">
        <v>8303</v>
      </c>
      <c r="Q3206" t="s">
        <v>8317</v>
      </c>
      <c r="R3206" s="10" t="s">
        <v>8359</v>
      </c>
      <c r="S3206" s="29">
        <f>ROUND(FundResult[[#This Row],[pledged]]/FundResult[[#This Row],[goal]]*100,0)</f>
        <v>0</v>
      </c>
      <c r="T3206" s="27">
        <f>IFERROR(FundResult[[#This Row],[pledged]]/FundResult[[#This Row],[backers_count]], 0)</f>
        <v>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48">
        <v>8000</v>
      </c>
      <c r="E3207" s="4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6">
        <f>FundResult[[#This Row],[launched_at]]/86400+DATE(1970,1,1)</f>
        <v>42095.374675925923</v>
      </c>
      <c r="L3207" s="8">
        <f>YEAR(FundResult[[#This Row],[Date Created Conversion]])</f>
        <v>2015</v>
      </c>
      <c r="M3207" t="b">
        <v>0</v>
      </c>
      <c r="N3207">
        <v>12</v>
      </c>
      <c r="O3207" t="b">
        <v>0</v>
      </c>
      <c r="P3207" t="s">
        <v>8303</v>
      </c>
      <c r="Q3207" t="s">
        <v>8317</v>
      </c>
      <c r="R3207" s="10" t="s">
        <v>8359</v>
      </c>
      <c r="S3207" s="29">
        <f>ROUND(FundResult[[#This Row],[pledged]]/FundResult[[#This Row],[goal]]*100,0)</f>
        <v>3</v>
      </c>
      <c r="T3207" s="27">
        <f>IFERROR(FundResult[[#This Row],[pledged]]/FundResult[[#This Row],[backers_count]], 0)</f>
        <v>22.75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48">
        <v>5000</v>
      </c>
      <c r="E3208" s="4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6">
        <f>FundResult[[#This Row],[launched_at]]/86400+DATE(1970,1,1)</f>
        <v>42236.276053240741</v>
      </c>
      <c r="L3208" s="8">
        <f>YEAR(FundResult[[#This Row],[Date Created Conversion]])</f>
        <v>2015</v>
      </c>
      <c r="M3208" t="b">
        <v>0</v>
      </c>
      <c r="N3208">
        <v>0</v>
      </c>
      <c r="O3208" t="b">
        <v>0</v>
      </c>
      <c r="P3208" t="s">
        <v>8303</v>
      </c>
      <c r="Q3208" t="s">
        <v>8317</v>
      </c>
      <c r="R3208" s="10" t="s">
        <v>8359</v>
      </c>
      <c r="S3208" s="29">
        <f>ROUND(FundResult[[#This Row],[pledged]]/FundResult[[#This Row],[goal]]*100,0)</f>
        <v>0</v>
      </c>
      <c r="T3208" s="27">
        <f>IFERROR(FundResult[[#This Row],[pledged]]/FundResult[[#This Row],[backers_count]], 0)</f>
        <v>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48">
        <v>5500</v>
      </c>
      <c r="E3209" s="4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6">
        <f>FundResult[[#This Row],[launched_at]]/86400+DATE(1970,1,1)</f>
        <v>42057.277858796297</v>
      </c>
      <c r="L3209" s="8">
        <f>YEAR(FundResult[[#This Row],[Date Created Conversion]])</f>
        <v>2015</v>
      </c>
      <c r="M3209" t="b">
        <v>0</v>
      </c>
      <c r="N3209">
        <v>36</v>
      </c>
      <c r="O3209" t="b">
        <v>0</v>
      </c>
      <c r="P3209" t="s">
        <v>8303</v>
      </c>
      <c r="Q3209" t="s">
        <v>8317</v>
      </c>
      <c r="R3209" s="10" t="s">
        <v>8359</v>
      </c>
      <c r="S3209" s="29">
        <f>ROUND(FundResult[[#This Row],[pledged]]/FundResult[[#This Row],[goal]]*100,0)</f>
        <v>46</v>
      </c>
      <c r="T3209" s="27">
        <f>IFERROR(FundResult[[#This Row],[pledged]]/FundResult[[#This Row],[backers_count]], 0)</f>
        <v>70.833333333333329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48">
        <v>5000</v>
      </c>
      <c r="E3210" s="4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6">
        <f>FundResult[[#This Row],[launched_at]]/86400+DATE(1970,1,1)</f>
        <v>41827.605057870373</v>
      </c>
      <c r="L3210" s="8">
        <f>YEAR(FundResult[[#This Row],[Date Created Conversion]])</f>
        <v>2014</v>
      </c>
      <c r="M3210" t="b">
        <v>1</v>
      </c>
      <c r="N3210">
        <v>82</v>
      </c>
      <c r="O3210" t="b">
        <v>1</v>
      </c>
      <c r="P3210" t="s">
        <v>8269</v>
      </c>
      <c r="Q3210" t="s">
        <v>8317</v>
      </c>
      <c r="R3210" s="10" t="s">
        <v>8318</v>
      </c>
      <c r="S3210" s="29">
        <f>ROUND(FundResult[[#This Row],[pledged]]/FundResult[[#This Row],[goal]]*100,0)</f>
        <v>104</v>
      </c>
      <c r="T3210" s="27">
        <f>IFERROR(FundResult[[#This Row],[pledged]]/FundResult[[#This Row],[backers_count]], 0)</f>
        <v>63.109756097560975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48">
        <v>9500</v>
      </c>
      <c r="E3211" s="4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6">
        <f>FundResult[[#This Row],[launched_at]]/86400+DATE(1970,1,1)</f>
        <v>41778.637245370366</v>
      </c>
      <c r="L3211" s="8">
        <f>YEAR(FundResult[[#This Row],[Date Created Conversion]])</f>
        <v>2014</v>
      </c>
      <c r="M3211" t="b">
        <v>1</v>
      </c>
      <c r="N3211">
        <v>226</v>
      </c>
      <c r="O3211" t="b">
        <v>1</v>
      </c>
      <c r="P3211" t="s">
        <v>8269</v>
      </c>
      <c r="Q3211" t="s">
        <v>8317</v>
      </c>
      <c r="R3211" s="10" t="s">
        <v>8318</v>
      </c>
      <c r="S3211" s="29">
        <f>ROUND(FundResult[[#This Row],[pledged]]/FundResult[[#This Row],[goal]]*100,0)</f>
        <v>119</v>
      </c>
      <c r="T3211" s="27">
        <f>IFERROR(FundResult[[#This Row],[pledged]]/FundResult[[#This Row],[backers_count]], 0)</f>
        <v>50.157964601769912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48">
        <v>3000</v>
      </c>
      <c r="E3212" s="4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6">
        <f>FundResult[[#This Row],[launched_at]]/86400+DATE(1970,1,1)</f>
        <v>41013.936562499999</v>
      </c>
      <c r="L3212" s="8">
        <f>YEAR(FundResult[[#This Row],[Date Created Conversion]])</f>
        <v>2012</v>
      </c>
      <c r="M3212" t="b">
        <v>1</v>
      </c>
      <c r="N3212">
        <v>60</v>
      </c>
      <c r="O3212" t="b">
        <v>1</v>
      </c>
      <c r="P3212" t="s">
        <v>8269</v>
      </c>
      <c r="Q3212" t="s">
        <v>8317</v>
      </c>
      <c r="R3212" s="10" t="s">
        <v>8318</v>
      </c>
      <c r="S3212" s="29">
        <f>ROUND(FundResult[[#This Row],[pledged]]/FundResult[[#This Row],[goal]]*100,0)</f>
        <v>126</v>
      </c>
      <c r="T3212" s="27">
        <f>IFERROR(FundResult[[#This Row],[pledged]]/FundResult[[#This Row],[backers_count]], 0)</f>
        <v>62.883333333333333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48">
        <v>23000</v>
      </c>
      <c r="E3213" s="4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6">
        <f>FundResult[[#This Row],[launched_at]]/86400+DATE(1970,1,1)</f>
        <v>41834.58657407407</v>
      </c>
      <c r="L3213" s="8">
        <f>YEAR(FundResult[[#This Row],[Date Created Conversion]])</f>
        <v>2014</v>
      </c>
      <c r="M3213" t="b">
        <v>1</v>
      </c>
      <c r="N3213">
        <v>322</v>
      </c>
      <c r="O3213" t="b">
        <v>1</v>
      </c>
      <c r="P3213" t="s">
        <v>8269</v>
      </c>
      <c r="Q3213" t="s">
        <v>8317</v>
      </c>
      <c r="R3213" s="10" t="s">
        <v>8318</v>
      </c>
      <c r="S3213" s="29">
        <f>ROUND(FundResult[[#This Row],[pledged]]/FundResult[[#This Row],[goal]]*100,0)</f>
        <v>120</v>
      </c>
      <c r="T3213" s="27">
        <f>IFERROR(FundResult[[#This Row],[pledged]]/FundResult[[#This Row],[backers_count]], 0)</f>
        <v>85.531055900621112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48">
        <v>4000</v>
      </c>
      <c r="E3214" s="4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6">
        <f>FundResult[[#This Row],[launched_at]]/86400+DATE(1970,1,1)</f>
        <v>41829.795729166668</v>
      </c>
      <c r="L3214" s="8">
        <f>YEAR(FundResult[[#This Row],[Date Created Conversion]])</f>
        <v>2014</v>
      </c>
      <c r="M3214" t="b">
        <v>1</v>
      </c>
      <c r="N3214">
        <v>94</v>
      </c>
      <c r="O3214" t="b">
        <v>1</v>
      </c>
      <c r="P3214" t="s">
        <v>8269</v>
      </c>
      <c r="Q3214" t="s">
        <v>8317</v>
      </c>
      <c r="R3214" s="10" t="s">
        <v>8318</v>
      </c>
      <c r="S3214" s="29">
        <f>ROUND(FundResult[[#This Row],[pledged]]/FundResult[[#This Row],[goal]]*100,0)</f>
        <v>126</v>
      </c>
      <c r="T3214" s="27">
        <f>IFERROR(FundResult[[#This Row],[pledged]]/FundResult[[#This Row],[backers_count]], 0)</f>
        <v>53.723404255319146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48">
        <v>6000</v>
      </c>
      <c r="E3215" s="4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6">
        <f>FundResult[[#This Row],[launched_at]]/86400+DATE(1970,1,1)</f>
        <v>42171.763414351852</v>
      </c>
      <c r="L3215" s="8">
        <f>YEAR(FundResult[[#This Row],[Date Created Conversion]])</f>
        <v>2015</v>
      </c>
      <c r="M3215" t="b">
        <v>1</v>
      </c>
      <c r="N3215">
        <v>47</v>
      </c>
      <c r="O3215" t="b">
        <v>1</v>
      </c>
      <c r="P3215" t="s">
        <v>8269</v>
      </c>
      <c r="Q3215" t="s">
        <v>8317</v>
      </c>
      <c r="R3215" s="10" t="s">
        <v>8318</v>
      </c>
      <c r="S3215" s="29">
        <f>ROUND(FundResult[[#This Row],[pledged]]/FundResult[[#This Row],[goal]]*100,0)</f>
        <v>100</v>
      </c>
      <c r="T3215" s="27">
        <f>IFERROR(FundResult[[#This Row],[pledged]]/FundResult[[#This Row],[backers_count]], 0)</f>
        <v>127.80851063829788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48">
        <v>12000</v>
      </c>
      <c r="E3216" s="4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6">
        <f>FundResult[[#This Row],[launched_at]]/86400+DATE(1970,1,1)</f>
        <v>42337.792511574073</v>
      </c>
      <c r="L3216" s="8">
        <f>YEAR(FundResult[[#This Row],[Date Created Conversion]])</f>
        <v>2015</v>
      </c>
      <c r="M3216" t="b">
        <v>1</v>
      </c>
      <c r="N3216">
        <v>115</v>
      </c>
      <c r="O3216" t="b">
        <v>1</v>
      </c>
      <c r="P3216" t="s">
        <v>8269</v>
      </c>
      <c r="Q3216" t="s">
        <v>8317</v>
      </c>
      <c r="R3216" s="10" t="s">
        <v>8318</v>
      </c>
      <c r="S3216" s="29">
        <f>ROUND(FundResult[[#This Row],[pledged]]/FundResult[[#This Row],[goal]]*100,0)</f>
        <v>102</v>
      </c>
      <c r="T3216" s="27">
        <f>IFERROR(FundResult[[#This Row],[pledged]]/FundResult[[#This Row],[backers_count]], 0)</f>
        <v>106.57391304347826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48">
        <v>35000</v>
      </c>
      <c r="E3217" s="4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6">
        <f>FundResult[[#This Row],[launched_at]]/86400+DATE(1970,1,1)</f>
        <v>42219.665173611109</v>
      </c>
      <c r="L3217" s="8">
        <f>YEAR(FundResult[[#This Row],[Date Created Conversion]])</f>
        <v>2015</v>
      </c>
      <c r="M3217" t="b">
        <v>1</v>
      </c>
      <c r="N3217">
        <v>134</v>
      </c>
      <c r="O3217" t="b">
        <v>1</v>
      </c>
      <c r="P3217" t="s">
        <v>8269</v>
      </c>
      <c r="Q3217" t="s">
        <v>8317</v>
      </c>
      <c r="R3217" s="10" t="s">
        <v>8318</v>
      </c>
      <c r="S3217" s="29">
        <f>ROUND(FundResult[[#This Row],[pledged]]/FundResult[[#This Row],[goal]]*100,0)</f>
        <v>100</v>
      </c>
      <c r="T3217" s="27">
        <f>IFERROR(FundResult[[#This Row],[pledged]]/FundResult[[#This Row],[backers_count]], 0)</f>
        <v>262.11194029850748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48">
        <v>2000</v>
      </c>
      <c r="E3218" s="4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6">
        <f>FundResult[[#This Row],[launched_at]]/86400+DATE(1970,1,1)</f>
        <v>42165.462627314817</v>
      </c>
      <c r="L3218" s="8">
        <f>YEAR(FundResult[[#This Row],[Date Created Conversion]])</f>
        <v>2015</v>
      </c>
      <c r="M3218" t="b">
        <v>1</v>
      </c>
      <c r="N3218">
        <v>35</v>
      </c>
      <c r="O3218" t="b">
        <v>1</v>
      </c>
      <c r="P3218" t="s">
        <v>8269</v>
      </c>
      <c r="Q3218" t="s">
        <v>8317</v>
      </c>
      <c r="R3218" s="10" t="s">
        <v>8318</v>
      </c>
      <c r="S3218" s="29">
        <f>ROUND(FundResult[[#This Row],[pledged]]/FundResult[[#This Row],[goal]]*100,0)</f>
        <v>100</v>
      </c>
      <c r="T3218" s="27">
        <f>IFERROR(FundResult[[#This Row],[pledged]]/FundResult[[#This Row],[backers_count]], 0)</f>
        <v>57.171428571428571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48">
        <v>4500</v>
      </c>
      <c r="E3219" s="4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6">
        <f>FundResult[[#This Row],[launched_at]]/86400+DATE(1970,1,1)</f>
        <v>42648.546111111107</v>
      </c>
      <c r="L3219" s="8">
        <f>YEAR(FundResult[[#This Row],[Date Created Conversion]])</f>
        <v>2016</v>
      </c>
      <c r="M3219" t="b">
        <v>1</v>
      </c>
      <c r="N3219">
        <v>104</v>
      </c>
      <c r="O3219" t="b">
        <v>1</v>
      </c>
      <c r="P3219" t="s">
        <v>8269</v>
      </c>
      <c r="Q3219" t="s">
        <v>8317</v>
      </c>
      <c r="R3219" s="10" t="s">
        <v>8318</v>
      </c>
      <c r="S3219" s="29">
        <f>ROUND(FundResult[[#This Row],[pledged]]/FundResult[[#This Row],[goal]]*100,0)</f>
        <v>116</v>
      </c>
      <c r="T3219" s="27">
        <f>IFERROR(FundResult[[#This Row],[pledged]]/FundResult[[#This Row],[backers_count]], 0)</f>
        <v>50.20192307692308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48">
        <v>12000</v>
      </c>
      <c r="E3220" s="4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6">
        <f>FundResult[[#This Row],[launched_at]]/86400+DATE(1970,1,1)</f>
        <v>41971.002152777779</v>
      </c>
      <c r="L3220" s="8">
        <f>YEAR(FundResult[[#This Row],[Date Created Conversion]])</f>
        <v>2014</v>
      </c>
      <c r="M3220" t="b">
        <v>1</v>
      </c>
      <c r="N3220">
        <v>184</v>
      </c>
      <c r="O3220" t="b">
        <v>1</v>
      </c>
      <c r="P3220" t="s">
        <v>8269</v>
      </c>
      <c r="Q3220" t="s">
        <v>8317</v>
      </c>
      <c r="R3220" s="10" t="s">
        <v>8318</v>
      </c>
      <c r="S3220" s="29">
        <f>ROUND(FundResult[[#This Row],[pledged]]/FundResult[[#This Row],[goal]]*100,0)</f>
        <v>102</v>
      </c>
      <c r="T3220" s="27">
        <f>IFERROR(FundResult[[#This Row],[pledged]]/FundResult[[#This Row],[backers_count]], 0)</f>
        <v>66.586956521739125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48">
        <v>20000</v>
      </c>
      <c r="E3221" s="4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6">
        <f>FundResult[[#This Row],[launched_at]]/86400+DATE(1970,1,1)</f>
        <v>42050.983182870375</v>
      </c>
      <c r="L3221" s="8">
        <f>YEAR(FundResult[[#This Row],[Date Created Conversion]])</f>
        <v>2015</v>
      </c>
      <c r="M3221" t="b">
        <v>1</v>
      </c>
      <c r="N3221">
        <v>119</v>
      </c>
      <c r="O3221" t="b">
        <v>1</v>
      </c>
      <c r="P3221" t="s">
        <v>8269</v>
      </c>
      <c r="Q3221" t="s">
        <v>8317</v>
      </c>
      <c r="R3221" s="10" t="s">
        <v>8318</v>
      </c>
      <c r="S3221" s="29">
        <f>ROUND(FundResult[[#This Row],[pledged]]/FundResult[[#This Row],[goal]]*100,0)</f>
        <v>100</v>
      </c>
      <c r="T3221" s="27">
        <f>IFERROR(FundResult[[#This Row],[pledged]]/FundResult[[#This Row],[backers_count]], 0)</f>
        <v>168.25210084033614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48">
        <v>15000</v>
      </c>
      <c r="E3222" s="4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6">
        <f>FundResult[[#This Row],[launched_at]]/86400+DATE(1970,1,1)</f>
        <v>42772.833379629628</v>
      </c>
      <c r="L3222" s="8">
        <f>YEAR(FundResult[[#This Row],[Date Created Conversion]])</f>
        <v>2017</v>
      </c>
      <c r="M3222" t="b">
        <v>1</v>
      </c>
      <c r="N3222">
        <v>59</v>
      </c>
      <c r="O3222" t="b">
        <v>1</v>
      </c>
      <c r="P3222" t="s">
        <v>8269</v>
      </c>
      <c r="Q3222" t="s">
        <v>8317</v>
      </c>
      <c r="R3222" s="10" t="s">
        <v>8318</v>
      </c>
      <c r="S3222" s="29">
        <f>ROUND(FundResult[[#This Row],[pledged]]/FundResult[[#This Row],[goal]]*100,0)</f>
        <v>101</v>
      </c>
      <c r="T3222" s="27">
        <f>IFERROR(FundResult[[#This Row],[pledged]]/FundResult[[#This Row],[backers_count]], 0)</f>
        <v>256.37288135593218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48">
        <v>4000</v>
      </c>
      <c r="E3223" s="4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6">
        <f>FundResult[[#This Row],[launched_at]]/86400+DATE(1970,1,1)</f>
        <v>42155.696793981479</v>
      </c>
      <c r="L3223" s="8">
        <f>YEAR(FundResult[[#This Row],[Date Created Conversion]])</f>
        <v>2015</v>
      </c>
      <c r="M3223" t="b">
        <v>1</v>
      </c>
      <c r="N3223">
        <v>113</v>
      </c>
      <c r="O3223" t="b">
        <v>1</v>
      </c>
      <c r="P3223" t="s">
        <v>8269</v>
      </c>
      <c r="Q3223" t="s">
        <v>8317</v>
      </c>
      <c r="R3223" s="10" t="s">
        <v>8318</v>
      </c>
      <c r="S3223" s="29">
        <f>ROUND(FundResult[[#This Row],[pledged]]/FundResult[[#This Row],[goal]]*100,0)</f>
        <v>103</v>
      </c>
      <c r="T3223" s="27">
        <f>IFERROR(FundResult[[#This Row],[pledged]]/FundResult[[#This Row],[backers_count]], 0)</f>
        <v>36.610619469026545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48">
        <v>2500</v>
      </c>
      <c r="E3224" s="4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6">
        <f>FundResult[[#This Row],[launched_at]]/86400+DATE(1970,1,1)</f>
        <v>42270.582141203704</v>
      </c>
      <c r="L3224" s="8">
        <f>YEAR(FundResult[[#This Row],[Date Created Conversion]])</f>
        <v>2015</v>
      </c>
      <c r="M3224" t="b">
        <v>1</v>
      </c>
      <c r="N3224">
        <v>84</v>
      </c>
      <c r="O3224" t="b">
        <v>1</v>
      </c>
      <c r="P3224" t="s">
        <v>8269</v>
      </c>
      <c r="Q3224" t="s">
        <v>8317</v>
      </c>
      <c r="R3224" s="10" t="s">
        <v>8318</v>
      </c>
      <c r="S3224" s="29">
        <f>ROUND(FundResult[[#This Row],[pledged]]/FundResult[[#This Row],[goal]]*100,0)</f>
        <v>125</v>
      </c>
      <c r="T3224" s="27">
        <f>IFERROR(FundResult[[#This Row],[pledged]]/FundResult[[#This Row],[backers_count]], 0)</f>
        <v>37.142857142857146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48">
        <v>3100</v>
      </c>
      <c r="E3225" s="4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6">
        <f>FundResult[[#This Row],[launched_at]]/86400+DATE(1970,1,1)</f>
        <v>42206.835370370369</v>
      </c>
      <c r="L3225" s="8">
        <f>YEAR(FundResult[[#This Row],[Date Created Conversion]])</f>
        <v>2015</v>
      </c>
      <c r="M3225" t="b">
        <v>1</v>
      </c>
      <c r="N3225">
        <v>74</v>
      </c>
      <c r="O3225" t="b">
        <v>1</v>
      </c>
      <c r="P3225" t="s">
        <v>8269</v>
      </c>
      <c r="Q3225" t="s">
        <v>8317</v>
      </c>
      <c r="R3225" s="10" t="s">
        <v>8318</v>
      </c>
      <c r="S3225" s="29">
        <f>ROUND(FundResult[[#This Row],[pledged]]/FundResult[[#This Row],[goal]]*100,0)</f>
        <v>110</v>
      </c>
      <c r="T3225" s="27">
        <f>IFERROR(FundResult[[#This Row],[pledged]]/FundResult[[#This Row],[backers_count]], 0)</f>
        <v>45.878378378378379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48">
        <v>30000</v>
      </c>
      <c r="E3226" s="4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6">
        <f>FundResult[[#This Row],[launched_at]]/86400+DATE(1970,1,1)</f>
        <v>42697.850844907407</v>
      </c>
      <c r="L3226" s="8">
        <f>YEAR(FundResult[[#This Row],[Date Created Conversion]])</f>
        <v>2016</v>
      </c>
      <c r="M3226" t="b">
        <v>1</v>
      </c>
      <c r="N3226">
        <v>216</v>
      </c>
      <c r="O3226" t="b">
        <v>1</v>
      </c>
      <c r="P3226" t="s">
        <v>8269</v>
      </c>
      <c r="Q3226" t="s">
        <v>8317</v>
      </c>
      <c r="R3226" s="10" t="s">
        <v>8318</v>
      </c>
      <c r="S3226" s="29">
        <f>ROUND(FundResult[[#This Row],[pledged]]/FundResult[[#This Row],[goal]]*100,0)</f>
        <v>102</v>
      </c>
      <c r="T3226" s="27">
        <f>IFERROR(FundResult[[#This Row],[pledged]]/FundResult[[#This Row],[backers_count]], 0)</f>
        <v>141.71296296296296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48">
        <v>2000</v>
      </c>
      <c r="E3227" s="4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6">
        <f>FundResult[[#This Row],[launched_at]]/86400+DATE(1970,1,1)</f>
        <v>42503.559467592597</v>
      </c>
      <c r="L3227" s="8">
        <f>YEAR(FundResult[[#This Row],[Date Created Conversion]])</f>
        <v>2016</v>
      </c>
      <c r="M3227" t="b">
        <v>1</v>
      </c>
      <c r="N3227">
        <v>39</v>
      </c>
      <c r="O3227" t="b">
        <v>1</v>
      </c>
      <c r="P3227" t="s">
        <v>8269</v>
      </c>
      <c r="Q3227" t="s">
        <v>8317</v>
      </c>
      <c r="R3227" s="10" t="s">
        <v>8318</v>
      </c>
      <c r="S3227" s="29">
        <f>ROUND(FundResult[[#This Row],[pledged]]/FundResult[[#This Row],[goal]]*100,0)</f>
        <v>102</v>
      </c>
      <c r="T3227" s="27">
        <f>IFERROR(FundResult[[#This Row],[pledged]]/FundResult[[#This Row],[backers_count]], 0)</f>
        <v>52.487179487179489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48">
        <v>1200</v>
      </c>
      <c r="E3228" s="4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6">
        <f>FundResult[[#This Row],[launched_at]]/86400+DATE(1970,1,1)</f>
        <v>42277.583472222221</v>
      </c>
      <c r="L3228" s="8">
        <f>YEAR(FundResult[[#This Row],[Date Created Conversion]])</f>
        <v>2015</v>
      </c>
      <c r="M3228" t="b">
        <v>1</v>
      </c>
      <c r="N3228">
        <v>21</v>
      </c>
      <c r="O3228" t="b">
        <v>1</v>
      </c>
      <c r="P3228" t="s">
        <v>8269</v>
      </c>
      <c r="Q3228" t="s">
        <v>8317</v>
      </c>
      <c r="R3228" s="10" t="s">
        <v>8318</v>
      </c>
      <c r="S3228" s="29">
        <f>ROUND(FundResult[[#This Row],[pledged]]/FundResult[[#This Row],[goal]]*100,0)</f>
        <v>104</v>
      </c>
      <c r="T3228" s="27">
        <f>IFERROR(FundResult[[#This Row],[pledged]]/FundResult[[#This Row],[backers_count]], 0)</f>
        <v>59.523809523809526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48">
        <v>1200</v>
      </c>
      <c r="E3229" s="4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6">
        <f>FundResult[[#This Row],[launched_at]]/86400+DATE(1970,1,1)</f>
        <v>42722.882361111115</v>
      </c>
      <c r="L3229" s="8">
        <f>YEAR(FundResult[[#This Row],[Date Created Conversion]])</f>
        <v>2016</v>
      </c>
      <c r="M3229" t="b">
        <v>0</v>
      </c>
      <c r="N3229">
        <v>30</v>
      </c>
      <c r="O3229" t="b">
        <v>1</v>
      </c>
      <c r="P3229" t="s">
        <v>8269</v>
      </c>
      <c r="Q3229" t="s">
        <v>8317</v>
      </c>
      <c r="R3229" s="10" t="s">
        <v>8318</v>
      </c>
      <c r="S3229" s="29">
        <f>ROUND(FundResult[[#This Row],[pledged]]/FundResult[[#This Row],[goal]]*100,0)</f>
        <v>125</v>
      </c>
      <c r="T3229" s="27">
        <f>IFERROR(FundResult[[#This Row],[pledged]]/FundResult[[#This Row],[backers_count]], 0)</f>
        <v>50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48">
        <v>7000</v>
      </c>
      <c r="E3230" s="4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6">
        <f>FundResult[[#This Row],[launched_at]]/86400+DATE(1970,1,1)</f>
        <v>42323.70930555556</v>
      </c>
      <c r="L3230" s="8">
        <f>YEAR(FundResult[[#This Row],[Date Created Conversion]])</f>
        <v>2015</v>
      </c>
      <c r="M3230" t="b">
        <v>1</v>
      </c>
      <c r="N3230">
        <v>37</v>
      </c>
      <c r="O3230" t="b">
        <v>1</v>
      </c>
      <c r="P3230" t="s">
        <v>8269</v>
      </c>
      <c r="Q3230" t="s">
        <v>8317</v>
      </c>
      <c r="R3230" s="10" t="s">
        <v>8318</v>
      </c>
      <c r="S3230" s="29">
        <f>ROUND(FundResult[[#This Row],[pledged]]/FundResult[[#This Row],[goal]]*100,0)</f>
        <v>102</v>
      </c>
      <c r="T3230" s="27">
        <f>IFERROR(FundResult[[#This Row],[pledged]]/FundResult[[#This Row],[backers_count]], 0)</f>
        <v>193.62162162162161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48">
        <v>20000</v>
      </c>
      <c r="E3231" s="4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6">
        <f>FundResult[[#This Row],[launched_at]]/86400+DATE(1970,1,1)</f>
        <v>41933.291643518518</v>
      </c>
      <c r="L3231" s="8">
        <f>YEAR(FundResult[[#This Row],[Date Created Conversion]])</f>
        <v>2014</v>
      </c>
      <c r="M3231" t="b">
        <v>1</v>
      </c>
      <c r="N3231">
        <v>202</v>
      </c>
      <c r="O3231" t="b">
        <v>1</v>
      </c>
      <c r="P3231" t="s">
        <v>8269</v>
      </c>
      <c r="Q3231" t="s">
        <v>8317</v>
      </c>
      <c r="R3231" s="10" t="s">
        <v>8318</v>
      </c>
      <c r="S3231" s="29">
        <f>ROUND(FundResult[[#This Row],[pledged]]/FundResult[[#This Row],[goal]]*100,0)</f>
        <v>108</v>
      </c>
      <c r="T3231" s="27">
        <f>IFERROR(FundResult[[#This Row],[pledged]]/FundResult[[#This Row],[backers_count]], 0)</f>
        <v>106.79702970297029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48">
        <v>2600</v>
      </c>
      <c r="E3232" s="4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6">
        <f>FundResult[[#This Row],[launched_at]]/86400+DATE(1970,1,1)</f>
        <v>41898.168124999997</v>
      </c>
      <c r="L3232" s="8">
        <f>YEAR(FundResult[[#This Row],[Date Created Conversion]])</f>
        <v>2014</v>
      </c>
      <c r="M3232" t="b">
        <v>1</v>
      </c>
      <c r="N3232">
        <v>37</v>
      </c>
      <c r="O3232" t="b">
        <v>1</v>
      </c>
      <c r="P3232" t="s">
        <v>8269</v>
      </c>
      <c r="Q3232" t="s">
        <v>8317</v>
      </c>
      <c r="R3232" s="10" t="s">
        <v>8318</v>
      </c>
      <c r="S3232" s="29">
        <f>ROUND(FundResult[[#This Row],[pledged]]/FundResult[[#This Row],[goal]]*100,0)</f>
        <v>110</v>
      </c>
      <c r="T3232" s="27">
        <f>IFERROR(FundResult[[#This Row],[pledged]]/FundResult[[#This Row],[backers_count]], 0)</f>
        <v>77.21621621621621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48">
        <v>1000</v>
      </c>
      <c r="E3233" s="4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6">
        <f>FundResult[[#This Row],[launched_at]]/86400+DATE(1970,1,1)</f>
        <v>42446.943831018521</v>
      </c>
      <c r="L3233" s="8">
        <f>YEAR(FundResult[[#This Row],[Date Created Conversion]])</f>
        <v>2016</v>
      </c>
      <c r="M3233" t="b">
        <v>0</v>
      </c>
      <c r="N3233">
        <v>28</v>
      </c>
      <c r="O3233" t="b">
        <v>1</v>
      </c>
      <c r="P3233" t="s">
        <v>8269</v>
      </c>
      <c r="Q3233" t="s">
        <v>8317</v>
      </c>
      <c r="R3233" s="10" t="s">
        <v>8318</v>
      </c>
      <c r="S3233" s="29">
        <f>ROUND(FundResult[[#This Row],[pledged]]/FundResult[[#This Row],[goal]]*100,0)</f>
        <v>161</v>
      </c>
      <c r="T3233" s="27">
        <f>IFERROR(FundResult[[#This Row],[pledged]]/FundResult[[#This Row],[backers_count]], 0)</f>
        <v>57.5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48">
        <v>1000</v>
      </c>
      <c r="E3234" s="4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6">
        <f>FundResult[[#This Row],[launched_at]]/86400+DATE(1970,1,1)</f>
        <v>42463.81385416667</v>
      </c>
      <c r="L3234" s="8">
        <f>YEAR(FundResult[[#This Row],[Date Created Conversion]])</f>
        <v>2016</v>
      </c>
      <c r="M3234" t="b">
        <v>1</v>
      </c>
      <c r="N3234">
        <v>26</v>
      </c>
      <c r="O3234" t="b">
        <v>1</v>
      </c>
      <c r="P3234" t="s">
        <v>8269</v>
      </c>
      <c r="Q3234" t="s">
        <v>8317</v>
      </c>
      <c r="R3234" s="10" t="s">
        <v>8318</v>
      </c>
      <c r="S3234" s="29">
        <f>ROUND(FundResult[[#This Row],[pledged]]/FundResult[[#This Row],[goal]]*100,0)</f>
        <v>131</v>
      </c>
      <c r="T3234" s="27">
        <f>IFERROR(FundResult[[#This Row],[pledged]]/FundResult[[#This Row],[backers_count]], 0)</f>
        <v>50.46153846153846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48">
        <v>5000</v>
      </c>
      <c r="E3235" s="4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6">
        <f>FundResult[[#This Row],[launched_at]]/86400+DATE(1970,1,1)</f>
        <v>42766.805034722223</v>
      </c>
      <c r="L3235" s="8">
        <f>YEAR(FundResult[[#This Row],[Date Created Conversion]])</f>
        <v>2017</v>
      </c>
      <c r="M3235" t="b">
        <v>0</v>
      </c>
      <c r="N3235">
        <v>61</v>
      </c>
      <c r="O3235" t="b">
        <v>1</v>
      </c>
      <c r="P3235" t="s">
        <v>8269</v>
      </c>
      <c r="Q3235" t="s">
        <v>8317</v>
      </c>
      <c r="R3235" s="10" t="s">
        <v>8318</v>
      </c>
      <c r="S3235" s="29">
        <f>ROUND(FundResult[[#This Row],[pledged]]/FundResult[[#This Row],[goal]]*100,0)</f>
        <v>119</v>
      </c>
      <c r="T3235" s="27">
        <f>IFERROR(FundResult[[#This Row],[pledged]]/FundResult[[#This Row],[backers_count]], 0)</f>
        <v>97.377049180327873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48">
        <v>4000</v>
      </c>
      <c r="E3236" s="4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6">
        <f>FundResult[[#This Row],[launched_at]]/86400+DATE(1970,1,1)</f>
        <v>42734.789444444439</v>
      </c>
      <c r="L3236" s="8">
        <f>YEAR(FundResult[[#This Row],[Date Created Conversion]])</f>
        <v>2016</v>
      </c>
      <c r="M3236" t="b">
        <v>0</v>
      </c>
      <c r="N3236">
        <v>115</v>
      </c>
      <c r="O3236" t="b">
        <v>1</v>
      </c>
      <c r="P3236" t="s">
        <v>8269</v>
      </c>
      <c r="Q3236" t="s">
        <v>8317</v>
      </c>
      <c r="R3236" s="10" t="s">
        <v>8318</v>
      </c>
      <c r="S3236" s="29">
        <f>ROUND(FundResult[[#This Row],[pledged]]/FundResult[[#This Row],[goal]]*100,0)</f>
        <v>100</v>
      </c>
      <c r="T3236" s="27">
        <f>IFERROR(FundResult[[#This Row],[pledged]]/FundResult[[#This Row],[backers_count]], 0)</f>
        <v>34.91921739130435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48">
        <v>15000</v>
      </c>
      <c r="E3237" s="4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6">
        <f>FundResult[[#This Row],[launched_at]]/86400+DATE(1970,1,1)</f>
        <v>42522.347812499997</v>
      </c>
      <c r="L3237" s="8">
        <f>YEAR(FundResult[[#This Row],[Date Created Conversion]])</f>
        <v>2016</v>
      </c>
      <c r="M3237" t="b">
        <v>1</v>
      </c>
      <c r="N3237">
        <v>181</v>
      </c>
      <c r="O3237" t="b">
        <v>1</v>
      </c>
      <c r="P3237" t="s">
        <v>8269</v>
      </c>
      <c r="Q3237" t="s">
        <v>8317</v>
      </c>
      <c r="R3237" s="10" t="s">
        <v>8318</v>
      </c>
      <c r="S3237" s="29">
        <f>ROUND(FundResult[[#This Row],[pledged]]/FundResult[[#This Row],[goal]]*100,0)</f>
        <v>103</v>
      </c>
      <c r="T3237" s="27">
        <f>IFERROR(FundResult[[#This Row],[pledged]]/FundResult[[#This Row],[backers_count]], 0)</f>
        <v>85.530386740331494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48">
        <v>20000</v>
      </c>
      <c r="E3238" s="4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6">
        <f>FundResult[[#This Row],[launched_at]]/86400+DATE(1970,1,1)</f>
        <v>42702.917048611111</v>
      </c>
      <c r="L3238" s="8">
        <f>YEAR(FundResult[[#This Row],[Date Created Conversion]])</f>
        <v>2016</v>
      </c>
      <c r="M3238" t="b">
        <v>0</v>
      </c>
      <c r="N3238">
        <v>110</v>
      </c>
      <c r="O3238" t="b">
        <v>1</v>
      </c>
      <c r="P3238" t="s">
        <v>8269</v>
      </c>
      <c r="Q3238" t="s">
        <v>8317</v>
      </c>
      <c r="R3238" s="10" t="s">
        <v>8318</v>
      </c>
      <c r="S3238" s="29">
        <f>ROUND(FundResult[[#This Row],[pledged]]/FundResult[[#This Row],[goal]]*100,0)</f>
        <v>101</v>
      </c>
      <c r="T3238" s="27">
        <f>IFERROR(FundResult[[#This Row],[pledged]]/FundResult[[#This Row],[backers_count]], 0)</f>
        <v>182.90909090909091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48">
        <v>35000</v>
      </c>
      <c r="E3239" s="4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6">
        <f>FundResult[[#This Row],[launched_at]]/86400+DATE(1970,1,1)</f>
        <v>42252.474351851852</v>
      </c>
      <c r="L3239" s="8">
        <f>YEAR(FundResult[[#This Row],[Date Created Conversion]])</f>
        <v>2015</v>
      </c>
      <c r="M3239" t="b">
        <v>1</v>
      </c>
      <c r="N3239">
        <v>269</v>
      </c>
      <c r="O3239" t="b">
        <v>1</v>
      </c>
      <c r="P3239" t="s">
        <v>8269</v>
      </c>
      <c r="Q3239" t="s">
        <v>8317</v>
      </c>
      <c r="R3239" s="10" t="s">
        <v>8318</v>
      </c>
      <c r="S3239" s="29">
        <f>ROUND(FundResult[[#This Row],[pledged]]/FundResult[[#This Row],[goal]]*100,0)</f>
        <v>101</v>
      </c>
      <c r="T3239" s="27">
        <f>IFERROR(FundResult[[#This Row],[pledged]]/FundResult[[#This Row],[backers_count]], 0)</f>
        <v>131.13620817843866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48">
        <v>2800</v>
      </c>
      <c r="E3240" s="4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6">
        <f>FundResult[[#This Row],[launched_at]]/86400+DATE(1970,1,1)</f>
        <v>42156.510393518518</v>
      </c>
      <c r="L3240" s="8">
        <f>YEAR(FundResult[[#This Row],[Date Created Conversion]])</f>
        <v>2015</v>
      </c>
      <c r="M3240" t="b">
        <v>1</v>
      </c>
      <c r="N3240">
        <v>79</v>
      </c>
      <c r="O3240" t="b">
        <v>1</v>
      </c>
      <c r="P3240" t="s">
        <v>8269</v>
      </c>
      <c r="Q3240" t="s">
        <v>8317</v>
      </c>
      <c r="R3240" s="10" t="s">
        <v>8318</v>
      </c>
      <c r="S3240" s="29">
        <f>ROUND(FundResult[[#This Row],[pledged]]/FundResult[[#This Row],[goal]]*100,0)</f>
        <v>112</v>
      </c>
      <c r="T3240" s="27">
        <f>IFERROR(FundResult[[#This Row],[pledged]]/FundResult[[#This Row],[backers_count]], 0)</f>
        <v>39.810126582278478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48">
        <v>5862</v>
      </c>
      <c r="E3241" s="4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6">
        <f>FundResult[[#This Row],[launched_at]]/86400+DATE(1970,1,1)</f>
        <v>42278.089039351849</v>
      </c>
      <c r="L3241" s="8">
        <f>YEAR(FundResult[[#This Row],[Date Created Conversion]])</f>
        <v>2015</v>
      </c>
      <c r="M3241" t="b">
        <v>1</v>
      </c>
      <c r="N3241">
        <v>104</v>
      </c>
      <c r="O3241" t="b">
        <v>1</v>
      </c>
      <c r="P3241" t="s">
        <v>8269</v>
      </c>
      <c r="Q3241" t="s">
        <v>8317</v>
      </c>
      <c r="R3241" s="10" t="s">
        <v>8318</v>
      </c>
      <c r="S3241" s="29">
        <f>ROUND(FundResult[[#This Row],[pledged]]/FundResult[[#This Row],[goal]]*100,0)</f>
        <v>106</v>
      </c>
      <c r="T3241" s="27">
        <f>IFERROR(FundResult[[#This Row],[pledged]]/FundResult[[#This Row],[backers_count]], 0)</f>
        <v>59.701730769230764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48">
        <v>3000</v>
      </c>
      <c r="E3242" s="4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6">
        <f>FundResult[[#This Row],[launched_at]]/86400+DATE(1970,1,1)</f>
        <v>42754.693842592591</v>
      </c>
      <c r="L3242" s="8">
        <f>YEAR(FundResult[[#This Row],[Date Created Conversion]])</f>
        <v>2017</v>
      </c>
      <c r="M3242" t="b">
        <v>0</v>
      </c>
      <c r="N3242">
        <v>34</v>
      </c>
      <c r="O3242" t="b">
        <v>1</v>
      </c>
      <c r="P3242" t="s">
        <v>8269</v>
      </c>
      <c r="Q3242" t="s">
        <v>8317</v>
      </c>
      <c r="R3242" s="10" t="s">
        <v>8318</v>
      </c>
      <c r="S3242" s="29">
        <f>ROUND(FundResult[[#This Row],[pledged]]/FundResult[[#This Row],[goal]]*100,0)</f>
        <v>101</v>
      </c>
      <c r="T3242" s="27">
        <f>IFERROR(FundResult[[#This Row],[pledged]]/FundResult[[#This Row],[backers_count]], 0)</f>
        <v>88.735294117647058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48">
        <v>8500</v>
      </c>
      <c r="E3243" s="4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6">
        <f>FundResult[[#This Row],[launched_at]]/86400+DATE(1970,1,1)</f>
        <v>41893.324884259258</v>
      </c>
      <c r="L3243" s="8">
        <f>YEAR(FundResult[[#This Row],[Date Created Conversion]])</f>
        <v>2014</v>
      </c>
      <c r="M3243" t="b">
        <v>1</v>
      </c>
      <c r="N3243">
        <v>167</v>
      </c>
      <c r="O3243" t="b">
        <v>1</v>
      </c>
      <c r="P3243" t="s">
        <v>8269</v>
      </c>
      <c r="Q3243" t="s">
        <v>8317</v>
      </c>
      <c r="R3243" s="10" t="s">
        <v>8318</v>
      </c>
      <c r="S3243" s="29">
        <f>ROUND(FundResult[[#This Row],[pledged]]/FundResult[[#This Row],[goal]]*100,0)</f>
        <v>115</v>
      </c>
      <c r="T3243" s="27">
        <f>IFERROR(FundResult[[#This Row],[pledged]]/FundResult[[#This Row],[backers_count]], 0)</f>
        <v>58.688622754491021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48">
        <v>10000</v>
      </c>
      <c r="E3244" s="4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6">
        <f>FundResult[[#This Row],[launched_at]]/86400+DATE(1970,1,1)</f>
        <v>41871.755694444444</v>
      </c>
      <c r="L3244" s="8">
        <f>YEAR(FundResult[[#This Row],[Date Created Conversion]])</f>
        <v>2014</v>
      </c>
      <c r="M3244" t="b">
        <v>1</v>
      </c>
      <c r="N3244">
        <v>183</v>
      </c>
      <c r="O3244" t="b">
        <v>1</v>
      </c>
      <c r="P3244" t="s">
        <v>8269</v>
      </c>
      <c r="Q3244" t="s">
        <v>8317</v>
      </c>
      <c r="R3244" s="10" t="s">
        <v>8318</v>
      </c>
      <c r="S3244" s="29">
        <f>ROUND(FundResult[[#This Row],[pledged]]/FundResult[[#This Row],[goal]]*100,0)</f>
        <v>127</v>
      </c>
      <c r="T3244" s="27">
        <f>IFERROR(FundResult[[#This Row],[pledged]]/FundResult[[#This Row],[backers_count]], 0)</f>
        <v>69.56513661202186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48">
        <v>8000</v>
      </c>
      <c r="E3245" s="4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6">
        <f>FundResult[[#This Row],[launched_at]]/86400+DATE(1970,1,1)</f>
        <v>42262.096782407403</v>
      </c>
      <c r="L3245" s="8">
        <f>YEAR(FundResult[[#This Row],[Date Created Conversion]])</f>
        <v>2015</v>
      </c>
      <c r="M3245" t="b">
        <v>1</v>
      </c>
      <c r="N3245">
        <v>71</v>
      </c>
      <c r="O3245" t="b">
        <v>1</v>
      </c>
      <c r="P3245" t="s">
        <v>8269</v>
      </c>
      <c r="Q3245" t="s">
        <v>8317</v>
      </c>
      <c r="R3245" s="10" t="s">
        <v>8318</v>
      </c>
      <c r="S3245" s="29">
        <f>ROUND(FundResult[[#This Row],[pledged]]/FundResult[[#This Row],[goal]]*100,0)</f>
        <v>103</v>
      </c>
      <c r="T3245" s="27">
        <f>IFERROR(FundResult[[#This Row],[pledged]]/FundResult[[#This Row],[backers_count]], 0)</f>
        <v>115.87323943661971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48">
        <v>1600</v>
      </c>
      <c r="E3246" s="4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6">
        <f>FundResult[[#This Row],[launched_at]]/86400+DATE(1970,1,1)</f>
        <v>42675.694236111114</v>
      </c>
      <c r="L3246" s="8">
        <f>YEAR(FundResult[[#This Row],[Date Created Conversion]])</f>
        <v>2016</v>
      </c>
      <c r="M3246" t="b">
        <v>0</v>
      </c>
      <c r="N3246">
        <v>69</v>
      </c>
      <c r="O3246" t="b">
        <v>1</v>
      </c>
      <c r="P3246" t="s">
        <v>8269</v>
      </c>
      <c r="Q3246" t="s">
        <v>8317</v>
      </c>
      <c r="R3246" s="10" t="s">
        <v>8318</v>
      </c>
      <c r="S3246" s="29">
        <f>ROUND(FundResult[[#This Row],[pledged]]/FundResult[[#This Row],[goal]]*100,0)</f>
        <v>103</v>
      </c>
      <c r="T3246" s="27">
        <f>IFERROR(FundResult[[#This Row],[pledged]]/FundResult[[#This Row],[backers_count]], 0)</f>
        <v>23.869565217391305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48">
        <v>21000</v>
      </c>
      <c r="E3247" s="4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6">
        <f>FundResult[[#This Row],[launched_at]]/86400+DATE(1970,1,1)</f>
        <v>42135.60020833333</v>
      </c>
      <c r="L3247" s="8">
        <f>YEAR(FundResult[[#This Row],[Date Created Conversion]])</f>
        <v>2015</v>
      </c>
      <c r="M3247" t="b">
        <v>0</v>
      </c>
      <c r="N3247">
        <v>270</v>
      </c>
      <c r="O3247" t="b">
        <v>1</v>
      </c>
      <c r="P3247" t="s">
        <v>8269</v>
      </c>
      <c r="Q3247" t="s">
        <v>8317</v>
      </c>
      <c r="R3247" s="10" t="s">
        <v>8318</v>
      </c>
      <c r="S3247" s="29">
        <f>ROUND(FundResult[[#This Row],[pledged]]/FundResult[[#This Row],[goal]]*100,0)</f>
        <v>104</v>
      </c>
      <c r="T3247" s="27">
        <f>IFERROR(FundResult[[#This Row],[pledged]]/FundResult[[#This Row],[backers_count]], 0)</f>
        <v>81.125925925925927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48">
        <v>10000</v>
      </c>
      <c r="E3248" s="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6">
        <f>FundResult[[#This Row],[launched_at]]/86400+DATE(1970,1,1)</f>
        <v>42230.472222222219</v>
      </c>
      <c r="L3248" s="8">
        <f>YEAR(FundResult[[#This Row],[Date Created Conversion]])</f>
        <v>2015</v>
      </c>
      <c r="M3248" t="b">
        <v>1</v>
      </c>
      <c r="N3248">
        <v>193</v>
      </c>
      <c r="O3248" t="b">
        <v>1</v>
      </c>
      <c r="P3248" t="s">
        <v>8269</v>
      </c>
      <c r="Q3248" t="s">
        <v>8317</v>
      </c>
      <c r="R3248" s="10" t="s">
        <v>8318</v>
      </c>
      <c r="S3248" s="29">
        <f>ROUND(FundResult[[#This Row],[pledged]]/FundResult[[#This Row],[goal]]*100,0)</f>
        <v>111</v>
      </c>
      <c r="T3248" s="27">
        <f>IFERROR(FundResult[[#This Row],[pledged]]/FundResult[[#This Row],[backers_count]], 0)</f>
        <v>57.626943005181346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48">
        <v>2500</v>
      </c>
      <c r="E3249" s="4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6">
        <f>FundResult[[#This Row],[launched_at]]/86400+DATE(1970,1,1)</f>
        <v>42167.434166666666</v>
      </c>
      <c r="L3249" s="8">
        <f>YEAR(FundResult[[#This Row],[Date Created Conversion]])</f>
        <v>2015</v>
      </c>
      <c r="M3249" t="b">
        <v>1</v>
      </c>
      <c r="N3249">
        <v>57</v>
      </c>
      <c r="O3249" t="b">
        <v>1</v>
      </c>
      <c r="P3249" t="s">
        <v>8269</v>
      </c>
      <c r="Q3249" t="s">
        <v>8317</v>
      </c>
      <c r="R3249" s="10" t="s">
        <v>8318</v>
      </c>
      <c r="S3249" s="29">
        <f>ROUND(FundResult[[#This Row],[pledged]]/FundResult[[#This Row],[goal]]*100,0)</f>
        <v>106</v>
      </c>
      <c r="T3249" s="27">
        <f>IFERROR(FundResult[[#This Row],[pledged]]/FundResult[[#This Row],[backers_count]], 0)</f>
        <v>46.429824561403507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48">
        <v>12000</v>
      </c>
      <c r="E3250" s="4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6">
        <f>FundResult[[#This Row],[launched_at]]/86400+DATE(1970,1,1)</f>
        <v>42068.888391203705</v>
      </c>
      <c r="L3250" s="8">
        <f>YEAR(FundResult[[#This Row],[Date Created Conversion]])</f>
        <v>2015</v>
      </c>
      <c r="M3250" t="b">
        <v>1</v>
      </c>
      <c r="N3250">
        <v>200</v>
      </c>
      <c r="O3250" t="b">
        <v>1</v>
      </c>
      <c r="P3250" t="s">
        <v>8269</v>
      </c>
      <c r="Q3250" t="s">
        <v>8317</v>
      </c>
      <c r="R3250" s="10" t="s">
        <v>8318</v>
      </c>
      <c r="S3250" s="29">
        <f>ROUND(FundResult[[#This Row],[pledged]]/FundResult[[#This Row],[goal]]*100,0)</f>
        <v>101</v>
      </c>
      <c r="T3250" s="27">
        <f>IFERROR(FundResult[[#This Row],[pledged]]/FundResult[[#This Row],[backers_count]], 0)</f>
        <v>60.475000000000001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48">
        <v>5500</v>
      </c>
      <c r="E3251" s="4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6">
        <f>FundResult[[#This Row],[launched_at]]/86400+DATE(1970,1,1)</f>
        <v>42145.746689814812</v>
      </c>
      <c r="L3251" s="8">
        <f>YEAR(FundResult[[#This Row],[Date Created Conversion]])</f>
        <v>2015</v>
      </c>
      <c r="M3251" t="b">
        <v>1</v>
      </c>
      <c r="N3251">
        <v>88</v>
      </c>
      <c r="O3251" t="b">
        <v>1</v>
      </c>
      <c r="P3251" t="s">
        <v>8269</v>
      </c>
      <c r="Q3251" t="s">
        <v>8317</v>
      </c>
      <c r="R3251" s="10" t="s">
        <v>8318</v>
      </c>
      <c r="S3251" s="29">
        <f>ROUND(FundResult[[#This Row],[pledged]]/FundResult[[#This Row],[goal]]*100,0)</f>
        <v>105</v>
      </c>
      <c r="T3251" s="27">
        <f>IFERROR(FundResult[[#This Row],[pledged]]/FundResult[[#This Row],[backers_count]], 0)</f>
        <v>65.579545454545453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48">
        <v>25000</v>
      </c>
      <c r="E3252" s="4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6">
        <f>FundResult[[#This Row],[launched_at]]/86400+DATE(1970,1,1)</f>
        <v>41918.742175925923</v>
      </c>
      <c r="L3252" s="8">
        <f>YEAR(FundResult[[#This Row],[Date Created Conversion]])</f>
        <v>2014</v>
      </c>
      <c r="M3252" t="b">
        <v>1</v>
      </c>
      <c r="N3252">
        <v>213</v>
      </c>
      <c r="O3252" t="b">
        <v>1</v>
      </c>
      <c r="P3252" t="s">
        <v>8269</v>
      </c>
      <c r="Q3252" t="s">
        <v>8317</v>
      </c>
      <c r="R3252" s="10" t="s">
        <v>8318</v>
      </c>
      <c r="S3252" s="29">
        <f>ROUND(FundResult[[#This Row],[pledged]]/FundResult[[#This Row],[goal]]*100,0)</f>
        <v>102</v>
      </c>
      <c r="T3252" s="27">
        <f>IFERROR(FundResult[[#This Row],[pledged]]/FundResult[[#This Row],[backers_count]], 0)</f>
        <v>119.1924882629108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48">
        <v>1500</v>
      </c>
      <c r="E3253" s="4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6">
        <f>FundResult[[#This Row],[launched_at]]/86400+DATE(1970,1,1)</f>
        <v>42146.731087962966</v>
      </c>
      <c r="L3253" s="8">
        <f>YEAR(FundResult[[#This Row],[Date Created Conversion]])</f>
        <v>2015</v>
      </c>
      <c r="M3253" t="b">
        <v>1</v>
      </c>
      <c r="N3253">
        <v>20</v>
      </c>
      <c r="O3253" t="b">
        <v>1</v>
      </c>
      <c r="P3253" t="s">
        <v>8269</v>
      </c>
      <c r="Q3253" t="s">
        <v>8317</v>
      </c>
      <c r="R3253" s="10" t="s">
        <v>8318</v>
      </c>
      <c r="S3253" s="29">
        <f>ROUND(FundResult[[#This Row],[pledged]]/FundResult[[#This Row],[goal]]*100,0)</f>
        <v>111</v>
      </c>
      <c r="T3253" s="27">
        <f>IFERROR(FundResult[[#This Row],[pledged]]/FundResult[[#This Row],[backers_count]], 0)</f>
        <v>83.05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48">
        <v>2250</v>
      </c>
      <c r="E3254" s="4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6">
        <f>FundResult[[#This Row],[launched_at]]/86400+DATE(1970,1,1)</f>
        <v>42590.472685185188</v>
      </c>
      <c r="L3254" s="8">
        <f>YEAR(FundResult[[#This Row],[Date Created Conversion]])</f>
        <v>2016</v>
      </c>
      <c r="M3254" t="b">
        <v>1</v>
      </c>
      <c r="N3254">
        <v>50</v>
      </c>
      <c r="O3254" t="b">
        <v>1</v>
      </c>
      <c r="P3254" t="s">
        <v>8269</v>
      </c>
      <c r="Q3254" t="s">
        <v>8317</v>
      </c>
      <c r="R3254" s="10" t="s">
        <v>8318</v>
      </c>
      <c r="S3254" s="29">
        <f>ROUND(FundResult[[#This Row],[pledged]]/FundResult[[#This Row],[goal]]*100,0)</f>
        <v>128</v>
      </c>
      <c r="T3254" s="27">
        <f>IFERROR(FundResult[[#This Row],[pledged]]/FundResult[[#This Row],[backers_count]], 0)</f>
        <v>57.52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48">
        <v>20000</v>
      </c>
      <c r="E3255" s="4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6">
        <f>FundResult[[#This Row],[launched_at]]/86400+DATE(1970,1,1)</f>
        <v>42602.576712962968</v>
      </c>
      <c r="L3255" s="8">
        <f>YEAR(FundResult[[#This Row],[Date Created Conversion]])</f>
        <v>2016</v>
      </c>
      <c r="M3255" t="b">
        <v>1</v>
      </c>
      <c r="N3255">
        <v>115</v>
      </c>
      <c r="O3255" t="b">
        <v>1</v>
      </c>
      <c r="P3255" t="s">
        <v>8269</v>
      </c>
      <c r="Q3255" t="s">
        <v>8317</v>
      </c>
      <c r="R3255" s="10" t="s">
        <v>8318</v>
      </c>
      <c r="S3255" s="29">
        <f>ROUND(FundResult[[#This Row],[pledged]]/FundResult[[#This Row],[goal]]*100,0)</f>
        <v>102</v>
      </c>
      <c r="T3255" s="27">
        <f>IFERROR(FundResult[[#This Row],[pledged]]/FundResult[[#This Row],[backers_count]], 0)</f>
        <v>177.08695652173913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48">
        <v>13000</v>
      </c>
      <c r="E3256" s="4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6">
        <f>FundResult[[#This Row],[launched_at]]/86400+DATE(1970,1,1)</f>
        <v>42059.085752314815</v>
      </c>
      <c r="L3256" s="8">
        <f>YEAR(FundResult[[#This Row],[Date Created Conversion]])</f>
        <v>2015</v>
      </c>
      <c r="M3256" t="b">
        <v>1</v>
      </c>
      <c r="N3256">
        <v>186</v>
      </c>
      <c r="O3256" t="b">
        <v>1</v>
      </c>
      <c r="P3256" t="s">
        <v>8269</v>
      </c>
      <c r="Q3256" t="s">
        <v>8317</v>
      </c>
      <c r="R3256" s="10" t="s">
        <v>8318</v>
      </c>
      <c r="S3256" s="29">
        <f>ROUND(FundResult[[#This Row],[pledged]]/FundResult[[#This Row],[goal]]*100,0)</f>
        <v>101</v>
      </c>
      <c r="T3256" s="27">
        <f>IFERROR(FundResult[[#This Row],[pledged]]/FundResult[[#This Row],[backers_count]], 0)</f>
        <v>70.771505376344081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48">
        <v>300</v>
      </c>
      <c r="E3257" s="4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6">
        <f>FundResult[[#This Row],[launched_at]]/86400+DATE(1970,1,1)</f>
        <v>41889.768229166664</v>
      </c>
      <c r="L3257" s="8">
        <f>YEAR(FundResult[[#This Row],[Date Created Conversion]])</f>
        <v>2014</v>
      </c>
      <c r="M3257" t="b">
        <v>1</v>
      </c>
      <c r="N3257">
        <v>18</v>
      </c>
      <c r="O3257" t="b">
        <v>1</v>
      </c>
      <c r="P3257" t="s">
        <v>8269</v>
      </c>
      <c r="Q3257" t="s">
        <v>8317</v>
      </c>
      <c r="R3257" s="10" t="s">
        <v>8318</v>
      </c>
      <c r="S3257" s="29">
        <f>ROUND(FundResult[[#This Row],[pledged]]/FundResult[[#This Row],[goal]]*100,0)</f>
        <v>175</v>
      </c>
      <c r="T3257" s="27">
        <f>IFERROR(FundResult[[#This Row],[pledged]]/FundResult[[#This Row],[backers_count]], 0)</f>
        <v>29.166666666666668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48">
        <v>10000</v>
      </c>
      <c r="E3258" s="4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6">
        <f>FundResult[[#This Row],[launched_at]]/86400+DATE(1970,1,1)</f>
        <v>42144.573807870373</v>
      </c>
      <c r="L3258" s="8">
        <f>YEAR(FundResult[[#This Row],[Date Created Conversion]])</f>
        <v>2015</v>
      </c>
      <c r="M3258" t="b">
        <v>1</v>
      </c>
      <c r="N3258">
        <v>176</v>
      </c>
      <c r="O3258" t="b">
        <v>1</v>
      </c>
      <c r="P3258" t="s">
        <v>8269</v>
      </c>
      <c r="Q3258" t="s">
        <v>8317</v>
      </c>
      <c r="R3258" s="10" t="s">
        <v>8318</v>
      </c>
      <c r="S3258" s="29">
        <f>ROUND(FundResult[[#This Row],[pledged]]/FundResult[[#This Row],[goal]]*100,0)</f>
        <v>128</v>
      </c>
      <c r="T3258" s="27">
        <f>IFERROR(FundResult[[#This Row],[pledged]]/FundResult[[#This Row],[backers_count]], 0)</f>
        <v>72.76136363636364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48">
        <v>2000</v>
      </c>
      <c r="E3259" s="4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6">
        <f>FundResult[[#This Row],[launched_at]]/86400+DATE(1970,1,1)</f>
        <v>42758.559629629628</v>
      </c>
      <c r="L3259" s="8">
        <f>YEAR(FundResult[[#This Row],[Date Created Conversion]])</f>
        <v>2017</v>
      </c>
      <c r="M3259" t="b">
        <v>0</v>
      </c>
      <c r="N3259">
        <v>41</v>
      </c>
      <c r="O3259" t="b">
        <v>1</v>
      </c>
      <c r="P3259" t="s">
        <v>8269</v>
      </c>
      <c r="Q3259" t="s">
        <v>8317</v>
      </c>
      <c r="R3259" s="10" t="s">
        <v>8318</v>
      </c>
      <c r="S3259" s="29">
        <f>ROUND(FundResult[[#This Row],[pledged]]/FundResult[[#This Row],[goal]]*100,0)</f>
        <v>106</v>
      </c>
      <c r="T3259" s="27">
        <f>IFERROR(FundResult[[#This Row],[pledged]]/FundResult[[#This Row],[backers_count]], 0)</f>
        <v>51.853414634146333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48">
        <v>7000</v>
      </c>
      <c r="E3260" s="4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6">
        <f>FundResult[[#This Row],[launched_at]]/86400+DATE(1970,1,1)</f>
        <v>41982.887280092589</v>
      </c>
      <c r="L3260" s="8">
        <f>YEAR(FundResult[[#This Row],[Date Created Conversion]])</f>
        <v>2014</v>
      </c>
      <c r="M3260" t="b">
        <v>1</v>
      </c>
      <c r="N3260">
        <v>75</v>
      </c>
      <c r="O3260" t="b">
        <v>1</v>
      </c>
      <c r="P3260" t="s">
        <v>8269</v>
      </c>
      <c r="Q3260" t="s">
        <v>8317</v>
      </c>
      <c r="R3260" s="10" t="s">
        <v>8318</v>
      </c>
      <c r="S3260" s="29">
        <f>ROUND(FundResult[[#This Row],[pledged]]/FundResult[[#This Row],[goal]]*100,0)</f>
        <v>105</v>
      </c>
      <c r="T3260" s="27">
        <f>IFERROR(FundResult[[#This Row],[pledged]]/FundResult[[#This Row],[backers_count]], 0)</f>
        <v>98.2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48">
        <v>23000</v>
      </c>
      <c r="E3261" s="4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6">
        <f>FundResult[[#This Row],[launched_at]]/86400+DATE(1970,1,1)</f>
        <v>42614.760937500003</v>
      </c>
      <c r="L3261" s="8">
        <f>YEAR(FundResult[[#This Row],[Date Created Conversion]])</f>
        <v>2016</v>
      </c>
      <c r="M3261" t="b">
        <v>1</v>
      </c>
      <c r="N3261">
        <v>97</v>
      </c>
      <c r="O3261" t="b">
        <v>1</v>
      </c>
      <c r="P3261" t="s">
        <v>8269</v>
      </c>
      <c r="Q3261" t="s">
        <v>8317</v>
      </c>
      <c r="R3261" s="10" t="s">
        <v>8318</v>
      </c>
      <c r="S3261" s="29">
        <f>ROUND(FundResult[[#This Row],[pledged]]/FundResult[[#This Row],[goal]]*100,0)</f>
        <v>106</v>
      </c>
      <c r="T3261" s="27">
        <f>IFERROR(FundResult[[#This Row],[pledged]]/FundResult[[#This Row],[backers_count]], 0)</f>
        <v>251.7381443298969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48">
        <v>5000</v>
      </c>
      <c r="E3262" s="4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6">
        <f>FundResult[[#This Row],[launched_at]]/86400+DATE(1970,1,1)</f>
        <v>42303.672662037032</v>
      </c>
      <c r="L3262" s="8">
        <f>YEAR(FundResult[[#This Row],[Date Created Conversion]])</f>
        <v>2015</v>
      </c>
      <c r="M3262" t="b">
        <v>1</v>
      </c>
      <c r="N3262">
        <v>73</v>
      </c>
      <c r="O3262" t="b">
        <v>1</v>
      </c>
      <c r="P3262" t="s">
        <v>8269</v>
      </c>
      <c r="Q3262" t="s">
        <v>8317</v>
      </c>
      <c r="R3262" s="10" t="s">
        <v>8318</v>
      </c>
      <c r="S3262" s="29">
        <f>ROUND(FundResult[[#This Row],[pledged]]/FundResult[[#This Row],[goal]]*100,0)</f>
        <v>109</v>
      </c>
      <c r="T3262" s="27">
        <f>IFERROR(FundResult[[#This Row],[pledged]]/FundResult[[#This Row],[backers_count]], 0)</f>
        <v>74.821917808219183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48">
        <v>3300</v>
      </c>
      <c r="E3263" s="4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6">
        <f>FundResult[[#This Row],[launched_at]]/86400+DATE(1970,1,1)</f>
        <v>42171.725416666668</v>
      </c>
      <c r="L3263" s="8">
        <f>YEAR(FundResult[[#This Row],[Date Created Conversion]])</f>
        <v>2015</v>
      </c>
      <c r="M3263" t="b">
        <v>1</v>
      </c>
      <c r="N3263">
        <v>49</v>
      </c>
      <c r="O3263" t="b">
        <v>1</v>
      </c>
      <c r="P3263" t="s">
        <v>8269</v>
      </c>
      <c r="Q3263" t="s">
        <v>8317</v>
      </c>
      <c r="R3263" s="10" t="s">
        <v>8318</v>
      </c>
      <c r="S3263" s="29">
        <f>ROUND(FundResult[[#This Row],[pledged]]/FundResult[[#This Row],[goal]]*100,0)</f>
        <v>100</v>
      </c>
      <c r="T3263" s="27">
        <f>IFERROR(FundResult[[#This Row],[pledged]]/FundResult[[#This Row],[backers_count]], 0)</f>
        <v>67.65306122448979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48">
        <v>12200</v>
      </c>
      <c r="E3264" s="4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6">
        <f>FundResult[[#This Row],[launched_at]]/86400+DATE(1970,1,1)</f>
        <v>41964.315532407403</v>
      </c>
      <c r="L3264" s="8">
        <f>YEAR(FundResult[[#This Row],[Date Created Conversion]])</f>
        <v>2014</v>
      </c>
      <c r="M3264" t="b">
        <v>1</v>
      </c>
      <c r="N3264">
        <v>134</v>
      </c>
      <c r="O3264" t="b">
        <v>1</v>
      </c>
      <c r="P3264" t="s">
        <v>8269</v>
      </c>
      <c r="Q3264" t="s">
        <v>8317</v>
      </c>
      <c r="R3264" s="10" t="s">
        <v>8318</v>
      </c>
      <c r="S3264" s="29">
        <f>ROUND(FundResult[[#This Row],[pledged]]/FundResult[[#This Row],[goal]]*100,0)</f>
        <v>103</v>
      </c>
      <c r="T3264" s="27">
        <f>IFERROR(FundResult[[#This Row],[pledged]]/FundResult[[#This Row],[backers_count]], 0)</f>
        <v>93.81343283582089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48">
        <v>2500</v>
      </c>
      <c r="E3265" s="4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6">
        <f>FundResult[[#This Row],[launched_at]]/86400+DATE(1970,1,1)</f>
        <v>42284.516064814816</v>
      </c>
      <c r="L3265" s="8">
        <f>YEAR(FundResult[[#This Row],[Date Created Conversion]])</f>
        <v>2015</v>
      </c>
      <c r="M3265" t="b">
        <v>1</v>
      </c>
      <c r="N3265">
        <v>68</v>
      </c>
      <c r="O3265" t="b">
        <v>1</v>
      </c>
      <c r="P3265" t="s">
        <v>8269</v>
      </c>
      <c r="Q3265" t="s">
        <v>8317</v>
      </c>
      <c r="R3265" s="10" t="s">
        <v>8318</v>
      </c>
      <c r="S3265" s="29">
        <f>ROUND(FundResult[[#This Row],[pledged]]/FundResult[[#This Row],[goal]]*100,0)</f>
        <v>112</v>
      </c>
      <c r="T3265" s="27">
        <f>IFERROR(FundResult[[#This Row],[pledged]]/FundResult[[#This Row],[backers_count]], 0)</f>
        <v>41.237647058823526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48">
        <v>2500</v>
      </c>
      <c r="E3266" s="4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6">
        <f>FundResult[[#This Row],[launched_at]]/86400+DATE(1970,1,1)</f>
        <v>42016.800208333334</v>
      </c>
      <c r="L3266" s="8">
        <f>YEAR(FundResult[[#This Row],[Date Created Conversion]])</f>
        <v>2015</v>
      </c>
      <c r="M3266" t="b">
        <v>1</v>
      </c>
      <c r="N3266">
        <v>49</v>
      </c>
      <c r="O3266" t="b">
        <v>1</v>
      </c>
      <c r="P3266" t="s">
        <v>8269</v>
      </c>
      <c r="Q3266" t="s">
        <v>8317</v>
      </c>
      <c r="R3266" s="10" t="s">
        <v>8318</v>
      </c>
      <c r="S3266" s="29">
        <f>ROUND(FundResult[[#This Row],[pledged]]/FundResult[[#This Row],[goal]]*100,0)</f>
        <v>103</v>
      </c>
      <c r="T3266" s="27">
        <f>IFERROR(FundResult[[#This Row],[pledged]]/FundResult[[#This Row],[backers_count]], 0)</f>
        <v>52.551020408163268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48">
        <v>2700</v>
      </c>
      <c r="E3267" s="4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6">
        <f>FundResult[[#This Row],[launched_at]]/86400+DATE(1970,1,1)</f>
        <v>42311.711979166663</v>
      </c>
      <c r="L3267" s="8">
        <f>YEAR(FundResult[[#This Row],[Date Created Conversion]])</f>
        <v>2015</v>
      </c>
      <c r="M3267" t="b">
        <v>1</v>
      </c>
      <c r="N3267">
        <v>63</v>
      </c>
      <c r="O3267" t="b">
        <v>1</v>
      </c>
      <c r="P3267" t="s">
        <v>8269</v>
      </c>
      <c r="Q3267" t="s">
        <v>8317</v>
      </c>
      <c r="R3267" s="10" t="s">
        <v>8318</v>
      </c>
      <c r="S3267" s="29">
        <f>ROUND(FundResult[[#This Row],[pledged]]/FundResult[[#This Row],[goal]]*100,0)</f>
        <v>164</v>
      </c>
      <c r="T3267" s="27">
        <f>IFERROR(FundResult[[#This Row],[pledged]]/FundResult[[#This Row],[backers_count]], 0)</f>
        <v>70.285714285714292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48">
        <v>6000</v>
      </c>
      <c r="E3268" s="4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6">
        <f>FundResult[[#This Row],[launched_at]]/86400+DATE(1970,1,1)</f>
        <v>42136.536134259259</v>
      </c>
      <c r="L3268" s="8">
        <f>YEAR(FundResult[[#This Row],[Date Created Conversion]])</f>
        <v>2015</v>
      </c>
      <c r="M3268" t="b">
        <v>1</v>
      </c>
      <c r="N3268">
        <v>163</v>
      </c>
      <c r="O3268" t="b">
        <v>1</v>
      </c>
      <c r="P3268" t="s">
        <v>8269</v>
      </c>
      <c r="Q3268" t="s">
        <v>8317</v>
      </c>
      <c r="R3268" s="10" t="s">
        <v>8318</v>
      </c>
      <c r="S3268" s="29">
        <f>ROUND(FundResult[[#This Row],[pledged]]/FundResult[[#This Row],[goal]]*100,0)</f>
        <v>131</v>
      </c>
      <c r="T3268" s="27">
        <f>IFERROR(FundResult[[#This Row],[pledged]]/FundResult[[#This Row],[backers_count]], 0)</f>
        <v>48.325153374233132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48">
        <v>15000</v>
      </c>
      <c r="E3269" s="4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6">
        <f>FundResult[[#This Row],[launched_at]]/86400+DATE(1970,1,1)</f>
        <v>42172.757638888885</v>
      </c>
      <c r="L3269" s="8">
        <f>YEAR(FundResult[[#This Row],[Date Created Conversion]])</f>
        <v>2015</v>
      </c>
      <c r="M3269" t="b">
        <v>1</v>
      </c>
      <c r="N3269">
        <v>288</v>
      </c>
      <c r="O3269" t="b">
        <v>1</v>
      </c>
      <c r="P3269" t="s">
        <v>8269</v>
      </c>
      <c r="Q3269" t="s">
        <v>8317</v>
      </c>
      <c r="R3269" s="10" t="s">
        <v>8318</v>
      </c>
      <c r="S3269" s="29">
        <f>ROUND(FundResult[[#This Row],[pledged]]/FundResult[[#This Row],[goal]]*100,0)</f>
        <v>102</v>
      </c>
      <c r="T3269" s="27">
        <f>IFERROR(FundResult[[#This Row],[pledged]]/FundResult[[#This Row],[backers_count]], 0)</f>
        <v>53.177083333333336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48">
        <v>2000</v>
      </c>
      <c r="E3270" s="4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6">
        <f>FundResult[[#This Row],[launched_at]]/86400+DATE(1970,1,1)</f>
        <v>42590.90425925926</v>
      </c>
      <c r="L3270" s="8">
        <f>YEAR(FundResult[[#This Row],[Date Created Conversion]])</f>
        <v>2016</v>
      </c>
      <c r="M3270" t="b">
        <v>1</v>
      </c>
      <c r="N3270">
        <v>42</v>
      </c>
      <c r="O3270" t="b">
        <v>1</v>
      </c>
      <c r="P3270" t="s">
        <v>8269</v>
      </c>
      <c r="Q3270" t="s">
        <v>8317</v>
      </c>
      <c r="R3270" s="10" t="s">
        <v>8318</v>
      </c>
      <c r="S3270" s="29">
        <f>ROUND(FundResult[[#This Row],[pledged]]/FundResult[[#This Row],[goal]]*100,0)</f>
        <v>128</v>
      </c>
      <c r="T3270" s="27">
        <f>IFERROR(FundResult[[#This Row],[pledged]]/FundResult[[#This Row],[backers_count]], 0)</f>
        <v>60.952380952380949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48">
        <v>8000</v>
      </c>
      <c r="E3271" s="4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6">
        <f>FundResult[[#This Row],[launched_at]]/86400+DATE(1970,1,1)</f>
        <v>42137.395798611113</v>
      </c>
      <c r="L3271" s="8">
        <f>YEAR(FundResult[[#This Row],[Date Created Conversion]])</f>
        <v>2015</v>
      </c>
      <c r="M3271" t="b">
        <v>1</v>
      </c>
      <c r="N3271">
        <v>70</v>
      </c>
      <c r="O3271" t="b">
        <v>1</v>
      </c>
      <c r="P3271" t="s">
        <v>8269</v>
      </c>
      <c r="Q3271" t="s">
        <v>8317</v>
      </c>
      <c r="R3271" s="10" t="s">
        <v>8318</v>
      </c>
      <c r="S3271" s="29">
        <f>ROUND(FundResult[[#This Row],[pledged]]/FundResult[[#This Row],[goal]]*100,0)</f>
        <v>102</v>
      </c>
      <c r="T3271" s="27">
        <f>IFERROR(FundResult[[#This Row],[pledged]]/FundResult[[#This Row],[backers_count]], 0)</f>
        <v>116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48">
        <v>1800</v>
      </c>
      <c r="E3272" s="4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6">
        <f>FundResult[[#This Row],[launched_at]]/86400+DATE(1970,1,1)</f>
        <v>42167.533159722225</v>
      </c>
      <c r="L3272" s="8">
        <f>YEAR(FundResult[[#This Row],[Date Created Conversion]])</f>
        <v>2015</v>
      </c>
      <c r="M3272" t="b">
        <v>1</v>
      </c>
      <c r="N3272">
        <v>30</v>
      </c>
      <c r="O3272" t="b">
        <v>1</v>
      </c>
      <c r="P3272" t="s">
        <v>8269</v>
      </c>
      <c r="Q3272" t="s">
        <v>8317</v>
      </c>
      <c r="R3272" s="10" t="s">
        <v>8318</v>
      </c>
      <c r="S3272" s="29">
        <f>ROUND(FundResult[[#This Row],[pledged]]/FundResult[[#This Row],[goal]]*100,0)</f>
        <v>102</v>
      </c>
      <c r="T3272" s="27">
        <f>IFERROR(FundResult[[#This Row],[pledged]]/FundResult[[#This Row],[backers_count]], 0)</f>
        <v>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48">
        <v>1500</v>
      </c>
      <c r="E3273" s="4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6">
        <f>FundResult[[#This Row],[launched_at]]/86400+DATE(1970,1,1)</f>
        <v>41915.437210648146</v>
      </c>
      <c r="L3273" s="8">
        <f>YEAR(FundResult[[#This Row],[Date Created Conversion]])</f>
        <v>2014</v>
      </c>
      <c r="M3273" t="b">
        <v>1</v>
      </c>
      <c r="N3273">
        <v>51</v>
      </c>
      <c r="O3273" t="b">
        <v>1</v>
      </c>
      <c r="P3273" t="s">
        <v>8269</v>
      </c>
      <c r="Q3273" t="s">
        <v>8317</v>
      </c>
      <c r="R3273" s="10" t="s">
        <v>8318</v>
      </c>
      <c r="S3273" s="29">
        <f>ROUND(FundResult[[#This Row],[pledged]]/FundResult[[#This Row],[goal]]*100,0)</f>
        <v>130</v>
      </c>
      <c r="T3273" s="27">
        <f>IFERROR(FundResult[[#This Row],[pledged]]/FundResult[[#This Row],[backers_count]], 0)</f>
        <v>38.235294117647058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48">
        <v>10000</v>
      </c>
      <c r="E3274" s="4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6">
        <f>FundResult[[#This Row],[launched_at]]/86400+DATE(1970,1,1)</f>
        <v>42284.500104166669</v>
      </c>
      <c r="L3274" s="8">
        <f>YEAR(FundResult[[#This Row],[Date Created Conversion]])</f>
        <v>2015</v>
      </c>
      <c r="M3274" t="b">
        <v>1</v>
      </c>
      <c r="N3274">
        <v>145</v>
      </c>
      <c r="O3274" t="b">
        <v>1</v>
      </c>
      <c r="P3274" t="s">
        <v>8269</v>
      </c>
      <c r="Q3274" t="s">
        <v>8317</v>
      </c>
      <c r="R3274" s="10" t="s">
        <v>8318</v>
      </c>
      <c r="S3274" s="29">
        <f>ROUND(FundResult[[#This Row],[pledged]]/FundResult[[#This Row],[goal]]*100,0)</f>
        <v>154</v>
      </c>
      <c r="T3274" s="27">
        <f>IFERROR(FundResult[[#This Row],[pledged]]/FundResult[[#This Row],[backers_count]], 0)</f>
        <v>106.50344827586207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48">
        <v>4000</v>
      </c>
      <c r="E3275" s="4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6">
        <f>FundResult[[#This Row],[launched_at]]/86400+DATE(1970,1,1)</f>
        <v>42611.801412037035</v>
      </c>
      <c r="L3275" s="8">
        <f>YEAR(FundResult[[#This Row],[Date Created Conversion]])</f>
        <v>2016</v>
      </c>
      <c r="M3275" t="b">
        <v>1</v>
      </c>
      <c r="N3275">
        <v>21</v>
      </c>
      <c r="O3275" t="b">
        <v>1</v>
      </c>
      <c r="P3275" t="s">
        <v>8269</v>
      </c>
      <c r="Q3275" t="s">
        <v>8317</v>
      </c>
      <c r="R3275" s="10" t="s">
        <v>8318</v>
      </c>
      <c r="S3275" s="29">
        <f>ROUND(FundResult[[#This Row],[pledged]]/FundResult[[#This Row],[goal]]*100,0)</f>
        <v>107</v>
      </c>
      <c r="T3275" s="27">
        <f>IFERROR(FundResult[[#This Row],[pledged]]/FundResult[[#This Row],[backers_count]], 0)</f>
        <v>204.57142857142858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48">
        <v>15500</v>
      </c>
      <c r="E3276" s="4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6">
        <f>FundResult[[#This Row],[launched_at]]/86400+DATE(1970,1,1)</f>
        <v>42400.704537037032</v>
      </c>
      <c r="L3276" s="8">
        <f>YEAR(FundResult[[#This Row],[Date Created Conversion]])</f>
        <v>2016</v>
      </c>
      <c r="M3276" t="b">
        <v>1</v>
      </c>
      <c r="N3276">
        <v>286</v>
      </c>
      <c r="O3276" t="b">
        <v>1</v>
      </c>
      <c r="P3276" t="s">
        <v>8269</v>
      </c>
      <c r="Q3276" t="s">
        <v>8317</v>
      </c>
      <c r="R3276" s="10" t="s">
        <v>8318</v>
      </c>
      <c r="S3276" s="29">
        <f>ROUND(FundResult[[#This Row],[pledged]]/FundResult[[#This Row],[goal]]*100,0)</f>
        <v>101</v>
      </c>
      <c r="T3276" s="27">
        <f>IFERROR(FundResult[[#This Row],[pledged]]/FundResult[[#This Row],[backers_count]], 0)</f>
        <v>54.912587412587413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48">
        <v>1800</v>
      </c>
      <c r="E3277" s="4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6">
        <f>FundResult[[#This Row],[launched_at]]/86400+DATE(1970,1,1)</f>
        <v>42017.88045138889</v>
      </c>
      <c r="L3277" s="8">
        <f>YEAR(FundResult[[#This Row],[Date Created Conversion]])</f>
        <v>2015</v>
      </c>
      <c r="M3277" t="b">
        <v>1</v>
      </c>
      <c r="N3277">
        <v>12</v>
      </c>
      <c r="O3277" t="b">
        <v>1</v>
      </c>
      <c r="P3277" t="s">
        <v>8269</v>
      </c>
      <c r="Q3277" t="s">
        <v>8317</v>
      </c>
      <c r="R3277" s="10" t="s">
        <v>8318</v>
      </c>
      <c r="S3277" s="29">
        <f>ROUND(FundResult[[#This Row],[pledged]]/FundResult[[#This Row],[goal]]*100,0)</f>
        <v>100</v>
      </c>
      <c r="T3277" s="27">
        <f>IFERROR(FundResult[[#This Row],[pledged]]/FundResult[[#This Row],[backers_count]], 0)</f>
        <v>150.41666666666666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48">
        <v>4500</v>
      </c>
      <c r="E3278" s="4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6">
        <f>FundResult[[#This Row],[launched_at]]/86400+DATE(1970,1,1)</f>
        <v>42426.949988425928</v>
      </c>
      <c r="L3278" s="8">
        <f>YEAR(FundResult[[#This Row],[Date Created Conversion]])</f>
        <v>2016</v>
      </c>
      <c r="M3278" t="b">
        <v>1</v>
      </c>
      <c r="N3278">
        <v>100</v>
      </c>
      <c r="O3278" t="b">
        <v>1</v>
      </c>
      <c r="P3278" t="s">
        <v>8269</v>
      </c>
      <c r="Q3278" t="s">
        <v>8317</v>
      </c>
      <c r="R3278" s="10" t="s">
        <v>8318</v>
      </c>
      <c r="S3278" s="29">
        <f>ROUND(FundResult[[#This Row],[pledged]]/FundResult[[#This Row],[goal]]*100,0)</f>
        <v>117</v>
      </c>
      <c r="T3278" s="27">
        <f>IFERROR(FundResult[[#This Row],[pledged]]/FundResult[[#This Row],[backers_count]], 0)</f>
        <v>52.58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48">
        <v>5000</v>
      </c>
      <c r="E3279" s="4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6">
        <f>FundResult[[#This Row],[launched_at]]/86400+DATE(1970,1,1)</f>
        <v>41931.682939814811</v>
      </c>
      <c r="L3279" s="8">
        <f>YEAR(FundResult[[#This Row],[Date Created Conversion]])</f>
        <v>2014</v>
      </c>
      <c r="M3279" t="b">
        <v>1</v>
      </c>
      <c r="N3279">
        <v>100</v>
      </c>
      <c r="O3279" t="b">
        <v>1</v>
      </c>
      <c r="P3279" t="s">
        <v>8269</v>
      </c>
      <c r="Q3279" t="s">
        <v>8317</v>
      </c>
      <c r="R3279" s="10" t="s">
        <v>8318</v>
      </c>
      <c r="S3279" s="29">
        <f>ROUND(FundResult[[#This Row],[pledged]]/FundResult[[#This Row],[goal]]*100,0)</f>
        <v>109</v>
      </c>
      <c r="T3279" s="27">
        <f>IFERROR(FundResult[[#This Row],[pledged]]/FundResult[[#This Row],[backers_count]], 0)</f>
        <v>54.3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48">
        <v>2500</v>
      </c>
      <c r="E3280" s="4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6">
        <f>FundResult[[#This Row],[launched_at]]/86400+DATE(1970,1,1)</f>
        <v>42124.848414351851</v>
      </c>
      <c r="L3280" s="8">
        <f>YEAR(FundResult[[#This Row],[Date Created Conversion]])</f>
        <v>2015</v>
      </c>
      <c r="M3280" t="b">
        <v>1</v>
      </c>
      <c r="N3280">
        <v>34</v>
      </c>
      <c r="O3280" t="b">
        <v>1</v>
      </c>
      <c r="P3280" t="s">
        <v>8269</v>
      </c>
      <c r="Q3280" t="s">
        <v>8317</v>
      </c>
      <c r="R3280" s="10" t="s">
        <v>8318</v>
      </c>
      <c r="S3280" s="29">
        <f>ROUND(FundResult[[#This Row],[pledged]]/FundResult[[#This Row],[goal]]*100,0)</f>
        <v>103</v>
      </c>
      <c r="T3280" s="27">
        <f>IFERROR(FundResult[[#This Row],[pledged]]/FundResult[[#This Row],[backers_count]], 0)</f>
        <v>76.029411764705884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48">
        <v>5800</v>
      </c>
      <c r="E3281" s="4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6">
        <f>FundResult[[#This Row],[launched_at]]/86400+DATE(1970,1,1)</f>
        <v>42431.102534722224</v>
      </c>
      <c r="L3281" s="8">
        <f>YEAR(FundResult[[#This Row],[Date Created Conversion]])</f>
        <v>2016</v>
      </c>
      <c r="M3281" t="b">
        <v>0</v>
      </c>
      <c r="N3281">
        <v>63</v>
      </c>
      <c r="O3281" t="b">
        <v>1</v>
      </c>
      <c r="P3281" t="s">
        <v>8269</v>
      </c>
      <c r="Q3281" t="s">
        <v>8317</v>
      </c>
      <c r="R3281" s="10" t="s">
        <v>8318</v>
      </c>
      <c r="S3281" s="29">
        <f>ROUND(FundResult[[#This Row],[pledged]]/FundResult[[#This Row],[goal]]*100,0)</f>
        <v>114</v>
      </c>
      <c r="T3281" s="27">
        <f>IFERROR(FundResult[[#This Row],[pledged]]/FundResult[[#This Row],[backers_count]], 0)</f>
        <v>105.2063492063492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48">
        <v>2000</v>
      </c>
      <c r="E3282" s="4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6">
        <f>FundResult[[#This Row],[launched_at]]/86400+DATE(1970,1,1)</f>
        <v>42121.756921296299</v>
      </c>
      <c r="L3282" s="8">
        <f>YEAR(FundResult[[#This Row],[Date Created Conversion]])</f>
        <v>2015</v>
      </c>
      <c r="M3282" t="b">
        <v>0</v>
      </c>
      <c r="N3282">
        <v>30</v>
      </c>
      <c r="O3282" t="b">
        <v>1</v>
      </c>
      <c r="P3282" t="s">
        <v>8269</v>
      </c>
      <c r="Q3282" t="s">
        <v>8317</v>
      </c>
      <c r="R3282" s="10" t="s">
        <v>8318</v>
      </c>
      <c r="S3282" s="29">
        <f>ROUND(FundResult[[#This Row],[pledged]]/FundResult[[#This Row],[goal]]*100,0)</f>
        <v>103</v>
      </c>
      <c r="T3282" s="27">
        <f>IFERROR(FundResult[[#This Row],[pledged]]/FundResult[[#This Row],[backers_count]], 0)</f>
        <v>68.666666666666671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48">
        <v>5000</v>
      </c>
      <c r="E3283" s="4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6">
        <f>FundResult[[#This Row],[launched_at]]/86400+DATE(1970,1,1)</f>
        <v>42219.019733796296</v>
      </c>
      <c r="L3283" s="8">
        <f>YEAR(FundResult[[#This Row],[Date Created Conversion]])</f>
        <v>2015</v>
      </c>
      <c r="M3283" t="b">
        <v>0</v>
      </c>
      <c r="N3283">
        <v>47</v>
      </c>
      <c r="O3283" t="b">
        <v>1</v>
      </c>
      <c r="P3283" t="s">
        <v>8269</v>
      </c>
      <c r="Q3283" t="s">
        <v>8317</v>
      </c>
      <c r="R3283" s="10" t="s">
        <v>8318</v>
      </c>
      <c r="S3283" s="29">
        <f>ROUND(FundResult[[#This Row],[pledged]]/FundResult[[#This Row],[goal]]*100,0)</f>
        <v>122</v>
      </c>
      <c r="T3283" s="27">
        <f>IFERROR(FundResult[[#This Row],[pledged]]/FundResult[[#This Row],[backers_count]], 0)</f>
        <v>129.36170212765958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48">
        <v>31000</v>
      </c>
      <c r="E3284" s="4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6">
        <f>FundResult[[#This Row],[launched_at]]/86400+DATE(1970,1,1)</f>
        <v>42445.19430555556</v>
      </c>
      <c r="L3284" s="8">
        <f>YEAR(FundResult[[#This Row],[Date Created Conversion]])</f>
        <v>2016</v>
      </c>
      <c r="M3284" t="b">
        <v>0</v>
      </c>
      <c r="N3284">
        <v>237</v>
      </c>
      <c r="O3284" t="b">
        <v>1</v>
      </c>
      <c r="P3284" t="s">
        <v>8269</v>
      </c>
      <c r="Q3284" t="s">
        <v>8317</v>
      </c>
      <c r="R3284" s="10" t="s">
        <v>8318</v>
      </c>
      <c r="S3284" s="29">
        <f>ROUND(FundResult[[#This Row],[pledged]]/FundResult[[#This Row],[goal]]*100,0)</f>
        <v>103</v>
      </c>
      <c r="T3284" s="27">
        <f>IFERROR(FundResult[[#This Row],[pledged]]/FundResult[[#This Row],[backers_count]], 0)</f>
        <v>134.26371308016877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48">
        <v>800</v>
      </c>
      <c r="E3285" s="4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6">
        <f>FundResult[[#This Row],[launched_at]]/86400+DATE(1970,1,1)</f>
        <v>42379.74418981481</v>
      </c>
      <c r="L3285" s="8">
        <f>YEAR(FundResult[[#This Row],[Date Created Conversion]])</f>
        <v>2016</v>
      </c>
      <c r="M3285" t="b">
        <v>0</v>
      </c>
      <c r="N3285">
        <v>47</v>
      </c>
      <c r="O3285" t="b">
        <v>1</v>
      </c>
      <c r="P3285" t="s">
        <v>8269</v>
      </c>
      <c r="Q3285" t="s">
        <v>8317</v>
      </c>
      <c r="R3285" s="10" t="s">
        <v>8318</v>
      </c>
      <c r="S3285" s="29">
        <f>ROUND(FundResult[[#This Row],[pledged]]/FundResult[[#This Row],[goal]]*100,0)</f>
        <v>105</v>
      </c>
      <c r="T3285" s="27">
        <f>IFERROR(FundResult[[#This Row],[pledged]]/FundResult[[#This Row],[backers_count]], 0)</f>
        <v>17.829787234042552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48">
        <v>3000</v>
      </c>
      <c r="E3286" s="4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6">
        <f>FundResult[[#This Row],[launched_at]]/86400+DATE(1970,1,1)</f>
        <v>42380.884872685187</v>
      </c>
      <c r="L3286" s="8">
        <f>YEAR(FundResult[[#This Row],[Date Created Conversion]])</f>
        <v>2016</v>
      </c>
      <c r="M3286" t="b">
        <v>0</v>
      </c>
      <c r="N3286">
        <v>15</v>
      </c>
      <c r="O3286" t="b">
        <v>1</v>
      </c>
      <c r="P3286" t="s">
        <v>8269</v>
      </c>
      <c r="Q3286" t="s">
        <v>8317</v>
      </c>
      <c r="R3286" s="10" t="s">
        <v>8318</v>
      </c>
      <c r="S3286" s="29">
        <f>ROUND(FundResult[[#This Row],[pledged]]/FundResult[[#This Row],[goal]]*100,0)</f>
        <v>102</v>
      </c>
      <c r="T3286" s="27">
        <f>IFERROR(FundResult[[#This Row],[pledged]]/FundResult[[#This Row],[backers_count]], 0)</f>
        <v>203.2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48">
        <v>4999</v>
      </c>
      <c r="E3287" s="4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6">
        <f>FundResult[[#This Row],[launched_at]]/86400+DATE(1970,1,1)</f>
        <v>42762.942430555559</v>
      </c>
      <c r="L3287" s="8">
        <f>YEAR(FundResult[[#This Row],[Date Created Conversion]])</f>
        <v>2017</v>
      </c>
      <c r="M3287" t="b">
        <v>0</v>
      </c>
      <c r="N3287">
        <v>81</v>
      </c>
      <c r="O3287" t="b">
        <v>1</v>
      </c>
      <c r="P3287" t="s">
        <v>8269</v>
      </c>
      <c r="Q3287" t="s">
        <v>8317</v>
      </c>
      <c r="R3287" s="10" t="s">
        <v>8318</v>
      </c>
      <c r="S3287" s="29">
        <f>ROUND(FundResult[[#This Row],[pledged]]/FundResult[[#This Row],[goal]]*100,0)</f>
        <v>112</v>
      </c>
      <c r="T3287" s="27">
        <f>IFERROR(FundResult[[#This Row],[pledged]]/FundResult[[#This Row],[backers_count]], 0)</f>
        <v>69.18518518518519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48">
        <v>15000</v>
      </c>
      <c r="E3288" s="4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6">
        <f>FundResult[[#This Row],[launched_at]]/86400+DATE(1970,1,1)</f>
        <v>42567.840069444443</v>
      </c>
      <c r="L3288" s="8">
        <f>YEAR(FundResult[[#This Row],[Date Created Conversion]])</f>
        <v>2016</v>
      </c>
      <c r="M3288" t="b">
        <v>0</v>
      </c>
      <c r="N3288">
        <v>122</v>
      </c>
      <c r="O3288" t="b">
        <v>1</v>
      </c>
      <c r="P3288" t="s">
        <v>8269</v>
      </c>
      <c r="Q3288" t="s">
        <v>8317</v>
      </c>
      <c r="R3288" s="10" t="s">
        <v>8318</v>
      </c>
      <c r="S3288" s="29">
        <f>ROUND(FundResult[[#This Row],[pledged]]/FundResult[[#This Row],[goal]]*100,0)</f>
        <v>102</v>
      </c>
      <c r="T3288" s="27">
        <f>IFERROR(FundResult[[#This Row],[pledged]]/FundResult[[#This Row],[backers_count]], 0)</f>
        <v>125.12295081967213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48">
        <v>2500</v>
      </c>
      <c r="E3289" s="4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6">
        <f>FundResult[[#This Row],[launched_at]]/86400+DATE(1970,1,1)</f>
        <v>42311.750324074077</v>
      </c>
      <c r="L3289" s="8">
        <f>YEAR(FundResult[[#This Row],[Date Created Conversion]])</f>
        <v>2015</v>
      </c>
      <c r="M3289" t="b">
        <v>0</v>
      </c>
      <c r="N3289">
        <v>34</v>
      </c>
      <c r="O3289" t="b">
        <v>1</v>
      </c>
      <c r="P3289" t="s">
        <v>8269</v>
      </c>
      <c r="Q3289" t="s">
        <v>8317</v>
      </c>
      <c r="R3289" s="10" t="s">
        <v>8318</v>
      </c>
      <c r="S3289" s="29">
        <f>ROUND(FundResult[[#This Row],[pledged]]/FundResult[[#This Row],[goal]]*100,0)</f>
        <v>100</v>
      </c>
      <c r="T3289" s="27">
        <f>IFERROR(FundResult[[#This Row],[pledged]]/FundResult[[#This Row],[backers_count]], 0)</f>
        <v>73.529411764705884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48">
        <v>10000</v>
      </c>
      <c r="E3290" s="4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6">
        <f>FundResult[[#This Row],[launched_at]]/86400+DATE(1970,1,1)</f>
        <v>42505.774479166663</v>
      </c>
      <c r="L3290" s="8">
        <f>YEAR(FundResult[[#This Row],[Date Created Conversion]])</f>
        <v>2016</v>
      </c>
      <c r="M3290" t="b">
        <v>0</v>
      </c>
      <c r="N3290">
        <v>207</v>
      </c>
      <c r="O3290" t="b">
        <v>1</v>
      </c>
      <c r="P3290" t="s">
        <v>8269</v>
      </c>
      <c r="Q3290" t="s">
        <v>8317</v>
      </c>
      <c r="R3290" s="10" t="s">
        <v>8318</v>
      </c>
      <c r="S3290" s="29">
        <f>ROUND(FundResult[[#This Row],[pledged]]/FundResult[[#This Row],[goal]]*100,0)</f>
        <v>100</v>
      </c>
      <c r="T3290" s="27">
        <f>IFERROR(FundResult[[#This Row],[pledged]]/FundResult[[#This Row],[backers_count]], 0)</f>
        <v>48.437149758454105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48">
        <v>500</v>
      </c>
      <c r="E3291" s="4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6">
        <f>FundResult[[#This Row],[launched_at]]/86400+DATE(1970,1,1)</f>
        <v>42758.368078703701</v>
      </c>
      <c r="L3291" s="8">
        <f>YEAR(FundResult[[#This Row],[Date Created Conversion]])</f>
        <v>2017</v>
      </c>
      <c r="M3291" t="b">
        <v>0</v>
      </c>
      <c r="N3291">
        <v>25</v>
      </c>
      <c r="O3291" t="b">
        <v>1</v>
      </c>
      <c r="P3291" t="s">
        <v>8269</v>
      </c>
      <c r="Q3291" t="s">
        <v>8317</v>
      </c>
      <c r="R3291" s="10" t="s">
        <v>8318</v>
      </c>
      <c r="S3291" s="29">
        <f>ROUND(FundResult[[#This Row],[pledged]]/FundResult[[#This Row],[goal]]*100,0)</f>
        <v>133</v>
      </c>
      <c r="T3291" s="27">
        <f>IFERROR(FundResult[[#This Row],[pledged]]/FundResult[[#This Row],[backers_count]], 0)</f>
        <v>26.608400000000003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48">
        <v>2000</v>
      </c>
      <c r="E3292" s="4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6">
        <f>FundResult[[#This Row],[launched_at]]/86400+DATE(1970,1,1)</f>
        <v>42775.51494212963</v>
      </c>
      <c r="L3292" s="8">
        <f>YEAR(FundResult[[#This Row],[Date Created Conversion]])</f>
        <v>2017</v>
      </c>
      <c r="M3292" t="b">
        <v>0</v>
      </c>
      <c r="N3292">
        <v>72</v>
      </c>
      <c r="O3292" t="b">
        <v>1</v>
      </c>
      <c r="P3292" t="s">
        <v>8269</v>
      </c>
      <c r="Q3292" t="s">
        <v>8317</v>
      </c>
      <c r="R3292" s="10" t="s">
        <v>8318</v>
      </c>
      <c r="S3292" s="29">
        <f>ROUND(FundResult[[#This Row],[pledged]]/FundResult[[#This Row],[goal]]*100,0)</f>
        <v>121</v>
      </c>
      <c r="T3292" s="27">
        <f>IFERROR(FundResult[[#This Row],[pledged]]/FundResult[[#This Row],[backers_count]], 0)</f>
        <v>33.666666666666664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48">
        <v>500</v>
      </c>
      <c r="E3293" s="4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6">
        <f>FundResult[[#This Row],[launched_at]]/86400+DATE(1970,1,1)</f>
        <v>42232.702546296292</v>
      </c>
      <c r="L3293" s="8">
        <f>YEAR(FundResult[[#This Row],[Date Created Conversion]])</f>
        <v>2015</v>
      </c>
      <c r="M3293" t="b">
        <v>0</v>
      </c>
      <c r="N3293">
        <v>14</v>
      </c>
      <c r="O3293" t="b">
        <v>1</v>
      </c>
      <c r="P3293" t="s">
        <v>8269</v>
      </c>
      <c r="Q3293" t="s">
        <v>8317</v>
      </c>
      <c r="R3293" s="10" t="s">
        <v>8318</v>
      </c>
      <c r="S3293" s="29">
        <f>ROUND(FundResult[[#This Row],[pledged]]/FundResult[[#This Row],[goal]]*100,0)</f>
        <v>114</v>
      </c>
      <c r="T3293" s="27">
        <f>IFERROR(FundResult[[#This Row],[pledged]]/FundResult[[#This Row],[backers_count]], 0)</f>
        <v>40.714285714285715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48">
        <v>101</v>
      </c>
      <c r="E3294" s="4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6">
        <f>FundResult[[#This Row],[launched_at]]/86400+DATE(1970,1,1)</f>
        <v>42282.770231481481</v>
      </c>
      <c r="L3294" s="8">
        <f>YEAR(FundResult[[#This Row],[Date Created Conversion]])</f>
        <v>2015</v>
      </c>
      <c r="M3294" t="b">
        <v>0</v>
      </c>
      <c r="N3294">
        <v>15</v>
      </c>
      <c r="O3294" t="b">
        <v>1</v>
      </c>
      <c r="P3294" t="s">
        <v>8269</v>
      </c>
      <c r="Q3294" t="s">
        <v>8317</v>
      </c>
      <c r="R3294" s="10" t="s">
        <v>8318</v>
      </c>
      <c r="S3294" s="29">
        <f>ROUND(FundResult[[#This Row],[pledged]]/FundResult[[#This Row],[goal]]*100,0)</f>
        <v>286</v>
      </c>
      <c r="T3294" s="27">
        <f>IFERROR(FundResult[[#This Row],[pledged]]/FundResult[[#This Row],[backers_count]], 0)</f>
        <v>19.266666666666666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48">
        <v>4500</v>
      </c>
      <c r="E3295" s="4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6">
        <f>FundResult[[#This Row],[launched_at]]/86400+DATE(1970,1,1)</f>
        <v>42768.425370370373</v>
      </c>
      <c r="L3295" s="8">
        <f>YEAR(FundResult[[#This Row],[Date Created Conversion]])</f>
        <v>2017</v>
      </c>
      <c r="M3295" t="b">
        <v>0</v>
      </c>
      <c r="N3295">
        <v>91</v>
      </c>
      <c r="O3295" t="b">
        <v>1</v>
      </c>
      <c r="P3295" t="s">
        <v>8269</v>
      </c>
      <c r="Q3295" t="s">
        <v>8317</v>
      </c>
      <c r="R3295" s="10" t="s">
        <v>8318</v>
      </c>
      <c r="S3295" s="29">
        <f>ROUND(FundResult[[#This Row],[pledged]]/FundResult[[#This Row],[goal]]*100,0)</f>
        <v>170</v>
      </c>
      <c r="T3295" s="27">
        <f>IFERROR(FundResult[[#This Row],[pledged]]/FundResult[[#This Row],[backers_count]], 0)</f>
        <v>84.285714285714292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48">
        <v>600</v>
      </c>
      <c r="E3296" s="4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6">
        <f>FundResult[[#This Row],[launched_at]]/86400+DATE(1970,1,1)</f>
        <v>42141.541134259256</v>
      </c>
      <c r="L3296" s="8">
        <f>YEAR(FundResult[[#This Row],[Date Created Conversion]])</f>
        <v>2015</v>
      </c>
      <c r="M3296" t="b">
        <v>0</v>
      </c>
      <c r="N3296">
        <v>24</v>
      </c>
      <c r="O3296" t="b">
        <v>1</v>
      </c>
      <c r="P3296" t="s">
        <v>8269</v>
      </c>
      <c r="Q3296" t="s">
        <v>8317</v>
      </c>
      <c r="R3296" s="10" t="s">
        <v>8318</v>
      </c>
      <c r="S3296" s="29">
        <f>ROUND(FundResult[[#This Row],[pledged]]/FundResult[[#This Row],[goal]]*100,0)</f>
        <v>118</v>
      </c>
      <c r="T3296" s="27">
        <f>IFERROR(FundResult[[#This Row],[pledged]]/FundResult[[#This Row],[backers_count]], 0)</f>
        <v>29.583333333333332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48">
        <v>700</v>
      </c>
      <c r="E3297" s="4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6">
        <f>FundResult[[#This Row],[launched_at]]/86400+DATE(1970,1,1)</f>
        <v>42609.442465277782</v>
      </c>
      <c r="L3297" s="8">
        <f>YEAR(FundResult[[#This Row],[Date Created Conversion]])</f>
        <v>2016</v>
      </c>
      <c r="M3297" t="b">
        <v>0</v>
      </c>
      <c r="N3297">
        <v>27</v>
      </c>
      <c r="O3297" t="b">
        <v>1</v>
      </c>
      <c r="P3297" t="s">
        <v>8269</v>
      </c>
      <c r="Q3297" t="s">
        <v>8317</v>
      </c>
      <c r="R3297" s="10" t="s">
        <v>8318</v>
      </c>
      <c r="S3297" s="29">
        <f>ROUND(FundResult[[#This Row],[pledged]]/FundResult[[#This Row],[goal]]*100,0)</f>
        <v>103</v>
      </c>
      <c r="T3297" s="27">
        <f>IFERROR(FundResult[[#This Row],[pledged]]/FundResult[[#This Row],[backers_count]], 0)</f>
        <v>26.667037037037037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48">
        <v>1500</v>
      </c>
      <c r="E3298" s="4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6">
        <f>FundResult[[#This Row],[launched_at]]/86400+DATE(1970,1,1)</f>
        <v>42309.756620370375</v>
      </c>
      <c r="L3298" s="8">
        <f>YEAR(FundResult[[#This Row],[Date Created Conversion]])</f>
        <v>2015</v>
      </c>
      <c r="M3298" t="b">
        <v>0</v>
      </c>
      <c r="N3298">
        <v>47</v>
      </c>
      <c r="O3298" t="b">
        <v>1</v>
      </c>
      <c r="P3298" t="s">
        <v>8269</v>
      </c>
      <c r="Q3298" t="s">
        <v>8317</v>
      </c>
      <c r="R3298" s="10" t="s">
        <v>8318</v>
      </c>
      <c r="S3298" s="29">
        <f>ROUND(FundResult[[#This Row],[pledged]]/FundResult[[#This Row],[goal]]*100,0)</f>
        <v>144</v>
      </c>
      <c r="T3298" s="27">
        <f>IFERROR(FundResult[[#This Row],[pledged]]/FundResult[[#This Row],[backers_count]], 0)</f>
        <v>45.978723404255319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48">
        <v>5500</v>
      </c>
      <c r="E3299" s="4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6">
        <f>FundResult[[#This Row],[launched_at]]/86400+DATE(1970,1,1)</f>
        <v>42193.771481481483</v>
      </c>
      <c r="L3299" s="8">
        <f>YEAR(FundResult[[#This Row],[Date Created Conversion]])</f>
        <v>2015</v>
      </c>
      <c r="M3299" t="b">
        <v>0</v>
      </c>
      <c r="N3299">
        <v>44</v>
      </c>
      <c r="O3299" t="b">
        <v>1</v>
      </c>
      <c r="P3299" t="s">
        <v>8269</v>
      </c>
      <c r="Q3299" t="s">
        <v>8317</v>
      </c>
      <c r="R3299" s="10" t="s">
        <v>8318</v>
      </c>
      <c r="S3299" s="29">
        <f>ROUND(FundResult[[#This Row],[pledged]]/FundResult[[#This Row],[goal]]*100,0)</f>
        <v>100</v>
      </c>
      <c r="T3299" s="27">
        <f>IFERROR(FundResult[[#This Row],[pledged]]/FundResult[[#This Row],[backers_count]], 0)</f>
        <v>125.09090909090909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48">
        <v>10000</v>
      </c>
      <c r="E3300" s="4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6">
        <f>FundResult[[#This Row],[launched_at]]/86400+DATE(1970,1,1)</f>
        <v>42239.957962962959</v>
      </c>
      <c r="L3300" s="8">
        <f>YEAR(FundResult[[#This Row],[Date Created Conversion]])</f>
        <v>2015</v>
      </c>
      <c r="M3300" t="b">
        <v>0</v>
      </c>
      <c r="N3300">
        <v>72</v>
      </c>
      <c r="O3300" t="b">
        <v>1</v>
      </c>
      <c r="P3300" t="s">
        <v>8269</v>
      </c>
      <c r="Q3300" t="s">
        <v>8317</v>
      </c>
      <c r="R3300" s="10" t="s">
        <v>8318</v>
      </c>
      <c r="S3300" s="29">
        <f>ROUND(FundResult[[#This Row],[pledged]]/FundResult[[#This Row],[goal]]*100,0)</f>
        <v>102</v>
      </c>
      <c r="T3300" s="27">
        <f>IFERROR(FundResult[[#This Row],[pledged]]/FundResult[[#This Row],[backers_count]], 0)</f>
        <v>141.29166666666666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48">
        <v>3000</v>
      </c>
      <c r="E3301" s="4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6">
        <f>FundResult[[#This Row],[launched_at]]/86400+DATE(1970,1,1)</f>
        <v>42261.917395833334</v>
      </c>
      <c r="L3301" s="8">
        <f>YEAR(FundResult[[#This Row],[Date Created Conversion]])</f>
        <v>2015</v>
      </c>
      <c r="M3301" t="b">
        <v>0</v>
      </c>
      <c r="N3301">
        <v>63</v>
      </c>
      <c r="O3301" t="b">
        <v>1</v>
      </c>
      <c r="P3301" t="s">
        <v>8269</v>
      </c>
      <c r="Q3301" t="s">
        <v>8317</v>
      </c>
      <c r="R3301" s="10" t="s">
        <v>8318</v>
      </c>
      <c r="S3301" s="29">
        <f>ROUND(FundResult[[#This Row],[pledged]]/FundResult[[#This Row],[goal]]*100,0)</f>
        <v>116</v>
      </c>
      <c r="T3301" s="27">
        <f>IFERROR(FundResult[[#This Row],[pledged]]/FundResult[[#This Row],[backers_count]], 0)</f>
        <v>55.333333333333336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48">
        <v>3000</v>
      </c>
      <c r="E3302" s="4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6">
        <f>FundResult[[#This Row],[launched_at]]/86400+DATE(1970,1,1)</f>
        <v>42102.743773148148</v>
      </c>
      <c r="L3302" s="8">
        <f>YEAR(FundResult[[#This Row],[Date Created Conversion]])</f>
        <v>2015</v>
      </c>
      <c r="M3302" t="b">
        <v>0</v>
      </c>
      <c r="N3302">
        <v>88</v>
      </c>
      <c r="O3302" t="b">
        <v>1</v>
      </c>
      <c r="P3302" t="s">
        <v>8269</v>
      </c>
      <c r="Q3302" t="s">
        <v>8317</v>
      </c>
      <c r="R3302" s="10" t="s">
        <v>8318</v>
      </c>
      <c r="S3302" s="29">
        <f>ROUND(FundResult[[#This Row],[pledged]]/FundResult[[#This Row],[goal]]*100,0)</f>
        <v>136</v>
      </c>
      <c r="T3302" s="27">
        <f>IFERROR(FundResult[[#This Row],[pledged]]/FundResult[[#This Row],[backers_count]], 0)</f>
        <v>46.420454545454547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48">
        <v>3000</v>
      </c>
      <c r="E3303" s="4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6">
        <f>FundResult[[#This Row],[launched_at]]/86400+DATE(1970,1,1)</f>
        <v>42538.735833333332</v>
      </c>
      <c r="L3303" s="8">
        <f>YEAR(FundResult[[#This Row],[Date Created Conversion]])</f>
        <v>2016</v>
      </c>
      <c r="M3303" t="b">
        <v>0</v>
      </c>
      <c r="N3303">
        <v>70</v>
      </c>
      <c r="O3303" t="b">
        <v>1</v>
      </c>
      <c r="P3303" t="s">
        <v>8269</v>
      </c>
      <c r="Q3303" t="s">
        <v>8317</v>
      </c>
      <c r="R3303" s="10" t="s">
        <v>8318</v>
      </c>
      <c r="S3303" s="29">
        <f>ROUND(FundResult[[#This Row],[pledged]]/FundResult[[#This Row],[goal]]*100,0)</f>
        <v>133</v>
      </c>
      <c r="T3303" s="27">
        <f>IFERROR(FundResult[[#This Row],[pledged]]/FundResult[[#This Row],[backers_count]], 0)</f>
        <v>57.2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48">
        <v>8400</v>
      </c>
      <c r="E3304" s="4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6">
        <f>FundResult[[#This Row],[launched_at]]/86400+DATE(1970,1,1)</f>
        <v>42681.35157407407</v>
      </c>
      <c r="L3304" s="8">
        <f>YEAR(FundResult[[#This Row],[Date Created Conversion]])</f>
        <v>2016</v>
      </c>
      <c r="M3304" t="b">
        <v>0</v>
      </c>
      <c r="N3304">
        <v>50</v>
      </c>
      <c r="O3304" t="b">
        <v>1</v>
      </c>
      <c r="P3304" t="s">
        <v>8269</v>
      </c>
      <c r="Q3304" t="s">
        <v>8317</v>
      </c>
      <c r="R3304" s="10" t="s">
        <v>8318</v>
      </c>
      <c r="S3304" s="29">
        <f>ROUND(FundResult[[#This Row],[pledged]]/FundResult[[#This Row],[goal]]*100,0)</f>
        <v>103</v>
      </c>
      <c r="T3304" s="27">
        <f>IFERROR(FundResult[[#This Row],[pledged]]/FundResult[[#This Row],[backers_count]], 0)</f>
        <v>173.7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48">
        <v>1800</v>
      </c>
      <c r="E3305" s="4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6">
        <f>FundResult[[#This Row],[launched_at]]/86400+DATE(1970,1,1)</f>
        <v>42056.65143518518</v>
      </c>
      <c r="L3305" s="8">
        <f>YEAR(FundResult[[#This Row],[Date Created Conversion]])</f>
        <v>2015</v>
      </c>
      <c r="M3305" t="b">
        <v>0</v>
      </c>
      <c r="N3305">
        <v>35</v>
      </c>
      <c r="O3305" t="b">
        <v>1</v>
      </c>
      <c r="P3305" t="s">
        <v>8269</v>
      </c>
      <c r="Q3305" t="s">
        <v>8317</v>
      </c>
      <c r="R3305" s="10" t="s">
        <v>8318</v>
      </c>
      <c r="S3305" s="29">
        <f>ROUND(FundResult[[#This Row],[pledged]]/FundResult[[#This Row],[goal]]*100,0)</f>
        <v>116</v>
      </c>
      <c r="T3305" s="27">
        <f>IFERROR(FundResult[[#This Row],[pledged]]/FundResult[[#This Row],[backers_count]], 0)</f>
        <v>59.6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48">
        <v>15000</v>
      </c>
      <c r="E3306" s="4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6">
        <f>FundResult[[#This Row],[launched_at]]/86400+DATE(1970,1,1)</f>
        <v>42696.624444444446</v>
      </c>
      <c r="L3306" s="8">
        <f>YEAR(FundResult[[#This Row],[Date Created Conversion]])</f>
        <v>2016</v>
      </c>
      <c r="M3306" t="b">
        <v>0</v>
      </c>
      <c r="N3306">
        <v>175</v>
      </c>
      <c r="O3306" t="b">
        <v>1</v>
      </c>
      <c r="P3306" t="s">
        <v>8269</v>
      </c>
      <c r="Q3306" t="s">
        <v>8317</v>
      </c>
      <c r="R3306" s="10" t="s">
        <v>8318</v>
      </c>
      <c r="S3306" s="29">
        <f>ROUND(FundResult[[#This Row],[pledged]]/FundResult[[#This Row],[goal]]*100,0)</f>
        <v>105</v>
      </c>
      <c r="T3306" s="27">
        <f>IFERROR(FundResult[[#This Row],[pledged]]/FundResult[[#This Row],[backers_count]], 0)</f>
        <v>89.585714285714289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48">
        <v>4000</v>
      </c>
      <c r="E3307" s="4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6">
        <f>FundResult[[#This Row],[launched_at]]/86400+DATE(1970,1,1)</f>
        <v>42186.855879629627</v>
      </c>
      <c r="L3307" s="8">
        <f>YEAR(FundResult[[#This Row],[Date Created Conversion]])</f>
        <v>2015</v>
      </c>
      <c r="M3307" t="b">
        <v>0</v>
      </c>
      <c r="N3307">
        <v>20</v>
      </c>
      <c r="O3307" t="b">
        <v>1</v>
      </c>
      <c r="P3307" t="s">
        <v>8269</v>
      </c>
      <c r="Q3307" t="s">
        <v>8317</v>
      </c>
      <c r="R3307" s="10" t="s">
        <v>8318</v>
      </c>
      <c r="S3307" s="29">
        <f>ROUND(FundResult[[#This Row],[pledged]]/FundResult[[#This Row],[goal]]*100,0)</f>
        <v>102</v>
      </c>
      <c r="T3307" s="27">
        <f>IFERROR(FundResult[[#This Row],[pledged]]/FundResult[[#This Row],[backers_count]], 0)</f>
        <v>204.05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48">
        <v>1500</v>
      </c>
      <c r="E3308" s="4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6">
        <f>FundResult[[#This Row],[launched_at]]/86400+DATE(1970,1,1)</f>
        <v>42493.219236111108</v>
      </c>
      <c r="L3308" s="8">
        <f>YEAR(FundResult[[#This Row],[Date Created Conversion]])</f>
        <v>2016</v>
      </c>
      <c r="M3308" t="b">
        <v>0</v>
      </c>
      <c r="N3308">
        <v>54</v>
      </c>
      <c r="O3308" t="b">
        <v>1</v>
      </c>
      <c r="P3308" t="s">
        <v>8269</v>
      </c>
      <c r="Q3308" t="s">
        <v>8317</v>
      </c>
      <c r="R3308" s="10" t="s">
        <v>8318</v>
      </c>
      <c r="S3308" s="29">
        <f>ROUND(FundResult[[#This Row],[pledged]]/FundResult[[#This Row],[goal]]*100,0)</f>
        <v>175</v>
      </c>
      <c r="T3308" s="27">
        <f>IFERROR(FundResult[[#This Row],[pledged]]/FundResult[[#This Row],[backers_count]], 0)</f>
        <v>48.703703703703702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48">
        <v>1000</v>
      </c>
      <c r="E3309" s="4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6">
        <f>FundResult[[#This Row],[launched_at]]/86400+DATE(1970,1,1)</f>
        <v>42475.057164351849</v>
      </c>
      <c r="L3309" s="8">
        <f>YEAR(FundResult[[#This Row],[Date Created Conversion]])</f>
        <v>2016</v>
      </c>
      <c r="M3309" t="b">
        <v>0</v>
      </c>
      <c r="N3309">
        <v>20</v>
      </c>
      <c r="O3309" t="b">
        <v>1</v>
      </c>
      <c r="P3309" t="s">
        <v>8269</v>
      </c>
      <c r="Q3309" t="s">
        <v>8317</v>
      </c>
      <c r="R3309" s="10" t="s">
        <v>8318</v>
      </c>
      <c r="S3309" s="29">
        <f>ROUND(FundResult[[#This Row],[pledged]]/FundResult[[#This Row],[goal]]*100,0)</f>
        <v>107</v>
      </c>
      <c r="T3309" s="27">
        <f>IFERROR(FundResult[[#This Row],[pledged]]/FundResult[[#This Row],[backers_count]], 0)</f>
        <v>53.339999999999996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48">
        <v>3500</v>
      </c>
      <c r="E3310" s="4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6">
        <f>FundResult[[#This Row],[launched_at]]/86400+DATE(1970,1,1)</f>
        <v>42452.876909722225</v>
      </c>
      <c r="L3310" s="8">
        <f>YEAR(FundResult[[#This Row],[Date Created Conversion]])</f>
        <v>2016</v>
      </c>
      <c r="M3310" t="b">
        <v>0</v>
      </c>
      <c r="N3310">
        <v>57</v>
      </c>
      <c r="O3310" t="b">
        <v>1</v>
      </c>
      <c r="P3310" t="s">
        <v>8269</v>
      </c>
      <c r="Q3310" t="s">
        <v>8317</v>
      </c>
      <c r="R3310" s="10" t="s">
        <v>8318</v>
      </c>
      <c r="S3310" s="29">
        <f>ROUND(FundResult[[#This Row],[pledged]]/FundResult[[#This Row],[goal]]*100,0)</f>
        <v>122</v>
      </c>
      <c r="T3310" s="27">
        <f>IFERROR(FundResult[[#This Row],[pledged]]/FundResult[[#This Row],[backers_count]], 0)</f>
        <v>75.087719298245617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48">
        <v>350</v>
      </c>
      <c r="E3311" s="4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6">
        <f>FundResult[[#This Row],[launched_at]]/86400+DATE(1970,1,1)</f>
        <v>42628.650208333333</v>
      </c>
      <c r="L3311" s="8">
        <f>YEAR(FundResult[[#This Row],[Date Created Conversion]])</f>
        <v>2016</v>
      </c>
      <c r="M3311" t="b">
        <v>0</v>
      </c>
      <c r="N3311">
        <v>31</v>
      </c>
      <c r="O3311" t="b">
        <v>1</v>
      </c>
      <c r="P3311" t="s">
        <v>8269</v>
      </c>
      <c r="Q3311" t="s">
        <v>8317</v>
      </c>
      <c r="R3311" s="10" t="s">
        <v>8318</v>
      </c>
      <c r="S3311" s="29">
        <f>ROUND(FundResult[[#This Row],[pledged]]/FundResult[[#This Row],[goal]]*100,0)</f>
        <v>159</v>
      </c>
      <c r="T3311" s="27">
        <f>IFERROR(FundResult[[#This Row],[pledged]]/FundResult[[#This Row],[backers_count]], 0)</f>
        <v>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48">
        <v>6500</v>
      </c>
      <c r="E3312" s="4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6">
        <f>FundResult[[#This Row],[launched_at]]/86400+DATE(1970,1,1)</f>
        <v>42253.928530092591</v>
      </c>
      <c r="L3312" s="8">
        <f>YEAR(FundResult[[#This Row],[Date Created Conversion]])</f>
        <v>2015</v>
      </c>
      <c r="M3312" t="b">
        <v>0</v>
      </c>
      <c r="N3312">
        <v>31</v>
      </c>
      <c r="O3312" t="b">
        <v>1</v>
      </c>
      <c r="P3312" t="s">
        <v>8269</v>
      </c>
      <c r="Q3312" t="s">
        <v>8317</v>
      </c>
      <c r="R3312" s="10" t="s">
        <v>8318</v>
      </c>
      <c r="S3312" s="29">
        <f>ROUND(FundResult[[#This Row],[pledged]]/FundResult[[#This Row],[goal]]*100,0)</f>
        <v>100</v>
      </c>
      <c r="T3312" s="27">
        <f>IFERROR(FundResult[[#This Row],[pledged]]/FundResult[[#This Row],[backers_count]], 0)</f>
        <v>209.83870967741936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48">
        <v>2500</v>
      </c>
      <c r="E3313" s="4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6">
        <f>FundResult[[#This Row],[launched_at]]/86400+DATE(1970,1,1)</f>
        <v>42264.29178240741</v>
      </c>
      <c r="L3313" s="8">
        <f>YEAR(FundResult[[#This Row],[Date Created Conversion]])</f>
        <v>2015</v>
      </c>
      <c r="M3313" t="b">
        <v>0</v>
      </c>
      <c r="N3313">
        <v>45</v>
      </c>
      <c r="O3313" t="b">
        <v>1</v>
      </c>
      <c r="P3313" t="s">
        <v>8269</v>
      </c>
      <c r="Q3313" t="s">
        <v>8317</v>
      </c>
      <c r="R3313" s="10" t="s">
        <v>8318</v>
      </c>
      <c r="S3313" s="29">
        <f>ROUND(FundResult[[#This Row],[pledged]]/FundResult[[#This Row],[goal]]*100,0)</f>
        <v>110</v>
      </c>
      <c r="T3313" s="27">
        <f>IFERROR(FundResult[[#This Row],[pledged]]/FundResult[[#This Row],[backers_count]], 0)</f>
        <v>61.022222222222226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48">
        <v>2500</v>
      </c>
      <c r="E3314" s="4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6">
        <f>FundResult[[#This Row],[launched_at]]/86400+DATE(1970,1,1)</f>
        <v>42664.809560185182</v>
      </c>
      <c r="L3314" s="8">
        <f>YEAR(FundResult[[#This Row],[Date Created Conversion]])</f>
        <v>2016</v>
      </c>
      <c r="M3314" t="b">
        <v>0</v>
      </c>
      <c r="N3314">
        <v>41</v>
      </c>
      <c r="O3314" t="b">
        <v>1</v>
      </c>
      <c r="P3314" t="s">
        <v>8269</v>
      </c>
      <c r="Q3314" t="s">
        <v>8317</v>
      </c>
      <c r="R3314" s="10" t="s">
        <v>8318</v>
      </c>
      <c r="S3314" s="29">
        <f>ROUND(FundResult[[#This Row],[pledged]]/FundResult[[#This Row],[goal]]*100,0)</f>
        <v>100</v>
      </c>
      <c r="T3314" s="27">
        <f>IFERROR(FundResult[[#This Row],[pledged]]/FundResult[[#This Row],[backers_count]], 0)</f>
        <v>61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48">
        <v>2000</v>
      </c>
      <c r="E3315" s="4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6">
        <f>FundResult[[#This Row],[launched_at]]/86400+DATE(1970,1,1)</f>
        <v>42382.244409722218</v>
      </c>
      <c r="L3315" s="8">
        <f>YEAR(FundResult[[#This Row],[Date Created Conversion]])</f>
        <v>2016</v>
      </c>
      <c r="M3315" t="b">
        <v>0</v>
      </c>
      <c r="N3315">
        <v>29</v>
      </c>
      <c r="O3315" t="b">
        <v>1</v>
      </c>
      <c r="P3315" t="s">
        <v>8269</v>
      </c>
      <c r="Q3315" t="s">
        <v>8317</v>
      </c>
      <c r="R3315" s="10" t="s">
        <v>8318</v>
      </c>
      <c r="S3315" s="29">
        <f>ROUND(FundResult[[#This Row],[pledged]]/FundResult[[#This Row],[goal]]*100,0)</f>
        <v>116</v>
      </c>
      <c r="T3315" s="27">
        <f>IFERROR(FundResult[[#This Row],[pledged]]/FundResult[[#This Row],[backers_count]], 0)</f>
        <v>80.034482758620683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48">
        <v>800</v>
      </c>
      <c r="E3316" s="4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6">
        <f>FundResult[[#This Row],[launched_at]]/86400+DATE(1970,1,1)</f>
        <v>42105.267488425925</v>
      </c>
      <c r="L3316" s="8">
        <f>YEAR(FundResult[[#This Row],[Date Created Conversion]])</f>
        <v>2015</v>
      </c>
      <c r="M3316" t="b">
        <v>0</v>
      </c>
      <c r="N3316">
        <v>58</v>
      </c>
      <c r="O3316" t="b">
        <v>1</v>
      </c>
      <c r="P3316" t="s">
        <v>8269</v>
      </c>
      <c r="Q3316" t="s">
        <v>8317</v>
      </c>
      <c r="R3316" s="10" t="s">
        <v>8318</v>
      </c>
      <c r="S3316" s="29">
        <f>ROUND(FundResult[[#This Row],[pledged]]/FundResult[[#This Row],[goal]]*100,0)</f>
        <v>211</v>
      </c>
      <c r="T3316" s="27">
        <f>IFERROR(FundResult[[#This Row],[pledged]]/FundResult[[#This Row],[backers_count]], 0)</f>
        <v>29.068965517241381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48">
        <v>4000</v>
      </c>
      <c r="E3317" s="4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6">
        <f>FundResult[[#This Row],[launched_at]]/86400+DATE(1970,1,1)</f>
        <v>42466.303715277776</v>
      </c>
      <c r="L3317" s="8">
        <f>YEAR(FundResult[[#This Row],[Date Created Conversion]])</f>
        <v>2016</v>
      </c>
      <c r="M3317" t="b">
        <v>0</v>
      </c>
      <c r="N3317">
        <v>89</v>
      </c>
      <c r="O3317" t="b">
        <v>1</v>
      </c>
      <c r="P3317" t="s">
        <v>8269</v>
      </c>
      <c r="Q3317" t="s">
        <v>8317</v>
      </c>
      <c r="R3317" s="10" t="s">
        <v>8318</v>
      </c>
      <c r="S3317" s="29">
        <f>ROUND(FundResult[[#This Row],[pledged]]/FundResult[[#This Row],[goal]]*100,0)</f>
        <v>110</v>
      </c>
      <c r="T3317" s="27">
        <f>IFERROR(FundResult[[#This Row],[pledged]]/FundResult[[#This Row],[backers_count]], 0)</f>
        <v>49.438202247191015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48">
        <v>11737</v>
      </c>
      <c r="E3318" s="4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6">
        <f>FundResult[[#This Row],[launched_at]]/86400+DATE(1970,1,1)</f>
        <v>41826.871238425927</v>
      </c>
      <c r="L3318" s="8">
        <f>YEAR(FundResult[[#This Row],[Date Created Conversion]])</f>
        <v>2014</v>
      </c>
      <c r="M3318" t="b">
        <v>0</v>
      </c>
      <c r="N3318">
        <v>125</v>
      </c>
      <c r="O3318" t="b">
        <v>1</v>
      </c>
      <c r="P3318" t="s">
        <v>8269</v>
      </c>
      <c r="Q3318" t="s">
        <v>8317</v>
      </c>
      <c r="R3318" s="10" t="s">
        <v>8318</v>
      </c>
      <c r="S3318" s="29">
        <f>ROUND(FundResult[[#This Row],[pledged]]/FundResult[[#This Row],[goal]]*100,0)</f>
        <v>100</v>
      </c>
      <c r="T3318" s="27">
        <f>IFERROR(FundResult[[#This Row],[pledged]]/FundResult[[#This Row],[backers_count]], 0)</f>
        <v>93.977440000000001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48">
        <v>1050</v>
      </c>
      <c r="E3319" s="4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6">
        <f>FundResult[[#This Row],[launched_at]]/86400+DATE(1970,1,1)</f>
        <v>42499.039629629631</v>
      </c>
      <c r="L3319" s="8">
        <f>YEAR(FundResult[[#This Row],[Date Created Conversion]])</f>
        <v>2016</v>
      </c>
      <c r="M3319" t="b">
        <v>0</v>
      </c>
      <c r="N3319">
        <v>18</v>
      </c>
      <c r="O3319" t="b">
        <v>1</v>
      </c>
      <c r="P3319" t="s">
        <v>8269</v>
      </c>
      <c r="Q3319" t="s">
        <v>8317</v>
      </c>
      <c r="R3319" s="10" t="s">
        <v>8318</v>
      </c>
      <c r="S3319" s="29">
        <f>ROUND(FundResult[[#This Row],[pledged]]/FundResult[[#This Row],[goal]]*100,0)</f>
        <v>106</v>
      </c>
      <c r="T3319" s="27">
        <f>IFERROR(FundResult[[#This Row],[pledged]]/FundResult[[#This Row],[backers_count]], 0)</f>
        <v>61.944444444444443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48">
        <v>2000</v>
      </c>
      <c r="E3320" s="4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6">
        <f>FundResult[[#This Row],[launched_at]]/86400+DATE(1970,1,1)</f>
        <v>42431.302002314813</v>
      </c>
      <c r="L3320" s="8">
        <f>YEAR(FundResult[[#This Row],[Date Created Conversion]])</f>
        <v>2016</v>
      </c>
      <c r="M3320" t="b">
        <v>0</v>
      </c>
      <c r="N3320">
        <v>32</v>
      </c>
      <c r="O3320" t="b">
        <v>1</v>
      </c>
      <c r="P3320" t="s">
        <v>8269</v>
      </c>
      <c r="Q3320" t="s">
        <v>8317</v>
      </c>
      <c r="R3320" s="10" t="s">
        <v>8318</v>
      </c>
      <c r="S3320" s="29">
        <f>ROUND(FundResult[[#This Row],[pledged]]/FundResult[[#This Row],[goal]]*100,0)</f>
        <v>126</v>
      </c>
      <c r="T3320" s="27">
        <f>IFERROR(FundResult[[#This Row],[pledged]]/FundResult[[#This Row],[backers_count]], 0)</f>
        <v>78.5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48">
        <v>500</v>
      </c>
      <c r="E3321" s="4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6">
        <f>FundResult[[#This Row],[launched_at]]/86400+DATE(1970,1,1)</f>
        <v>41990.585486111115</v>
      </c>
      <c r="L3321" s="8">
        <f>YEAR(FundResult[[#This Row],[Date Created Conversion]])</f>
        <v>2014</v>
      </c>
      <c r="M3321" t="b">
        <v>0</v>
      </c>
      <c r="N3321">
        <v>16</v>
      </c>
      <c r="O3321" t="b">
        <v>1</v>
      </c>
      <c r="P3321" t="s">
        <v>8269</v>
      </c>
      <c r="Q3321" t="s">
        <v>8317</v>
      </c>
      <c r="R3321" s="10" t="s">
        <v>8318</v>
      </c>
      <c r="S3321" s="29">
        <f>ROUND(FundResult[[#This Row],[pledged]]/FundResult[[#This Row],[goal]]*100,0)</f>
        <v>108</v>
      </c>
      <c r="T3321" s="27">
        <f>IFERROR(FundResult[[#This Row],[pledged]]/FundResult[[#This Row],[backers_count]], 0)</f>
        <v>33.75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48">
        <v>2500</v>
      </c>
      <c r="E3322" s="4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6">
        <f>FundResult[[#This Row],[launched_at]]/86400+DATE(1970,1,1)</f>
        <v>42513.045798611114</v>
      </c>
      <c r="L3322" s="8">
        <f>YEAR(FundResult[[#This Row],[Date Created Conversion]])</f>
        <v>2016</v>
      </c>
      <c r="M3322" t="b">
        <v>0</v>
      </c>
      <c r="N3322">
        <v>38</v>
      </c>
      <c r="O3322" t="b">
        <v>1</v>
      </c>
      <c r="P3322" t="s">
        <v>8269</v>
      </c>
      <c r="Q3322" t="s">
        <v>8317</v>
      </c>
      <c r="R3322" s="10" t="s">
        <v>8318</v>
      </c>
      <c r="S3322" s="29">
        <f>ROUND(FundResult[[#This Row],[pledged]]/FundResult[[#This Row],[goal]]*100,0)</f>
        <v>101</v>
      </c>
      <c r="T3322" s="27">
        <f>IFERROR(FundResult[[#This Row],[pledged]]/FundResult[[#This Row],[backers_count]], 0)</f>
        <v>66.44736842105263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48">
        <v>500</v>
      </c>
      <c r="E3323" s="4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6">
        <f>FundResult[[#This Row],[launched_at]]/86400+DATE(1970,1,1)</f>
        <v>41914.100289351853</v>
      </c>
      <c r="L3323" s="8">
        <f>YEAR(FundResult[[#This Row],[Date Created Conversion]])</f>
        <v>2014</v>
      </c>
      <c r="M3323" t="b">
        <v>0</v>
      </c>
      <c r="N3323">
        <v>15</v>
      </c>
      <c r="O3323" t="b">
        <v>1</v>
      </c>
      <c r="P3323" t="s">
        <v>8269</v>
      </c>
      <c r="Q3323" t="s">
        <v>8317</v>
      </c>
      <c r="R3323" s="10" t="s">
        <v>8318</v>
      </c>
      <c r="S3323" s="29">
        <f>ROUND(FundResult[[#This Row],[pledged]]/FundResult[[#This Row],[goal]]*100,0)</f>
        <v>107</v>
      </c>
      <c r="T3323" s="27">
        <f>IFERROR(FundResult[[#This Row],[pledged]]/FundResult[[#This Row],[backers_count]], 0)</f>
        <v>35.799999999999997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48">
        <v>3300</v>
      </c>
      <c r="E3324" s="4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6">
        <f>FundResult[[#This Row],[launched_at]]/86400+DATE(1970,1,1)</f>
        <v>42521.010370370372</v>
      </c>
      <c r="L3324" s="8">
        <f>YEAR(FundResult[[#This Row],[Date Created Conversion]])</f>
        <v>2016</v>
      </c>
      <c r="M3324" t="b">
        <v>0</v>
      </c>
      <c r="N3324">
        <v>23</v>
      </c>
      <c r="O3324" t="b">
        <v>1</v>
      </c>
      <c r="P3324" t="s">
        <v>8269</v>
      </c>
      <c r="Q3324" t="s">
        <v>8317</v>
      </c>
      <c r="R3324" s="10" t="s">
        <v>8318</v>
      </c>
      <c r="S3324" s="29">
        <f>ROUND(FundResult[[#This Row],[pledged]]/FundResult[[#This Row],[goal]]*100,0)</f>
        <v>102</v>
      </c>
      <c r="T3324" s="27">
        <f>IFERROR(FundResult[[#This Row],[pledged]]/FundResult[[#This Row],[backers_count]], 0)</f>
        <v>145.65217391304347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48">
        <v>1000</v>
      </c>
      <c r="E3325" s="4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6">
        <f>FundResult[[#This Row],[launched_at]]/86400+DATE(1970,1,1)</f>
        <v>42608.36583333333</v>
      </c>
      <c r="L3325" s="8">
        <f>YEAR(FundResult[[#This Row],[Date Created Conversion]])</f>
        <v>2016</v>
      </c>
      <c r="M3325" t="b">
        <v>0</v>
      </c>
      <c r="N3325">
        <v>49</v>
      </c>
      <c r="O3325" t="b">
        <v>1</v>
      </c>
      <c r="P3325" t="s">
        <v>8269</v>
      </c>
      <c r="Q3325" t="s">
        <v>8317</v>
      </c>
      <c r="R3325" s="10" t="s">
        <v>8318</v>
      </c>
      <c r="S3325" s="29">
        <f>ROUND(FundResult[[#This Row],[pledged]]/FundResult[[#This Row],[goal]]*100,0)</f>
        <v>126</v>
      </c>
      <c r="T3325" s="27">
        <f>IFERROR(FundResult[[#This Row],[pledged]]/FundResult[[#This Row],[backers_count]], 0)</f>
        <v>25.693877551020407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48">
        <v>1500</v>
      </c>
      <c r="E3326" s="4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6">
        <f>FundResult[[#This Row],[launched_at]]/86400+DATE(1970,1,1)</f>
        <v>42512.58321759259</v>
      </c>
      <c r="L3326" s="8">
        <f>YEAR(FundResult[[#This Row],[Date Created Conversion]])</f>
        <v>2016</v>
      </c>
      <c r="M3326" t="b">
        <v>0</v>
      </c>
      <c r="N3326">
        <v>10</v>
      </c>
      <c r="O3326" t="b">
        <v>1</v>
      </c>
      <c r="P3326" t="s">
        <v>8269</v>
      </c>
      <c r="Q3326" t="s">
        <v>8317</v>
      </c>
      <c r="R3326" s="10" t="s">
        <v>8318</v>
      </c>
      <c r="S3326" s="29">
        <f>ROUND(FundResult[[#This Row],[pledged]]/FundResult[[#This Row],[goal]]*100,0)</f>
        <v>102</v>
      </c>
      <c r="T3326" s="27">
        <f>IFERROR(FundResult[[#This Row],[pledged]]/FundResult[[#This Row],[backers_count]], 0)</f>
        <v>152.5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48">
        <v>400</v>
      </c>
      <c r="E3327" s="4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6">
        <f>FundResult[[#This Row],[launched_at]]/86400+DATE(1970,1,1)</f>
        <v>42064.785613425927</v>
      </c>
      <c r="L3327" s="8">
        <f>YEAR(FundResult[[#This Row],[Date Created Conversion]])</f>
        <v>2015</v>
      </c>
      <c r="M3327" t="b">
        <v>0</v>
      </c>
      <c r="N3327">
        <v>15</v>
      </c>
      <c r="O3327" t="b">
        <v>1</v>
      </c>
      <c r="P3327" t="s">
        <v>8269</v>
      </c>
      <c r="Q3327" t="s">
        <v>8317</v>
      </c>
      <c r="R3327" s="10" t="s">
        <v>8318</v>
      </c>
      <c r="S3327" s="29">
        <f>ROUND(FundResult[[#This Row],[pledged]]/FundResult[[#This Row],[goal]]*100,0)</f>
        <v>113</v>
      </c>
      <c r="T3327" s="27">
        <f>IFERROR(FundResult[[#This Row],[pledged]]/FundResult[[#This Row],[backers_count]], 0)</f>
        <v>30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48">
        <v>8000</v>
      </c>
      <c r="E3328" s="4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6">
        <f>FundResult[[#This Row],[launched_at]]/86400+DATE(1970,1,1)</f>
        <v>42041.714178240742</v>
      </c>
      <c r="L3328" s="8">
        <f>YEAR(FundResult[[#This Row],[Date Created Conversion]])</f>
        <v>2015</v>
      </c>
      <c r="M3328" t="b">
        <v>0</v>
      </c>
      <c r="N3328">
        <v>57</v>
      </c>
      <c r="O3328" t="b">
        <v>1</v>
      </c>
      <c r="P3328" t="s">
        <v>8269</v>
      </c>
      <c r="Q3328" t="s">
        <v>8317</v>
      </c>
      <c r="R3328" s="10" t="s">
        <v>8318</v>
      </c>
      <c r="S3328" s="29">
        <f>ROUND(FundResult[[#This Row],[pledged]]/FundResult[[#This Row],[goal]]*100,0)</f>
        <v>101</v>
      </c>
      <c r="T3328" s="27">
        <f>IFERROR(FundResult[[#This Row],[pledged]]/FundResult[[#This Row],[backers_count]], 0)</f>
        <v>142.28070175438597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48">
        <v>800</v>
      </c>
      <c r="E3329" s="4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6">
        <f>FundResult[[#This Row],[launched_at]]/86400+DATE(1970,1,1)</f>
        <v>42468.374606481477</v>
      </c>
      <c r="L3329" s="8">
        <f>YEAR(FundResult[[#This Row],[Date Created Conversion]])</f>
        <v>2016</v>
      </c>
      <c r="M3329" t="b">
        <v>0</v>
      </c>
      <c r="N3329">
        <v>33</v>
      </c>
      <c r="O3329" t="b">
        <v>1</v>
      </c>
      <c r="P3329" t="s">
        <v>8269</v>
      </c>
      <c r="Q3329" t="s">
        <v>8317</v>
      </c>
      <c r="R3329" s="10" t="s">
        <v>8318</v>
      </c>
      <c r="S3329" s="29">
        <f>ROUND(FundResult[[#This Row],[pledged]]/FundResult[[#This Row],[goal]]*100,0)</f>
        <v>101</v>
      </c>
      <c r="T3329" s="27">
        <f>IFERROR(FundResult[[#This Row],[pledged]]/FundResult[[#This Row],[backers_count]], 0)</f>
        <v>24.545454545454547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48">
        <v>1800</v>
      </c>
      <c r="E3330" s="4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6">
        <f>FundResult[[#This Row],[launched_at]]/86400+DATE(1970,1,1)</f>
        <v>41822.57503472222</v>
      </c>
      <c r="L3330" s="8">
        <f>YEAR(FundResult[[#This Row],[Date Created Conversion]])</f>
        <v>2014</v>
      </c>
      <c r="M3330" t="b">
        <v>0</v>
      </c>
      <c r="N3330">
        <v>9</v>
      </c>
      <c r="O3330" t="b">
        <v>1</v>
      </c>
      <c r="P3330" t="s">
        <v>8269</v>
      </c>
      <c r="Q3330" t="s">
        <v>8317</v>
      </c>
      <c r="R3330" s="10" t="s">
        <v>8318</v>
      </c>
      <c r="S3330" s="29">
        <f>ROUND(FundResult[[#This Row],[pledged]]/FundResult[[#This Row],[goal]]*100,0)</f>
        <v>146</v>
      </c>
      <c r="T3330" s="27">
        <f>IFERROR(FundResult[[#This Row],[pledged]]/FundResult[[#This Row],[backers_count]], 0)</f>
        <v>292.77777777777777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48">
        <v>1000</v>
      </c>
      <c r="E3331" s="4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6">
        <f>FundResult[[#This Row],[launched_at]]/86400+DATE(1970,1,1)</f>
        <v>41837.323009259257</v>
      </c>
      <c r="L3331" s="8">
        <f>YEAR(FundResult[[#This Row],[Date Created Conversion]])</f>
        <v>2014</v>
      </c>
      <c r="M3331" t="b">
        <v>0</v>
      </c>
      <c r="N3331">
        <v>26</v>
      </c>
      <c r="O3331" t="b">
        <v>1</v>
      </c>
      <c r="P3331" t="s">
        <v>8269</v>
      </c>
      <c r="Q3331" t="s">
        <v>8317</v>
      </c>
      <c r="R3331" s="10" t="s">
        <v>8318</v>
      </c>
      <c r="S3331" s="29">
        <f>ROUND(FundResult[[#This Row],[pledged]]/FundResult[[#This Row],[goal]]*100,0)</f>
        <v>117</v>
      </c>
      <c r="T3331" s="27">
        <f>IFERROR(FundResult[[#This Row],[pledged]]/FundResult[[#This Row],[backers_count]], 0)</f>
        <v>44.92307692307692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48">
        <v>1500</v>
      </c>
      <c r="E3332" s="4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6">
        <f>FundResult[[#This Row],[launched_at]]/86400+DATE(1970,1,1)</f>
        <v>42065.887361111112</v>
      </c>
      <c r="L3332" s="8">
        <f>YEAR(FundResult[[#This Row],[Date Created Conversion]])</f>
        <v>2015</v>
      </c>
      <c r="M3332" t="b">
        <v>0</v>
      </c>
      <c r="N3332">
        <v>69</v>
      </c>
      <c r="O3332" t="b">
        <v>1</v>
      </c>
      <c r="P3332" t="s">
        <v>8269</v>
      </c>
      <c r="Q3332" t="s">
        <v>8317</v>
      </c>
      <c r="R3332" s="10" t="s">
        <v>8318</v>
      </c>
      <c r="S3332" s="29">
        <f>ROUND(FundResult[[#This Row],[pledged]]/FundResult[[#This Row],[goal]]*100,0)</f>
        <v>106</v>
      </c>
      <c r="T3332" s="27">
        <f>IFERROR(FundResult[[#This Row],[pledged]]/FundResult[[#This Row],[backers_count]], 0)</f>
        <v>23.10144927536232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48">
        <v>5000</v>
      </c>
      <c r="E3333" s="4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6">
        <f>FundResult[[#This Row],[launched_at]]/86400+DATE(1970,1,1)</f>
        <v>42248.697754629626</v>
      </c>
      <c r="L3333" s="8">
        <f>YEAR(FundResult[[#This Row],[Date Created Conversion]])</f>
        <v>2015</v>
      </c>
      <c r="M3333" t="b">
        <v>0</v>
      </c>
      <c r="N3333">
        <v>65</v>
      </c>
      <c r="O3333" t="b">
        <v>1</v>
      </c>
      <c r="P3333" t="s">
        <v>8269</v>
      </c>
      <c r="Q3333" t="s">
        <v>8317</v>
      </c>
      <c r="R3333" s="10" t="s">
        <v>8318</v>
      </c>
      <c r="S3333" s="29">
        <f>ROUND(FundResult[[#This Row],[pledged]]/FundResult[[#This Row],[goal]]*100,0)</f>
        <v>105</v>
      </c>
      <c r="T3333" s="27">
        <f>IFERROR(FundResult[[#This Row],[pledged]]/FundResult[[#This Row],[backers_count]], 0)</f>
        <v>80.400000000000006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48">
        <v>6000</v>
      </c>
      <c r="E3334" s="4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6">
        <f>FundResult[[#This Row],[launched_at]]/86400+DATE(1970,1,1)</f>
        <v>41809.860300925924</v>
      </c>
      <c r="L3334" s="8">
        <f>YEAR(FundResult[[#This Row],[Date Created Conversion]])</f>
        <v>2014</v>
      </c>
      <c r="M3334" t="b">
        <v>0</v>
      </c>
      <c r="N3334">
        <v>83</v>
      </c>
      <c r="O3334" t="b">
        <v>1</v>
      </c>
      <c r="P3334" t="s">
        <v>8269</v>
      </c>
      <c r="Q3334" t="s">
        <v>8317</v>
      </c>
      <c r="R3334" s="10" t="s">
        <v>8318</v>
      </c>
      <c r="S3334" s="29">
        <f>ROUND(FundResult[[#This Row],[pledged]]/FundResult[[#This Row],[goal]]*100,0)</f>
        <v>100</v>
      </c>
      <c r="T3334" s="27">
        <f>IFERROR(FundResult[[#This Row],[pledged]]/FundResult[[#This Row],[backers_count]], 0)</f>
        <v>72.289156626506028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48">
        <v>3500</v>
      </c>
      <c r="E3335" s="4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6">
        <f>FundResult[[#This Row],[launched_at]]/86400+DATE(1970,1,1)</f>
        <v>42148.676851851851</v>
      </c>
      <c r="L3335" s="8">
        <f>YEAR(FundResult[[#This Row],[Date Created Conversion]])</f>
        <v>2015</v>
      </c>
      <c r="M3335" t="b">
        <v>0</v>
      </c>
      <c r="N3335">
        <v>111</v>
      </c>
      <c r="O3335" t="b">
        <v>1</v>
      </c>
      <c r="P3335" t="s">
        <v>8269</v>
      </c>
      <c r="Q3335" t="s">
        <v>8317</v>
      </c>
      <c r="R3335" s="10" t="s">
        <v>8318</v>
      </c>
      <c r="S3335" s="29">
        <f>ROUND(FundResult[[#This Row],[pledged]]/FundResult[[#This Row],[goal]]*100,0)</f>
        <v>105</v>
      </c>
      <c r="T3335" s="27">
        <f>IFERROR(FundResult[[#This Row],[pledged]]/FundResult[[#This Row],[backers_count]], 0)</f>
        <v>32.972972972972975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48">
        <v>3871</v>
      </c>
      <c r="E3336" s="4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6">
        <f>FundResult[[#This Row],[launched_at]]/86400+DATE(1970,1,1)</f>
        <v>42185.521087962959</v>
      </c>
      <c r="L3336" s="8">
        <f>YEAR(FundResult[[#This Row],[Date Created Conversion]])</f>
        <v>2015</v>
      </c>
      <c r="M3336" t="b">
        <v>0</v>
      </c>
      <c r="N3336">
        <v>46</v>
      </c>
      <c r="O3336" t="b">
        <v>1</v>
      </c>
      <c r="P3336" t="s">
        <v>8269</v>
      </c>
      <c r="Q3336" t="s">
        <v>8317</v>
      </c>
      <c r="R3336" s="10" t="s">
        <v>8318</v>
      </c>
      <c r="S3336" s="29">
        <f>ROUND(FundResult[[#This Row],[pledged]]/FundResult[[#This Row],[goal]]*100,0)</f>
        <v>139</v>
      </c>
      <c r="T3336" s="27">
        <f>IFERROR(FundResult[[#This Row],[pledged]]/FundResult[[#This Row],[backers_count]], 0)</f>
        <v>116.65217391304348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48">
        <v>5000</v>
      </c>
      <c r="E3337" s="4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6">
        <f>FundResult[[#This Row],[launched_at]]/86400+DATE(1970,1,1)</f>
        <v>41827.674143518518</v>
      </c>
      <c r="L3337" s="8">
        <f>YEAR(FundResult[[#This Row],[Date Created Conversion]])</f>
        <v>2014</v>
      </c>
      <c r="M3337" t="b">
        <v>0</v>
      </c>
      <c r="N3337">
        <v>63</v>
      </c>
      <c r="O3337" t="b">
        <v>1</v>
      </c>
      <c r="P3337" t="s">
        <v>8269</v>
      </c>
      <c r="Q3337" t="s">
        <v>8317</v>
      </c>
      <c r="R3337" s="10" t="s">
        <v>8318</v>
      </c>
      <c r="S3337" s="29">
        <f>ROUND(FundResult[[#This Row],[pledged]]/FundResult[[#This Row],[goal]]*100,0)</f>
        <v>100</v>
      </c>
      <c r="T3337" s="27">
        <f>IFERROR(FundResult[[#This Row],[pledged]]/FundResult[[#This Row],[backers_count]], 0)</f>
        <v>79.61904761904762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48">
        <v>250</v>
      </c>
      <c r="E3338" s="4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6">
        <f>FundResult[[#This Row],[launched_at]]/86400+DATE(1970,1,1)</f>
        <v>42437.398680555554</v>
      </c>
      <c r="L3338" s="8">
        <f>YEAR(FundResult[[#This Row],[Date Created Conversion]])</f>
        <v>2016</v>
      </c>
      <c r="M3338" t="b">
        <v>0</v>
      </c>
      <c r="N3338">
        <v>9</v>
      </c>
      <c r="O3338" t="b">
        <v>1</v>
      </c>
      <c r="P3338" t="s">
        <v>8269</v>
      </c>
      <c r="Q3338" t="s">
        <v>8317</v>
      </c>
      <c r="R3338" s="10" t="s">
        <v>8318</v>
      </c>
      <c r="S3338" s="29">
        <f>ROUND(FundResult[[#This Row],[pledged]]/FundResult[[#This Row],[goal]]*100,0)</f>
        <v>100</v>
      </c>
      <c r="T3338" s="27">
        <f>IFERROR(FundResult[[#This Row],[pledged]]/FundResult[[#This Row],[backers_count]], 0)</f>
        <v>27.777777777777779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48">
        <v>2500</v>
      </c>
      <c r="E3339" s="4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6">
        <f>FundResult[[#This Row],[launched_at]]/86400+DATE(1970,1,1)</f>
        <v>41901.282025462962</v>
      </c>
      <c r="L3339" s="8">
        <f>YEAR(FundResult[[#This Row],[Date Created Conversion]])</f>
        <v>2014</v>
      </c>
      <c r="M3339" t="b">
        <v>0</v>
      </c>
      <c r="N3339">
        <v>34</v>
      </c>
      <c r="O3339" t="b">
        <v>1</v>
      </c>
      <c r="P3339" t="s">
        <v>8269</v>
      </c>
      <c r="Q3339" t="s">
        <v>8317</v>
      </c>
      <c r="R3339" s="10" t="s">
        <v>8318</v>
      </c>
      <c r="S3339" s="29">
        <f>ROUND(FundResult[[#This Row],[pledged]]/FundResult[[#This Row],[goal]]*100,0)</f>
        <v>110</v>
      </c>
      <c r="T3339" s="27">
        <f>IFERROR(FundResult[[#This Row],[pledged]]/FundResult[[#This Row],[backers_count]], 0)</f>
        <v>81.029411764705884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48">
        <v>15000</v>
      </c>
      <c r="E3340" s="4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6">
        <f>FundResult[[#This Row],[launched_at]]/86400+DATE(1970,1,1)</f>
        <v>42769.574999999997</v>
      </c>
      <c r="L3340" s="8">
        <f>YEAR(FundResult[[#This Row],[Date Created Conversion]])</f>
        <v>2017</v>
      </c>
      <c r="M3340" t="b">
        <v>0</v>
      </c>
      <c r="N3340">
        <v>112</v>
      </c>
      <c r="O3340" t="b">
        <v>1</v>
      </c>
      <c r="P3340" t="s">
        <v>8269</v>
      </c>
      <c r="Q3340" t="s">
        <v>8317</v>
      </c>
      <c r="R3340" s="10" t="s">
        <v>8318</v>
      </c>
      <c r="S3340" s="29">
        <f>ROUND(FundResult[[#This Row],[pledged]]/FundResult[[#This Row],[goal]]*100,0)</f>
        <v>102</v>
      </c>
      <c r="T3340" s="27">
        <f>IFERROR(FundResult[[#This Row],[pledged]]/FundResult[[#This Row],[backers_count]], 0)</f>
        <v>136.84821428571428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48">
        <v>8000</v>
      </c>
      <c r="E3341" s="4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6">
        <f>FundResult[[#This Row],[launched_at]]/86400+DATE(1970,1,1)</f>
        <v>42549.665717592594</v>
      </c>
      <c r="L3341" s="8">
        <f>YEAR(FundResult[[#This Row],[Date Created Conversion]])</f>
        <v>2016</v>
      </c>
      <c r="M3341" t="b">
        <v>0</v>
      </c>
      <c r="N3341">
        <v>47</v>
      </c>
      <c r="O3341" t="b">
        <v>1</v>
      </c>
      <c r="P3341" t="s">
        <v>8269</v>
      </c>
      <c r="Q3341" t="s">
        <v>8317</v>
      </c>
      <c r="R3341" s="10" t="s">
        <v>8318</v>
      </c>
      <c r="S3341" s="29">
        <f>ROUND(FundResult[[#This Row],[pledged]]/FundResult[[#This Row],[goal]]*100,0)</f>
        <v>104</v>
      </c>
      <c r="T3341" s="27">
        <f>IFERROR(FundResult[[#This Row],[pledged]]/FundResult[[#This Row],[backers_count]], 0)</f>
        <v>177.61702127659575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48">
        <v>3000</v>
      </c>
      <c r="E3342" s="4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6">
        <f>FundResult[[#This Row],[launched_at]]/86400+DATE(1970,1,1)</f>
        <v>42685.974004629628</v>
      </c>
      <c r="L3342" s="8">
        <f>YEAR(FundResult[[#This Row],[Date Created Conversion]])</f>
        <v>2016</v>
      </c>
      <c r="M3342" t="b">
        <v>0</v>
      </c>
      <c r="N3342">
        <v>38</v>
      </c>
      <c r="O3342" t="b">
        <v>1</v>
      </c>
      <c r="P3342" t="s">
        <v>8269</v>
      </c>
      <c r="Q3342" t="s">
        <v>8317</v>
      </c>
      <c r="R3342" s="10" t="s">
        <v>8318</v>
      </c>
      <c r="S3342" s="29">
        <f>ROUND(FundResult[[#This Row],[pledged]]/FundResult[[#This Row],[goal]]*100,0)</f>
        <v>138</v>
      </c>
      <c r="T3342" s="27">
        <f>IFERROR(FundResult[[#This Row],[pledged]]/FundResult[[#This Row],[backers_count]], 0)</f>
        <v>109.07894736842105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48">
        <v>3350</v>
      </c>
      <c r="E3343" s="4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6">
        <f>FundResult[[#This Row],[launched_at]]/86400+DATE(1970,1,1)</f>
        <v>42510.798854166671</v>
      </c>
      <c r="L3343" s="8">
        <f>YEAR(FundResult[[#This Row],[Date Created Conversion]])</f>
        <v>2016</v>
      </c>
      <c r="M3343" t="b">
        <v>0</v>
      </c>
      <c r="N3343">
        <v>28</v>
      </c>
      <c r="O3343" t="b">
        <v>1</v>
      </c>
      <c r="P3343" t="s">
        <v>8269</v>
      </c>
      <c r="Q3343" t="s">
        <v>8317</v>
      </c>
      <c r="R3343" s="10" t="s">
        <v>8318</v>
      </c>
      <c r="S3343" s="29">
        <f>ROUND(FundResult[[#This Row],[pledged]]/FundResult[[#This Row],[goal]]*100,0)</f>
        <v>100</v>
      </c>
      <c r="T3343" s="27">
        <f>IFERROR(FundResult[[#This Row],[pledged]]/FundResult[[#This Row],[backers_count]], 0)</f>
        <v>119.64285714285714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48">
        <v>6000</v>
      </c>
      <c r="E3344" s="4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6">
        <f>FundResult[[#This Row],[launched_at]]/86400+DATE(1970,1,1)</f>
        <v>42062.296412037038</v>
      </c>
      <c r="L3344" s="8">
        <f>YEAR(FundResult[[#This Row],[Date Created Conversion]])</f>
        <v>2015</v>
      </c>
      <c r="M3344" t="b">
        <v>0</v>
      </c>
      <c r="N3344">
        <v>78</v>
      </c>
      <c r="O3344" t="b">
        <v>1</v>
      </c>
      <c r="P3344" t="s">
        <v>8269</v>
      </c>
      <c r="Q3344" t="s">
        <v>8317</v>
      </c>
      <c r="R3344" s="10" t="s">
        <v>8318</v>
      </c>
      <c r="S3344" s="29">
        <f>ROUND(FundResult[[#This Row],[pledged]]/FundResult[[#This Row],[goal]]*100,0)</f>
        <v>102</v>
      </c>
      <c r="T3344" s="27">
        <f>IFERROR(FundResult[[#This Row],[pledged]]/FundResult[[#This Row],[backers_count]], 0)</f>
        <v>78.205128205128204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48">
        <v>700</v>
      </c>
      <c r="E3345" s="4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6">
        <f>FundResult[[#This Row],[launched_at]]/86400+DATE(1970,1,1)</f>
        <v>42452.916481481487</v>
      </c>
      <c r="L3345" s="8">
        <f>YEAR(FundResult[[#This Row],[Date Created Conversion]])</f>
        <v>2016</v>
      </c>
      <c r="M3345" t="b">
        <v>0</v>
      </c>
      <c r="N3345">
        <v>23</v>
      </c>
      <c r="O3345" t="b">
        <v>1</v>
      </c>
      <c r="P3345" t="s">
        <v>8269</v>
      </c>
      <c r="Q3345" t="s">
        <v>8317</v>
      </c>
      <c r="R3345" s="10" t="s">
        <v>8318</v>
      </c>
      <c r="S3345" s="29">
        <f>ROUND(FundResult[[#This Row],[pledged]]/FundResult[[#This Row],[goal]]*100,0)</f>
        <v>171</v>
      </c>
      <c r="T3345" s="27">
        <f>IFERROR(FundResult[[#This Row],[pledged]]/FundResult[[#This Row],[backers_count]], 0)</f>
        <v>52.173913043478258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48">
        <v>4500</v>
      </c>
      <c r="E3346" s="4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6">
        <f>FundResult[[#This Row],[launched_at]]/86400+DATE(1970,1,1)</f>
        <v>41851.200150462959</v>
      </c>
      <c r="L3346" s="8">
        <f>YEAR(FundResult[[#This Row],[Date Created Conversion]])</f>
        <v>2014</v>
      </c>
      <c r="M3346" t="b">
        <v>0</v>
      </c>
      <c r="N3346">
        <v>40</v>
      </c>
      <c r="O3346" t="b">
        <v>1</v>
      </c>
      <c r="P3346" t="s">
        <v>8269</v>
      </c>
      <c r="Q3346" t="s">
        <v>8317</v>
      </c>
      <c r="R3346" s="10" t="s">
        <v>8318</v>
      </c>
      <c r="S3346" s="29">
        <f>ROUND(FundResult[[#This Row],[pledged]]/FundResult[[#This Row],[goal]]*100,0)</f>
        <v>101</v>
      </c>
      <c r="T3346" s="27">
        <f>IFERROR(FundResult[[#This Row],[pledged]]/FundResult[[#This Row],[backers_count]], 0)</f>
        <v>114.125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48">
        <v>500</v>
      </c>
      <c r="E3347" s="4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6">
        <f>FundResult[[#This Row],[launched_at]]/86400+DATE(1970,1,1)</f>
        <v>42053.106111111112</v>
      </c>
      <c r="L3347" s="8">
        <f>YEAR(FundResult[[#This Row],[Date Created Conversion]])</f>
        <v>2015</v>
      </c>
      <c r="M3347" t="b">
        <v>0</v>
      </c>
      <c r="N3347">
        <v>13</v>
      </c>
      <c r="O3347" t="b">
        <v>1</v>
      </c>
      <c r="P3347" t="s">
        <v>8269</v>
      </c>
      <c r="Q3347" t="s">
        <v>8317</v>
      </c>
      <c r="R3347" s="10" t="s">
        <v>8318</v>
      </c>
      <c r="S3347" s="29">
        <f>ROUND(FundResult[[#This Row],[pledged]]/FundResult[[#This Row],[goal]]*100,0)</f>
        <v>130</v>
      </c>
      <c r="T3347" s="27">
        <f>IFERROR(FundResult[[#This Row],[pledged]]/FundResult[[#This Row],[backers_count]], 0)</f>
        <v>50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48">
        <v>1500</v>
      </c>
      <c r="E3348" s="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6">
        <f>FundResult[[#This Row],[launched_at]]/86400+DATE(1970,1,1)</f>
        <v>42054.024421296301</v>
      </c>
      <c r="L3348" s="8">
        <f>YEAR(FundResult[[#This Row],[Date Created Conversion]])</f>
        <v>2015</v>
      </c>
      <c r="M3348" t="b">
        <v>0</v>
      </c>
      <c r="N3348">
        <v>18</v>
      </c>
      <c r="O3348" t="b">
        <v>1</v>
      </c>
      <c r="P3348" t="s">
        <v>8269</v>
      </c>
      <c r="Q3348" t="s">
        <v>8317</v>
      </c>
      <c r="R3348" s="10" t="s">
        <v>8318</v>
      </c>
      <c r="S3348" s="29">
        <f>ROUND(FundResult[[#This Row],[pledged]]/FundResult[[#This Row],[goal]]*100,0)</f>
        <v>110</v>
      </c>
      <c r="T3348" s="27">
        <f>IFERROR(FundResult[[#This Row],[pledged]]/FundResult[[#This Row],[backers_count]], 0)</f>
        <v>91.666666666666671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48">
        <v>2000</v>
      </c>
      <c r="E3349" s="4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6">
        <f>FundResult[[#This Row],[launched_at]]/86400+DATE(1970,1,1)</f>
        <v>42484.551550925928</v>
      </c>
      <c r="L3349" s="8">
        <f>YEAR(FundResult[[#This Row],[Date Created Conversion]])</f>
        <v>2016</v>
      </c>
      <c r="M3349" t="b">
        <v>0</v>
      </c>
      <c r="N3349">
        <v>22</v>
      </c>
      <c r="O3349" t="b">
        <v>1</v>
      </c>
      <c r="P3349" t="s">
        <v>8269</v>
      </c>
      <c r="Q3349" t="s">
        <v>8317</v>
      </c>
      <c r="R3349" s="10" t="s">
        <v>8318</v>
      </c>
      <c r="S3349" s="29">
        <f>ROUND(FundResult[[#This Row],[pledged]]/FundResult[[#This Row],[goal]]*100,0)</f>
        <v>119</v>
      </c>
      <c r="T3349" s="27">
        <f>IFERROR(FundResult[[#This Row],[pledged]]/FundResult[[#This Row],[backers_count]], 0)</f>
        <v>108.59090909090909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48">
        <v>5500</v>
      </c>
      <c r="E3350" s="4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6">
        <f>FundResult[[#This Row],[launched_at]]/86400+DATE(1970,1,1)</f>
        <v>42466.558796296296</v>
      </c>
      <c r="L3350" s="8">
        <f>YEAR(FundResult[[#This Row],[Date Created Conversion]])</f>
        <v>2016</v>
      </c>
      <c r="M3350" t="b">
        <v>0</v>
      </c>
      <c r="N3350">
        <v>79</v>
      </c>
      <c r="O3350" t="b">
        <v>1</v>
      </c>
      <c r="P3350" t="s">
        <v>8269</v>
      </c>
      <c r="Q3350" t="s">
        <v>8317</v>
      </c>
      <c r="R3350" s="10" t="s">
        <v>8318</v>
      </c>
      <c r="S3350" s="29">
        <f>ROUND(FundResult[[#This Row],[pledged]]/FundResult[[#This Row],[goal]]*100,0)</f>
        <v>100</v>
      </c>
      <c r="T3350" s="27">
        <f>IFERROR(FundResult[[#This Row],[pledged]]/FundResult[[#This Row],[backers_count]], 0)</f>
        <v>69.822784810126578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48">
        <v>1000</v>
      </c>
      <c r="E3351" s="4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6">
        <f>FundResult[[#This Row],[launched_at]]/86400+DATE(1970,1,1)</f>
        <v>42513.110787037032</v>
      </c>
      <c r="L3351" s="8">
        <f>YEAR(FundResult[[#This Row],[Date Created Conversion]])</f>
        <v>2016</v>
      </c>
      <c r="M3351" t="b">
        <v>0</v>
      </c>
      <c r="N3351">
        <v>14</v>
      </c>
      <c r="O3351" t="b">
        <v>1</v>
      </c>
      <c r="P3351" t="s">
        <v>8269</v>
      </c>
      <c r="Q3351" t="s">
        <v>8317</v>
      </c>
      <c r="R3351" s="10" t="s">
        <v>8318</v>
      </c>
      <c r="S3351" s="29">
        <f>ROUND(FundResult[[#This Row],[pledged]]/FundResult[[#This Row],[goal]]*100,0)</f>
        <v>153</v>
      </c>
      <c r="T3351" s="27">
        <f>IFERROR(FundResult[[#This Row],[pledged]]/FundResult[[#This Row],[backers_count]], 0)</f>
        <v>109.57142857142857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48">
        <v>3500</v>
      </c>
      <c r="E3352" s="4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6">
        <f>FundResult[[#This Row],[launched_at]]/86400+DATE(1970,1,1)</f>
        <v>42302.701516203699</v>
      </c>
      <c r="L3352" s="8">
        <f>YEAR(FundResult[[#This Row],[Date Created Conversion]])</f>
        <v>2015</v>
      </c>
      <c r="M3352" t="b">
        <v>0</v>
      </c>
      <c r="N3352">
        <v>51</v>
      </c>
      <c r="O3352" t="b">
        <v>1</v>
      </c>
      <c r="P3352" t="s">
        <v>8269</v>
      </c>
      <c r="Q3352" t="s">
        <v>8317</v>
      </c>
      <c r="R3352" s="10" t="s">
        <v>8318</v>
      </c>
      <c r="S3352" s="29">
        <f>ROUND(FundResult[[#This Row],[pledged]]/FundResult[[#This Row],[goal]]*100,0)</f>
        <v>104</v>
      </c>
      <c r="T3352" s="27">
        <f>IFERROR(FundResult[[#This Row],[pledged]]/FundResult[[#This Row],[backers_count]], 0)</f>
        <v>71.666666666666671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48">
        <v>5000</v>
      </c>
      <c r="E3353" s="4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6">
        <f>FundResult[[#This Row],[launched_at]]/86400+DATE(1970,1,1)</f>
        <v>41806.395428240743</v>
      </c>
      <c r="L3353" s="8">
        <f>YEAR(FundResult[[#This Row],[Date Created Conversion]])</f>
        <v>2014</v>
      </c>
      <c r="M3353" t="b">
        <v>0</v>
      </c>
      <c r="N3353">
        <v>54</v>
      </c>
      <c r="O3353" t="b">
        <v>1</v>
      </c>
      <c r="P3353" t="s">
        <v>8269</v>
      </c>
      <c r="Q3353" t="s">
        <v>8317</v>
      </c>
      <c r="R3353" s="10" t="s">
        <v>8318</v>
      </c>
      <c r="S3353" s="29">
        <f>ROUND(FundResult[[#This Row],[pledged]]/FundResult[[#This Row],[goal]]*100,0)</f>
        <v>101</v>
      </c>
      <c r="T3353" s="27">
        <f>IFERROR(FundResult[[#This Row],[pledged]]/FundResult[[#This Row],[backers_count]], 0)</f>
        <v>93.611111111111114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48">
        <v>5000</v>
      </c>
      <c r="E3354" s="4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6">
        <f>FundResult[[#This Row],[launched_at]]/86400+DATE(1970,1,1)</f>
        <v>42495.992800925931</v>
      </c>
      <c r="L3354" s="8">
        <f>YEAR(FundResult[[#This Row],[Date Created Conversion]])</f>
        <v>2016</v>
      </c>
      <c r="M3354" t="b">
        <v>0</v>
      </c>
      <c r="N3354">
        <v>70</v>
      </c>
      <c r="O3354" t="b">
        <v>1</v>
      </c>
      <c r="P3354" t="s">
        <v>8269</v>
      </c>
      <c r="Q3354" t="s">
        <v>8317</v>
      </c>
      <c r="R3354" s="10" t="s">
        <v>8318</v>
      </c>
      <c r="S3354" s="29">
        <f>ROUND(FundResult[[#This Row],[pledged]]/FundResult[[#This Row],[goal]]*100,0)</f>
        <v>108</v>
      </c>
      <c r="T3354" s="27">
        <f>IFERROR(FundResult[[#This Row],[pledged]]/FundResult[[#This Row],[backers_count]], 0)</f>
        <v>76.8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48">
        <v>500</v>
      </c>
      <c r="E3355" s="4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6">
        <f>FundResult[[#This Row],[launched_at]]/86400+DATE(1970,1,1)</f>
        <v>42479.432291666672</v>
      </c>
      <c r="L3355" s="8">
        <f>YEAR(FundResult[[#This Row],[Date Created Conversion]])</f>
        <v>2016</v>
      </c>
      <c r="M3355" t="b">
        <v>0</v>
      </c>
      <c r="N3355">
        <v>44</v>
      </c>
      <c r="O3355" t="b">
        <v>1</v>
      </c>
      <c r="P3355" t="s">
        <v>8269</v>
      </c>
      <c r="Q3355" t="s">
        <v>8317</v>
      </c>
      <c r="R3355" s="10" t="s">
        <v>8318</v>
      </c>
      <c r="S3355" s="29">
        <f>ROUND(FundResult[[#This Row],[pledged]]/FundResult[[#This Row],[goal]]*100,0)</f>
        <v>315</v>
      </c>
      <c r="T3355" s="27">
        <f>IFERROR(FundResult[[#This Row],[pledged]]/FundResult[[#This Row],[backers_count]], 0)</f>
        <v>35.795454545454547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48">
        <v>3000</v>
      </c>
      <c r="E3356" s="4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6">
        <f>FundResult[[#This Row],[launched_at]]/86400+DATE(1970,1,1)</f>
        <v>42270.7269212963</v>
      </c>
      <c r="L3356" s="8">
        <f>YEAR(FundResult[[#This Row],[Date Created Conversion]])</f>
        <v>2015</v>
      </c>
      <c r="M3356" t="b">
        <v>0</v>
      </c>
      <c r="N3356">
        <v>55</v>
      </c>
      <c r="O3356" t="b">
        <v>1</v>
      </c>
      <c r="P3356" t="s">
        <v>8269</v>
      </c>
      <c r="Q3356" t="s">
        <v>8317</v>
      </c>
      <c r="R3356" s="10" t="s">
        <v>8318</v>
      </c>
      <c r="S3356" s="29">
        <f>ROUND(FundResult[[#This Row],[pledged]]/FundResult[[#This Row],[goal]]*100,0)</f>
        <v>102</v>
      </c>
      <c r="T3356" s="27">
        <f>IFERROR(FundResult[[#This Row],[pledged]]/FundResult[[#This Row],[backers_count]], 0)</f>
        <v>55.6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48">
        <v>1750</v>
      </c>
      <c r="E3357" s="4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6">
        <f>FundResult[[#This Row],[launched_at]]/86400+DATE(1970,1,1)</f>
        <v>42489.619525462964</v>
      </c>
      <c r="L3357" s="8">
        <f>YEAR(FundResult[[#This Row],[Date Created Conversion]])</f>
        <v>2016</v>
      </c>
      <c r="M3357" t="b">
        <v>0</v>
      </c>
      <c r="N3357">
        <v>15</v>
      </c>
      <c r="O3357" t="b">
        <v>1</v>
      </c>
      <c r="P3357" t="s">
        <v>8269</v>
      </c>
      <c r="Q3357" t="s">
        <v>8317</v>
      </c>
      <c r="R3357" s="10" t="s">
        <v>8318</v>
      </c>
      <c r="S3357" s="29">
        <f>ROUND(FundResult[[#This Row],[pledged]]/FundResult[[#This Row],[goal]]*100,0)</f>
        <v>126</v>
      </c>
      <c r="T3357" s="27">
        <f>IFERROR(FundResult[[#This Row],[pledged]]/FundResult[[#This Row],[backers_count]], 0)</f>
        <v>147.33333333333334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48">
        <v>1500</v>
      </c>
      <c r="E3358" s="4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6">
        <f>FundResult[[#This Row],[launched_at]]/86400+DATE(1970,1,1)</f>
        <v>42536.815648148149</v>
      </c>
      <c r="L3358" s="8">
        <f>YEAR(FundResult[[#This Row],[Date Created Conversion]])</f>
        <v>2016</v>
      </c>
      <c r="M3358" t="b">
        <v>0</v>
      </c>
      <c r="N3358">
        <v>27</v>
      </c>
      <c r="O3358" t="b">
        <v>1</v>
      </c>
      <c r="P3358" t="s">
        <v>8269</v>
      </c>
      <c r="Q3358" t="s">
        <v>8317</v>
      </c>
      <c r="R3358" s="10" t="s">
        <v>8318</v>
      </c>
      <c r="S3358" s="29">
        <f>ROUND(FundResult[[#This Row],[pledged]]/FundResult[[#This Row],[goal]]*100,0)</f>
        <v>101</v>
      </c>
      <c r="T3358" s="27">
        <f>IFERROR(FundResult[[#This Row],[pledged]]/FundResult[[#This Row],[backers_count]], 0)</f>
        <v>56.333333333333336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48">
        <v>2000</v>
      </c>
      <c r="E3359" s="4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6">
        <f>FundResult[[#This Row],[launched_at]]/86400+DATE(1970,1,1)</f>
        <v>41822.417939814812</v>
      </c>
      <c r="L3359" s="8">
        <f>YEAR(FundResult[[#This Row],[Date Created Conversion]])</f>
        <v>2014</v>
      </c>
      <c r="M3359" t="b">
        <v>0</v>
      </c>
      <c r="N3359">
        <v>21</v>
      </c>
      <c r="O3359" t="b">
        <v>1</v>
      </c>
      <c r="P3359" t="s">
        <v>8269</v>
      </c>
      <c r="Q3359" t="s">
        <v>8317</v>
      </c>
      <c r="R3359" s="10" t="s">
        <v>8318</v>
      </c>
      <c r="S3359" s="29">
        <f>ROUND(FundResult[[#This Row],[pledged]]/FundResult[[#This Row],[goal]]*100,0)</f>
        <v>101</v>
      </c>
      <c r="T3359" s="27">
        <f>IFERROR(FundResult[[#This Row],[pledged]]/FundResult[[#This Row],[backers_count]], 0)</f>
        <v>96.19047619047619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48">
        <v>10000</v>
      </c>
      <c r="E3360" s="4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6">
        <f>FundResult[[#This Row],[launched_at]]/86400+DATE(1970,1,1)</f>
        <v>41932.311099537037</v>
      </c>
      <c r="L3360" s="8">
        <f>YEAR(FundResult[[#This Row],[Date Created Conversion]])</f>
        <v>2014</v>
      </c>
      <c r="M3360" t="b">
        <v>0</v>
      </c>
      <c r="N3360">
        <v>162</v>
      </c>
      <c r="O3360" t="b">
        <v>1</v>
      </c>
      <c r="P3360" t="s">
        <v>8269</v>
      </c>
      <c r="Q3360" t="s">
        <v>8317</v>
      </c>
      <c r="R3360" s="10" t="s">
        <v>8318</v>
      </c>
      <c r="S3360" s="29">
        <f>ROUND(FundResult[[#This Row],[pledged]]/FundResult[[#This Row],[goal]]*100,0)</f>
        <v>103</v>
      </c>
      <c r="T3360" s="27">
        <f>IFERROR(FundResult[[#This Row],[pledged]]/FundResult[[#This Row],[backers_count]], 0)</f>
        <v>63.574074074074076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48">
        <v>4000</v>
      </c>
      <c r="E3361" s="4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6">
        <f>FundResult[[#This Row],[launched_at]]/86400+DATE(1970,1,1)</f>
        <v>42746.057106481487</v>
      </c>
      <c r="L3361" s="8">
        <f>YEAR(FundResult[[#This Row],[Date Created Conversion]])</f>
        <v>2017</v>
      </c>
      <c r="M3361" t="b">
        <v>0</v>
      </c>
      <c r="N3361">
        <v>23</v>
      </c>
      <c r="O3361" t="b">
        <v>1</v>
      </c>
      <c r="P3361" t="s">
        <v>8269</v>
      </c>
      <c r="Q3361" t="s">
        <v>8317</v>
      </c>
      <c r="R3361" s="10" t="s">
        <v>8318</v>
      </c>
      <c r="S3361" s="29">
        <f>ROUND(FundResult[[#This Row],[pledged]]/FundResult[[#This Row],[goal]]*100,0)</f>
        <v>106</v>
      </c>
      <c r="T3361" s="27">
        <f>IFERROR(FundResult[[#This Row],[pledged]]/FundResult[[#This Row],[backers_count]], 0)</f>
        <v>184.78260869565219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48">
        <v>9000</v>
      </c>
      <c r="E3362" s="4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6">
        <f>FundResult[[#This Row],[launched_at]]/86400+DATE(1970,1,1)</f>
        <v>42697.082673611112</v>
      </c>
      <c r="L3362" s="8">
        <f>YEAR(FundResult[[#This Row],[Date Created Conversion]])</f>
        <v>2016</v>
      </c>
      <c r="M3362" t="b">
        <v>0</v>
      </c>
      <c r="N3362">
        <v>72</v>
      </c>
      <c r="O3362" t="b">
        <v>1</v>
      </c>
      <c r="P3362" t="s">
        <v>8269</v>
      </c>
      <c r="Q3362" t="s">
        <v>8317</v>
      </c>
      <c r="R3362" s="10" t="s">
        <v>8318</v>
      </c>
      <c r="S3362" s="29">
        <f>ROUND(FundResult[[#This Row],[pledged]]/FundResult[[#This Row],[goal]]*100,0)</f>
        <v>101</v>
      </c>
      <c r="T3362" s="27">
        <f>IFERROR(FundResult[[#This Row],[pledged]]/FundResult[[#This Row],[backers_count]], 0)</f>
        <v>126.72222222222223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48">
        <v>5000</v>
      </c>
      <c r="E3363" s="4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6">
        <f>FundResult[[#This Row],[launched_at]]/86400+DATE(1970,1,1)</f>
        <v>41866.025347222225</v>
      </c>
      <c r="L3363" s="8">
        <f>YEAR(FundResult[[#This Row],[Date Created Conversion]])</f>
        <v>2014</v>
      </c>
      <c r="M3363" t="b">
        <v>0</v>
      </c>
      <c r="N3363">
        <v>68</v>
      </c>
      <c r="O3363" t="b">
        <v>1</v>
      </c>
      <c r="P3363" t="s">
        <v>8269</v>
      </c>
      <c r="Q3363" t="s">
        <v>8317</v>
      </c>
      <c r="R3363" s="10" t="s">
        <v>8318</v>
      </c>
      <c r="S3363" s="29">
        <f>ROUND(FundResult[[#This Row],[pledged]]/FundResult[[#This Row],[goal]]*100,0)</f>
        <v>113</v>
      </c>
      <c r="T3363" s="27">
        <f>IFERROR(FundResult[[#This Row],[pledged]]/FundResult[[#This Row],[backers_count]], 0)</f>
        <v>83.42647058823529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48">
        <v>500</v>
      </c>
      <c r="E3364" s="4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6">
        <f>FundResult[[#This Row],[launched_at]]/86400+DATE(1970,1,1)</f>
        <v>42056.091631944444</v>
      </c>
      <c r="L3364" s="8">
        <f>YEAR(FundResult[[#This Row],[Date Created Conversion]])</f>
        <v>2015</v>
      </c>
      <c r="M3364" t="b">
        <v>0</v>
      </c>
      <c r="N3364">
        <v>20</v>
      </c>
      <c r="O3364" t="b">
        <v>1</v>
      </c>
      <c r="P3364" t="s">
        <v>8269</v>
      </c>
      <c r="Q3364" t="s">
        <v>8317</v>
      </c>
      <c r="R3364" s="10" t="s">
        <v>8318</v>
      </c>
      <c r="S3364" s="29">
        <f>ROUND(FundResult[[#This Row],[pledged]]/FundResult[[#This Row],[goal]]*100,0)</f>
        <v>218</v>
      </c>
      <c r="T3364" s="27">
        <f>IFERROR(FundResult[[#This Row],[pledged]]/FundResult[[#This Row],[backers_count]], 0)</f>
        <v>54.5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48">
        <v>7750</v>
      </c>
      <c r="E3365" s="4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6">
        <f>FundResult[[#This Row],[launched_at]]/86400+DATE(1970,1,1)</f>
        <v>41851.771354166667</v>
      </c>
      <c r="L3365" s="8">
        <f>YEAR(FundResult[[#This Row],[Date Created Conversion]])</f>
        <v>2014</v>
      </c>
      <c r="M3365" t="b">
        <v>0</v>
      </c>
      <c r="N3365">
        <v>26</v>
      </c>
      <c r="O3365" t="b">
        <v>1</v>
      </c>
      <c r="P3365" t="s">
        <v>8269</v>
      </c>
      <c r="Q3365" t="s">
        <v>8317</v>
      </c>
      <c r="R3365" s="10" t="s">
        <v>8318</v>
      </c>
      <c r="S3365" s="29">
        <f>ROUND(FundResult[[#This Row],[pledged]]/FundResult[[#This Row],[goal]]*100,0)</f>
        <v>101</v>
      </c>
      <c r="T3365" s="27">
        <f>IFERROR(FundResult[[#This Row],[pledged]]/FundResult[[#This Row],[backers_count]], 0)</f>
        <v>302.30769230769232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48">
        <v>3000</v>
      </c>
      <c r="E3366" s="4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6">
        <f>FundResult[[#This Row],[launched_at]]/86400+DATE(1970,1,1)</f>
        <v>42422.977418981478</v>
      </c>
      <c r="L3366" s="8">
        <f>YEAR(FundResult[[#This Row],[Date Created Conversion]])</f>
        <v>2016</v>
      </c>
      <c r="M3366" t="b">
        <v>0</v>
      </c>
      <c r="N3366">
        <v>72</v>
      </c>
      <c r="O3366" t="b">
        <v>1</v>
      </c>
      <c r="P3366" t="s">
        <v>8269</v>
      </c>
      <c r="Q3366" t="s">
        <v>8317</v>
      </c>
      <c r="R3366" s="10" t="s">
        <v>8318</v>
      </c>
      <c r="S3366" s="29">
        <f>ROUND(FundResult[[#This Row],[pledged]]/FundResult[[#This Row],[goal]]*100,0)</f>
        <v>106</v>
      </c>
      <c r="T3366" s="27">
        <f>IFERROR(FundResult[[#This Row],[pledged]]/FundResult[[#This Row],[backers_count]], 0)</f>
        <v>44.138888888888886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48">
        <v>2500</v>
      </c>
      <c r="E3367" s="4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6">
        <f>FundResult[[#This Row],[launched_at]]/86400+DATE(1970,1,1)</f>
        <v>42321.101759259254</v>
      </c>
      <c r="L3367" s="8">
        <f>YEAR(FundResult[[#This Row],[Date Created Conversion]])</f>
        <v>2015</v>
      </c>
      <c r="M3367" t="b">
        <v>0</v>
      </c>
      <c r="N3367">
        <v>3</v>
      </c>
      <c r="O3367" t="b">
        <v>1</v>
      </c>
      <c r="P3367" t="s">
        <v>8269</v>
      </c>
      <c r="Q3367" t="s">
        <v>8317</v>
      </c>
      <c r="R3367" s="10" t="s">
        <v>8318</v>
      </c>
      <c r="S3367" s="29">
        <f>ROUND(FundResult[[#This Row],[pledged]]/FundResult[[#This Row],[goal]]*100,0)</f>
        <v>104</v>
      </c>
      <c r="T3367" s="27">
        <f>IFERROR(FundResult[[#This Row],[pledged]]/FundResult[[#This Row],[backers_count]], 0)</f>
        <v>866.66666666666663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48">
        <v>500</v>
      </c>
      <c r="E3368" s="4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6">
        <f>FundResult[[#This Row],[launched_at]]/86400+DATE(1970,1,1)</f>
        <v>42107.067557870367</v>
      </c>
      <c r="L3368" s="8">
        <f>YEAR(FundResult[[#This Row],[Date Created Conversion]])</f>
        <v>2015</v>
      </c>
      <c r="M3368" t="b">
        <v>0</v>
      </c>
      <c r="N3368">
        <v>18</v>
      </c>
      <c r="O3368" t="b">
        <v>1</v>
      </c>
      <c r="P3368" t="s">
        <v>8269</v>
      </c>
      <c r="Q3368" t="s">
        <v>8317</v>
      </c>
      <c r="R3368" s="10" t="s">
        <v>8318</v>
      </c>
      <c r="S3368" s="29">
        <f>ROUND(FundResult[[#This Row],[pledged]]/FundResult[[#This Row],[goal]]*100,0)</f>
        <v>221</v>
      </c>
      <c r="T3368" s="27">
        <f>IFERROR(FundResult[[#This Row],[pledged]]/FundResult[[#This Row],[backers_count]], 0)</f>
        <v>61.388888888888886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48">
        <v>750</v>
      </c>
      <c r="E3369" s="4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6">
        <f>FundResult[[#This Row],[launched_at]]/86400+DATE(1970,1,1)</f>
        <v>42192.933958333335</v>
      </c>
      <c r="L3369" s="8">
        <f>YEAR(FundResult[[#This Row],[Date Created Conversion]])</f>
        <v>2015</v>
      </c>
      <c r="M3369" t="b">
        <v>0</v>
      </c>
      <c r="N3369">
        <v>30</v>
      </c>
      <c r="O3369" t="b">
        <v>1</v>
      </c>
      <c r="P3369" t="s">
        <v>8269</v>
      </c>
      <c r="Q3369" t="s">
        <v>8317</v>
      </c>
      <c r="R3369" s="10" t="s">
        <v>8318</v>
      </c>
      <c r="S3369" s="29">
        <f>ROUND(FundResult[[#This Row],[pledged]]/FundResult[[#This Row],[goal]]*100,0)</f>
        <v>119</v>
      </c>
      <c r="T3369" s="27">
        <f>IFERROR(FundResult[[#This Row],[pledged]]/FundResult[[#This Row],[backers_count]], 0)</f>
        <v>29.666666666666668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48">
        <v>1000</v>
      </c>
      <c r="E3370" s="4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6">
        <f>FundResult[[#This Row],[launched_at]]/86400+DATE(1970,1,1)</f>
        <v>41969.199756944443</v>
      </c>
      <c r="L3370" s="8">
        <f>YEAR(FundResult[[#This Row],[Date Created Conversion]])</f>
        <v>2014</v>
      </c>
      <c r="M3370" t="b">
        <v>0</v>
      </c>
      <c r="N3370">
        <v>23</v>
      </c>
      <c r="O3370" t="b">
        <v>1</v>
      </c>
      <c r="P3370" t="s">
        <v>8269</v>
      </c>
      <c r="Q3370" t="s">
        <v>8317</v>
      </c>
      <c r="R3370" s="10" t="s">
        <v>8318</v>
      </c>
      <c r="S3370" s="29">
        <f>ROUND(FundResult[[#This Row],[pledged]]/FundResult[[#This Row],[goal]]*100,0)</f>
        <v>105</v>
      </c>
      <c r="T3370" s="27">
        <f>IFERROR(FundResult[[#This Row],[pledged]]/FundResult[[#This Row],[backers_count]], 0)</f>
        <v>45.478260869565219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48">
        <v>5000</v>
      </c>
      <c r="E3371" s="4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6">
        <f>FundResult[[#This Row],[launched_at]]/86400+DATE(1970,1,1)</f>
        <v>42690.041435185187</v>
      </c>
      <c r="L3371" s="8">
        <f>YEAR(FundResult[[#This Row],[Date Created Conversion]])</f>
        <v>2016</v>
      </c>
      <c r="M3371" t="b">
        <v>0</v>
      </c>
      <c r="N3371">
        <v>54</v>
      </c>
      <c r="O3371" t="b">
        <v>1</v>
      </c>
      <c r="P3371" t="s">
        <v>8269</v>
      </c>
      <c r="Q3371" t="s">
        <v>8317</v>
      </c>
      <c r="R3371" s="10" t="s">
        <v>8318</v>
      </c>
      <c r="S3371" s="29">
        <f>ROUND(FundResult[[#This Row],[pledged]]/FundResult[[#This Row],[goal]]*100,0)</f>
        <v>104</v>
      </c>
      <c r="T3371" s="27">
        <f>IFERROR(FundResult[[#This Row],[pledged]]/FundResult[[#This Row],[backers_count]], 0)</f>
        <v>96.203703703703709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48">
        <v>1500</v>
      </c>
      <c r="E3372" s="4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6">
        <f>FundResult[[#This Row],[launched_at]]/86400+DATE(1970,1,1)</f>
        <v>42690.334317129629</v>
      </c>
      <c r="L3372" s="8">
        <f>YEAR(FundResult[[#This Row],[Date Created Conversion]])</f>
        <v>2016</v>
      </c>
      <c r="M3372" t="b">
        <v>0</v>
      </c>
      <c r="N3372">
        <v>26</v>
      </c>
      <c r="O3372" t="b">
        <v>1</v>
      </c>
      <c r="P3372" t="s">
        <v>8269</v>
      </c>
      <c r="Q3372" t="s">
        <v>8317</v>
      </c>
      <c r="R3372" s="10" t="s">
        <v>8318</v>
      </c>
      <c r="S3372" s="29">
        <f>ROUND(FundResult[[#This Row],[pledged]]/FundResult[[#This Row],[goal]]*100,0)</f>
        <v>118</v>
      </c>
      <c r="T3372" s="27">
        <f>IFERROR(FundResult[[#This Row],[pledged]]/FundResult[[#This Row],[backers_count]], 0)</f>
        <v>67.92307692307692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48">
        <v>200</v>
      </c>
      <c r="E3373" s="4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6">
        <f>FundResult[[#This Row],[launched_at]]/86400+DATE(1970,1,1)</f>
        <v>42312.874594907407</v>
      </c>
      <c r="L3373" s="8">
        <f>YEAR(FundResult[[#This Row],[Date Created Conversion]])</f>
        <v>2015</v>
      </c>
      <c r="M3373" t="b">
        <v>0</v>
      </c>
      <c r="N3373">
        <v>9</v>
      </c>
      <c r="O3373" t="b">
        <v>1</v>
      </c>
      <c r="P3373" t="s">
        <v>8269</v>
      </c>
      <c r="Q3373" t="s">
        <v>8317</v>
      </c>
      <c r="R3373" s="10" t="s">
        <v>8318</v>
      </c>
      <c r="S3373" s="29">
        <f>ROUND(FundResult[[#This Row],[pledged]]/FundResult[[#This Row],[goal]]*100,0)</f>
        <v>139</v>
      </c>
      <c r="T3373" s="27">
        <f>IFERROR(FundResult[[#This Row],[pledged]]/FundResult[[#This Row],[backers_count]], 0)</f>
        <v>30.777777777777779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48">
        <v>1000</v>
      </c>
      <c r="E3374" s="4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6">
        <f>FundResult[[#This Row],[launched_at]]/86400+DATE(1970,1,1)</f>
        <v>41855.548101851848</v>
      </c>
      <c r="L3374" s="8">
        <f>YEAR(FundResult[[#This Row],[Date Created Conversion]])</f>
        <v>2014</v>
      </c>
      <c r="M3374" t="b">
        <v>0</v>
      </c>
      <c r="N3374">
        <v>27</v>
      </c>
      <c r="O3374" t="b">
        <v>1</v>
      </c>
      <c r="P3374" t="s">
        <v>8269</v>
      </c>
      <c r="Q3374" t="s">
        <v>8317</v>
      </c>
      <c r="R3374" s="10" t="s">
        <v>8318</v>
      </c>
      <c r="S3374" s="29">
        <f>ROUND(FundResult[[#This Row],[pledged]]/FundResult[[#This Row],[goal]]*100,0)</f>
        <v>104</v>
      </c>
      <c r="T3374" s="27">
        <f>IFERROR(FundResult[[#This Row],[pledged]]/FundResult[[#This Row],[backers_count]], 0)</f>
        <v>38.333333333333336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48">
        <v>2000</v>
      </c>
      <c r="E3375" s="4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6">
        <f>FundResult[[#This Row],[launched_at]]/86400+DATE(1970,1,1)</f>
        <v>42179.854629629626</v>
      </c>
      <c r="L3375" s="8">
        <f>YEAR(FundResult[[#This Row],[Date Created Conversion]])</f>
        <v>2015</v>
      </c>
      <c r="M3375" t="b">
        <v>0</v>
      </c>
      <c r="N3375">
        <v>30</v>
      </c>
      <c r="O3375" t="b">
        <v>1</v>
      </c>
      <c r="P3375" t="s">
        <v>8269</v>
      </c>
      <c r="Q3375" t="s">
        <v>8317</v>
      </c>
      <c r="R3375" s="10" t="s">
        <v>8318</v>
      </c>
      <c r="S3375" s="29">
        <f>ROUND(FundResult[[#This Row],[pledged]]/FundResult[[#This Row],[goal]]*100,0)</f>
        <v>100</v>
      </c>
      <c r="T3375" s="27">
        <f>IFERROR(FundResult[[#This Row],[pledged]]/FundResult[[#This Row],[backers_count]], 0)</f>
        <v>66.833333333333329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48">
        <v>3500</v>
      </c>
      <c r="E3376" s="4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6">
        <f>FundResult[[#This Row],[launched_at]]/86400+DATE(1970,1,1)</f>
        <v>42275.731666666667</v>
      </c>
      <c r="L3376" s="8">
        <f>YEAR(FundResult[[#This Row],[Date Created Conversion]])</f>
        <v>2015</v>
      </c>
      <c r="M3376" t="b">
        <v>0</v>
      </c>
      <c r="N3376">
        <v>52</v>
      </c>
      <c r="O3376" t="b">
        <v>1</v>
      </c>
      <c r="P3376" t="s">
        <v>8269</v>
      </c>
      <c r="Q3376" t="s">
        <v>8317</v>
      </c>
      <c r="R3376" s="10" t="s">
        <v>8318</v>
      </c>
      <c r="S3376" s="29">
        <f>ROUND(FundResult[[#This Row],[pledged]]/FundResult[[#This Row],[goal]]*100,0)</f>
        <v>107</v>
      </c>
      <c r="T3376" s="27">
        <f>IFERROR(FundResult[[#This Row],[pledged]]/FundResult[[#This Row],[backers_count]], 0)</f>
        <v>71.730769230769226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48">
        <v>3000</v>
      </c>
      <c r="E3377" s="4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6">
        <f>FundResult[[#This Row],[launched_at]]/86400+DATE(1970,1,1)</f>
        <v>41765.610798611109</v>
      </c>
      <c r="L3377" s="8">
        <f>YEAR(FundResult[[#This Row],[Date Created Conversion]])</f>
        <v>2014</v>
      </c>
      <c r="M3377" t="b">
        <v>0</v>
      </c>
      <c r="N3377">
        <v>17</v>
      </c>
      <c r="O3377" t="b">
        <v>1</v>
      </c>
      <c r="P3377" t="s">
        <v>8269</v>
      </c>
      <c r="Q3377" t="s">
        <v>8317</v>
      </c>
      <c r="R3377" s="10" t="s">
        <v>8318</v>
      </c>
      <c r="S3377" s="29">
        <f>ROUND(FundResult[[#This Row],[pledged]]/FundResult[[#This Row],[goal]]*100,0)</f>
        <v>100</v>
      </c>
      <c r="T3377" s="27">
        <f>IFERROR(FundResult[[#This Row],[pledged]]/FundResult[[#This Row],[backers_count]], 0)</f>
        <v>176.47058823529412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48">
        <v>8000</v>
      </c>
      <c r="E3378" s="4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6">
        <f>FundResult[[#This Row],[launched_at]]/86400+DATE(1970,1,1)</f>
        <v>42059.701319444444</v>
      </c>
      <c r="L3378" s="8">
        <f>YEAR(FundResult[[#This Row],[Date Created Conversion]])</f>
        <v>2015</v>
      </c>
      <c r="M3378" t="b">
        <v>0</v>
      </c>
      <c r="N3378">
        <v>19</v>
      </c>
      <c r="O3378" t="b">
        <v>1</v>
      </c>
      <c r="P3378" t="s">
        <v>8269</v>
      </c>
      <c r="Q3378" t="s">
        <v>8317</v>
      </c>
      <c r="R3378" s="10" t="s">
        <v>8318</v>
      </c>
      <c r="S3378" s="29">
        <f>ROUND(FundResult[[#This Row],[pledged]]/FundResult[[#This Row],[goal]]*100,0)</f>
        <v>100</v>
      </c>
      <c r="T3378" s="27">
        <f>IFERROR(FundResult[[#This Row],[pledged]]/FundResult[[#This Row],[backers_count]], 0)</f>
        <v>421.10526315789474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48">
        <v>8000</v>
      </c>
      <c r="E3379" s="4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6">
        <f>FundResult[[#This Row],[launched_at]]/86400+DATE(1970,1,1)</f>
        <v>42053.732627314814</v>
      </c>
      <c r="L3379" s="8">
        <f>YEAR(FundResult[[#This Row],[Date Created Conversion]])</f>
        <v>2015</v>
      </c>
      <c r="M3379" t="b">
        <v>0</v>
      </c>
      <c r="N3379">
        <v>77</v>
      </c>
      <c r="O3379" t="b">
        <v>1</v>
      </c>
      <c r="P3379" t="s">
        <v>8269</v>
      </c>
      <c r="Q3379" t="s">
        <v>8317</v>
      </c>
      <c r="R3379" s="10" t="s">
        <v>8318</v>
      </c>
      <c r="S3379" s="29">
        <f>ROUND(FundResult[[#This Row],[pledged]]/FundResult[[#This Row],[goal]]*100,0)</f>
        <v>101</v>
      </c>
      <c r="T3379" s="27">
        <f>IFERROR(FundResult[[#This Row],[pledged]]/FundResult[[#This Row],[backers_count]], 0)</f>
        <v>104.98701298701299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48">
        <v>550</v>
      </c>
      <c r="E3380" s="4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6">
        <f>FundResult[[#This Row],[launched_at]]/86400+DATE(1970,1,1)</f>
        <v>41858.355393518519</v>
      </c>
      <c r="L3380" s="8">
        <f>YEAR(FundResult[[#This Row],[Date Created Conversion]])</f>
        <v>2014</v>
      </c>
      <c r="M3380" t="b">
        <v>0</v>
      </c>
      <c r="N3380">
        <v>21</v>
      </c>
      <c r="O3380" t="b">
        <v>1</v>
      </c>
      <c r="P3380" t="s">
        <v>8269</v>
      </c>
      <c r="Q3380" t="s">
        <v>8317</v>
      </c>
      <c r="R3380" s="10" t="s">
        <v>8318</v>
      </c>
      <c r="S3380" s="29">
        <f>ROUND(FundResult[[#This Row],[pledged]]/FundResult[[#This Row],[goal]]*100,0)</f>
        <v>108</v>
      </c>
      <c r="T3380" s="27">
        <f>IFERROR(FundResult[[#This Row],[pledged]]/FundResult[[#This Row],[backers_count]], 0)</f>
        <v>28.19047619047619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48">
        <v>2000</v>
      </c>
      <c r="E3381" s="4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6">
        <f>FundResult[[#This Row],[launched_at]]/86400+DATE(1970,1,1)</f>
        <v>42225.513888888891</v>
      </c>
      <c r="L3381" s="8">
        <f>YEAR(FundResult[[#This Row],[Date Created Conversion]])</f>
        <v>2015</v>
      </c>
      <c r="M3381" t="b">
        <v>0</v>
      </c>
      <c r="N3381">
        <v>38</v>
      </c>
      <c r="O3381" t="b">
        <v>1</v>
      </c>
      <c r="P3381" t="s">
        <v>8269</v>
      </c>
      <c r="Q3381" t="s">
        <v>8317</v>
      </c>
      <c r="R3381" s="10" t="s">
        <v>8318</v>
      </c>
      <c r="S3381" s="29">
        <f>ROUND(FundResult[[#This Row],[pledged]]/FundResult[[#This Row],[goal]]*100,0)</f>
        <v>104</v>
      </c>
      <c r="T3381" s="27">
        <f>IFERROR(FundResult[[#This Row],[pledged]]/FundResult[[#This Row],[backers_count]], 0)</f>
        <v>54.55263157894737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48">
        <v>3000</v>
      </c>
      <c r="E3382" s="4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6">
        <f>FundResult[[#This Row],[launched_at]]/86400+DATE(1970,1,1)</f>
        <v>41937.953449074077</v>
      </c>
      <c r="L3382" s="8">
        <f>YEAR(FundResult[[#This Row],[Date Created Conversion]])</f>
        <v>2014</v>
      </c>
      <c r="M3382" t="b">
        <v>0</v>
      </c>
      <c r="N3382">
        <v>28</v>
      </c>
      <c r="O3382" t="b">
        <v>1</v>
      </c>
      <c r="P3382" t="s">
        <v>8269</v>
      </c>
      <c r="Q3382" t="s">
        <v>8317</v>
      </c>
      <c r="R3382" s="10" t="s">
        <v>8318</v>
      </c>
      <c r="S3382" s="29">
        <f>ROUND(FundResult[[#This Row],[pledged]]/FundResult[[#This Row],[goal]]*100,0)</f>
        <v>104</v>
      </c>
      <c r="T3382" s="27">
        <f>IFERROR(FundResult[[#This Row],[pledged]]/FundResult[[#This Row],[backers_count]], 0)</f>
        <v>111.89285714285714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48">
        <v>4000</v>
      </c>
      <c r="E3383" s="4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6">
        <f>FundResult[[#This Row],[launched_at]]/86400+DATE(1970,1,1)</f>
        <v>42044.184988425928</v>
      </c>
      <c r="L3383" s="8">
        <f>YEAR(FundResult[[#This Row],[Date Created Conversion]])</f>
        <v>2015</v>
      </c>
      <c r="M3383" t="b">
        <v>0</v>
      </c>
      <c r="N3383">
        <v>48</v>
      </c>
      <c r="O3383" t="b">
        <v>1</v>
      </c>
      <c r="P3383" t="s">
        <v>8269</v>
      </c>
      <c r="Q3383" t="s">
        <v>8317</v>
      </c>
      <c r="R3383" s="10" t="s">
        <v>8318</v>
      </c>
      <c r="S3383" s="29">
        <f>ROUND(FundResult[[#This Row],[pledged]]/FundResult[[#This Row],[goal]]*100,0)</f>
        <v>102</v>
      </c>
      <c r="T3383" s="27">
        <f>IFERROR(FundResult[[#This Row],[pledged]]/FundResult[[#This Row],[backers_count]], 0)</f>
        <v>85.208333333333329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48">
        <v>3500</v>
      </c>
      <c r="E3384" s="4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6">
        <f>FundResult[[#This Row],[launched_at]]/86400+DATE(1970,1,1)</f>
        <v>42559.431203703702</v>
      </c>
      <c r="L3384" s="8">
        <f>YEAR(FundResult[[#This Row],[Date Created Conversion]])</f>
        <v>2016</v>
      </c>
      <c r="M3384" t="b">
        <v>0</v>
      </c>
      <c r="N3384">
        <v>46</v>
      </c>
      <c r="O3384" t="b">
        <v>1</v>
      </c>
      <c r="P3384" t="s">
        <v>8269</v>
      </c>
      <c r="Q3384" t="s">
        <v>8317</v>
      </c>
      <c r="R3384" s="10" t="s">
        <v>8318</v>
      </c>
      <c r="S3384" s="29">
        <f>ROUND(FundResult[[#This Row],[pledged]]/FundResult[[#This Row],[goal]]*100,0)</f>
        <v>101</v>
      </c>
      <c r="T3384" s="27">
        <f>IFERROR(FundResult[[#This Row],[pledged]]/FundResult[[#This Row],[backers_count]], 0)</f>
        <v>76.652173913043484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48">
        <v>1750</v>
      </c>
      <c r="E3385" s="4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6">
        <f>FundResult[[#This Row],[launched_at]]/86400+DATE(1970,1,1)</f>
        <v>42524.782638888893</v>
      </c>
      <c r="L3385" s="8">
        <f>YEAR(FundResult[[#This Row],[Date Created Conversion]])</f>
        <v>2016</v>
      </c>
      <c r="M3385" t="b">
        <v>0</v>
      </c>
      <c r="N3385">
        <v>30</v>
      </c>
      <c r="O3385" t="b">
        <v>1</v>
      </c>
      <c r="P3385" t="s">
        <v>8269</v>
      </c>
      <c r="Q3385" t="s">
        <v>8317</v>
      </c>
      <c r="R3385" s="10" t="s">
        <v>8318</v>
      </c>
      <c r="S3385" s="29">
        <f>ROUND(FundResult[[#This Row],[pledged]]/FundResult[[#This Row],[goal]]*100,0)</f>
        <v>112</v>
      </c>
      <c r="T3385" s="27">
        <f>IFERROR(FundResult[[#This Row],[pledged]]/FundResult[[#This Row],[backers_count]], 0)</f>
        <v>65.166666666666671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48">
        <v>6000</v>
      </c>
      <c r="E3386" s="4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6">
        <f>FundResult[[#This Row],[launched_at]]/86400+DATE(1970,1,1)</f>
        <v>42292.087592592594</v>
      </c>
      <c r="L3386" s="8">
        <f>YEAR(FundResult[[#This Row],[Date Created Conversion]])</f>
        <v>2015</v>
      </c>
      <c r="M3386" t="b">
        <v>0</v>
      </c>
      <c r="N3386">
        <v>64</v>
      </c>
      <c r="O3386" t="b">
        <v>1</v>
      </c>
      <c r="P3386" t="s">
        <v>8269</v>
      </c>
      <c r="Q3386" t="s">
        <v>8317</v>
      </c>
      <c r="R3386" s="10" t="s">
        <v>8318</v>
      </c>
      <c r="S3386" s="29">
        <f>ROUND(FundResult[[#This Row],[pledged]]/FundResult[[#This Row],[goal]]*100,0)</f>
        <v>100</v>
      </c>
      <c r="T3386" s="27">
        <f>IFERROR(FundResult[[#This Row],[pledged]]/FundResult[[#This Row],[backers_count]], 0)</f>
        <v>93.760312499999998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48">
        <v>2000</v>
      </c>
      <c r="E3387" s="4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6">
        <f>FundResult[[#This Row],[launched_at]]/86400+DATE(1970,1,1)</f>
        <v>41953.8675</v>
      </c>
      <c r="L3387" s="8">
        <f>YEAR(FundResult[[#This Row],[Date Created Conversion]])</f>
        <v>2014</v>
      </c>
      <c r="M3387" t="b">
        <v>0</v>
      </c>
      <c r="N3387">
        <v>15</v>
      </c>
      <c r="O3387" t="b">
        <v>1</v>
      </c>
      <c r="P3387" t="s">
        <v>8269</v>
      </c>
      <c r="Q3387" t="s">
        <v>8317</v>
      </c>
      <c r="R3387" s="10" t="s">
        <v>8318</v>
      </c>
      <c r="S3387" s="29">
        <f>ROUND(FundResult[[#This Row],[pledged]]/FundResult[[#This Row],[goal]]*100,0)</f>
        <v>100</v>
      </c>
      <c r="T3387" s="27">
        <f>IFERROR(FundResult[[#This Row],[pledged]]/FundResult[[#This Row],[backers_count]], 0)</f>
        <v>133.33333333333334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48">
        <v>2000</v>
      </c>
      <c r="E3388" s="4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6">
        <f>FundResult[[#This Row],[launched_at]]/86400+DATE(1970,1,1)</f>
        <v>41946.644745370373</v>
      </c>
      <c r="L3388" s="8">
        <f>YEAR(FundResult[[#This Row],[Date Created Conversion]])</f>
        <v>2014</v>
      </c>
      <c r="M3388" t="b">
        <v>0</v>
      </c>
      <c r="N3388">
        <v>41</v>
      </c>
      <c r="O3388" t="b">
        <v>1</v>
      </c>
      <c r="P3388" t="s">
        <v>8269</v>
      </c>
      <c r="Q3388" t="s">
        <v>8317</v>
      </c>
      <c r="R3388" s="10" t="s">
        <v>8318</v>
      </c>
      <c r="S3388" s="29">
        <f>ROUND(FundResult[[#This Row],[pledged]]/FundResult[[#This Row],[goal]]*100,0)</f>
        <v>105</v>
      </c>
      <c r="T3388" s="27">
        <f>IFERROR(FundResult[[#This Row],[pledged]]/FundResult[[#This Row],[backers_count]], 0)</f>
        <v>51.219512195121951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48">
        <v>3000</v>
      </c>
      <c r="E3389" s="4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6">
        <f>FundResult[[#This Row],[launched_at]]/86400+DATE(1970,1,1)</f>
        <v>41947.762592592597</v>
      </c>
      <c r="L3389" s="8">
        <f>YEAR(FundResult[[#This Row],[Date Created Conversion]])</f>
        <v>2014</v>
      </c>
      <c r="M3389" t="b">
        <v>0</v>
      </c>
      <c r="N3389">
        <v>35</v>
      </c>
      <c r="O3389" t="b">
        <v>1</v>
      </c>
      <c r="P3389" t="s">
        <v>8269</v>
      </c>
      <c r="Q3389" t="s">
        <v>8317</v>
      </c>
      <c r="R3389" s="10" t="s">
        <v>8318</v>
      </c>
      <c r="S3389" s="29">
        <f>ROUND(FundResult[[#This Row],[pledged]]/FundResult[[#This Row],[goal]]*100,0)</f>
        <v>117</v>
      </c>
      <c r="T3389" s="27">
        <f>IFERROR(FundResult[[#This Row],[pledged]]/FundResult[[#This Row],[backers_count]], 0)</f>
        <v>100.17142857142858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48">
        <v>1500</v>
      </c>
      <c r="E3390" s="4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6">
        <f>FundResult[[#This Row],[launched_at]]/86400+DATE(1970,1,1)</f>
        <v>42143.461122685185</v>
      </c>
      <c r="L3390" s="8">
        <f>YEAR(FundResult[[#This Row],[Date Created Conversion]])</f>
        <v>2015</v>
      </c>
      <c r="M3390" t="b">
        <v>0</v>
      </c>
      <c r="N3390">
        <v>45</v>
      </c>
      <c r="O3390" t="b">
        <v>1</v>
      </c>
      <c r="P3390" t="s">
        <v>8269</v>
      </c>
      <c r="Q3390" t="s">
        <v>8317</v>
      </c>
      <c r="R3390" s="10" t="s">
        <v>8318</v>
      </c>
      <c r="S3390" s="29">
        <f>ROUND(FundResult[[#This Row],[pledged]]/FundResult[[#This Row],[goal]]*100,0)</f>
        <v>104</v>
      </c>
      <c r="T3390" s="27">
        <f>IFERROR(FundResult[[#This Row],[pledged]]/FundResult[[#This Row],[backers_count]], 0)</f>
        <v>34.6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48">
        <v>10000</v>
      </c>
      <c r="E3391" s="4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6">
        <f>FundResult[[#This Row],[launched_at]]/86400+DATE(1970,1,1)</f>
        <v>42494.563449074078</v>
      </c>
      <c r="L3391" s="8">
        <f>YEAR(FundResult[[#This Row],[Date Created Conversion]])</f>
        <v>2016</v>
      </c>
      <c r="M3391" t="b">
        <v>0</v>
      </c>
      <c r="N3391">
        <v>62</v>
      </c>
      <c r="O3391" t="b">
        <v>1</v>
      </c>
      <c r="P3391" t="s">
        <v>8269</v>
      </c>
      <c r="Q3391" t="s">
        <v>8317</v>
      </c>
      <c r="R3391" s="10" t="s">
        <v>8318</v>
      </c>
      <c r="S3391" s="29">
        <f>ROUND(FundResult[[#This Row],[pledged]]/FundResult[[#This Row],[goal]]*100,0)</f>
        <v>115</v>
      </c>
      <c r="T3391" s="27">
        <f>IFERROR(FundResult[[#This Row],[pledged]]/FundResult[[#This Row],[backers_count]], 0)</f>
        <v>184.67741935483872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48">
        <v>1500</v>
      </c>
      <c r="E3392" s="4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6">
        <f>FundResult[[#This Row],[launched_at]]/86400+DATE(1970,1,1)</f>
        <v>41815.774826388893</v>
      </c>
      <c r="L3392" s="8">
        <f>YEAR(FundResult[[#This Row],[Date Created Conversion]])</f>
        <v>2014</v>
      </c>
      <c r="M3392" t="b">
        <v>0</v>
      </c>
      <c r="N3392">
        <v>22</v>
      </c>
      <c r="O3392" t="b">
        <v>1</v>
      </c>
      <c r="P3392" t="s">
        <v>8269</v>
      </c>
      <c r="Q3392" t="s">
        <v>8317</v>
      </c>
      <c r="R3392" s="10" t="s">
        <v>8318</v>
      </c>
      <c r="S3392" s="29">
        <f>ROUND(FundResult[[#This Row],[pledged]]/FundResult[[#This Row],[goal]]*100,0)</f>
        <v>102</v>
      </c>
      <c r="T3392" s="27">
        <f>IFERROR(FundResult[[#This Row],[pledged]]/FundResult[[#This Row],[backers_count]], 0)</f>
        <v>69.818181818181813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48">
        <v>500</v>
      </c>
      <c r="E3393" s="4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6">
        <f>FundResult[[#This Row],[launched_at]]/86400+DATE(1970,1,1)</f>
        <v>41830.545694444445</v>
      </c>
      <c r="L3393" s="8">
        <f>YEAR(FundResult[[#This Row],[Date Created Conversion]])</f>
        <v>2014</v>
      </c>
      <c r="M3393" t="b">
        <v>0</v>
      </c>
      <c r="N3393">
        <v>18</v>
      </c>
      <c r="O3393" t="b">
        <v>1</v>
      </c>
      <c r="P3393" t="s">
        <v>8269</v>
      </c>
      <c r="Q3393" t="s">
        <v>8317</v>
      </c>
      <c r="R3393" s="10" t="s">
        <v>8318</v>
      </c>
      <c r="S3393" s="29">
        <f>ROUND(FundResult[[#This Row],[pledged]]/FundResult[[#This Row],[goal]]*100,0)</f>
        <v>223</v>
      </c>
      <c r="T3393" s="27">
        <f>IFERROR(FundResult[[#This Row],[pledged]]/FundResult[[#This Row],[backers_count]], 0)</f>
        <v>61.944444444444443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48">
        <v>500</v>
      </c>
      <c r="E3394" s="4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6">
        <f>FundResult[[#This Row],[launched_at]]/86400+DATE(1970,1,1)</f>
        <v>42446.845543981486</v>
      </c>
      <c r="L3394" s="8">
        <f>YEAR(FundResult[[#This Row],[Date Created Conversion]])</f>
        <v>2016</v>
      </c>
      <c r="M3394" t="b">
        <v>0</v>
      </c>
      <c r="N3394">
        <v>12</v>
      </c>
      <c r="O3394" t="b">
        <v>1</v>
      </c>
      <c r="P3394" t="s">
        <v>8269</v>
      </c>
      <c r="Q3394" t="s">
        <v>8317</v>
      </c>
      <c r="R3394" s="10" t="s">
        <v>8318</v>
      </c>
      <c r="S3394" s="29">
        <f>ROUND(FundResult[[#This Row],[pledged]]/FundResult[[#This Row],[goal]]*100,0)</f>
        <v>100</v>
      </c>
      <c r="T3394" s="27">
        <f>IFERROR(FundResult[[#This Row],[pledged]]/FundResult[[#This Row],[backers_count]], 0)</f>
        <v>41.666666666666664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48">
        <v>1500</v>
      </c>
      <c r="E3395" s="4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6">
        <f>FundResult[[#This Row],[launched_at]]/86400+DATE(1970,1,1)</f>
        <v>41923.921643518523</v>
      </c>
      <c r="L3395" s="8">
        <f>YEAR(FundResult[[#This Row],[Date Created Conversion]])</f>
        <v>2014</v>
      </c>
      <c r="M3395" t="b">
        <v>0</v>
      </c>
      <c r="N3395">
        <v>44</v>
      </c>
      <c r="O3395" t="b">
        <v>1</v>
      </c>
      <c r="P3395" t="s">
        <v>8269</v>
      </c>
      <c r="Q3395" t="s">
        <v>8317</v>
      </c>
      <c r="R3395" s="10" t="s">
        <v>8318</v>
      </c>
      <c r="S3395" s="29">
        <f>ROUND(FundResult[[#This Row],[pledged]]/FundResult[[#This Row],[goal]]*100,0)</f>
        <v>106</v>
      </c>
      <c r="T3395" s="27">
        <f>IFERROR(FundResult[[#This Row],[pledged]]/FundResult[[#This Row],[backers_count]], 0)</f>
        <v>36.06818181818182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48">
        <v>550</v>
      </c>
      <c r="E3396" s="4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6">
        <f>FundResult[[#This Row],[launched_at]]/86400+DATE(1970,1,1)</f>
        <v>41817.59542824074</v>
      </c>
      <c r="L3396" s="8">
        <f>YEAR(FundResult[[#This Row],[Date Created Conversion]])</f>
        <v>2014</v>
      </c>
      <c r="M3396" t="b">
        <v>0</v>
      </c>
      <c r="N3396">
        <v>27</v>
      </c>
      <c r="O3396" t="b">
        <v>1</v>
      </c>
      <c r="P3396" t="s">
        <v>8269</v>
      </c>
      <c r="Q3396" t="s">
        <v>8317</v>
      </c>
      <c r="R3396" s="10" t="s">
        <v>8318</v>
      </c>
      <c r="S3396" s="29">
        <f>ROUND(FundResult[[#This Row],[pledged]]/FundResult[[#This Row],[goal]]*100,0)</f>
        <v>142</v>
      </c>
      <c r="T3396" s="27">
        <f>IFERROR(FundResult[[#This Row],[pledged]]/FundResult[[#This Row],[backers_count]], 0)</f>
        <v>29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48">
        <v>500</v>
      </c>
      <c r="E3397" s="4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6">
        <f>FundResult[[#This Row],[launched_at]]/86400+DATE(1970,1,1)</f>
        <v>42140.712314814809</v>
      </c>
      <c r="L3397" s="8">
        <f>YEAR(FundResult[[#This Row],[Date Created Conversion]])</f>
        <v>2015</v>
      </c>
      <c r="M3397" t="b">
        <v>0</v>
      </c>
      <c r="N3397">
        <v>38</v>
      </c>
      <c r="O3397" t="b">
        <v>1</v>
      </c>
      <c r="P3397" t="s">
        <v>8269</v>
      </c>
      <c r="Q3397" t="s">
        <v>8317</v>
      </c>
      <c r="R3397" s="10" t="s">
        <v>8318</v>
      </c>
      <c r="S3397" s="29">
        <f>ROUND(FundResult[[#This Row],[pledged]]/FundResult[[#This Row],[goal]]*100,0)</f>
        <v>184</v>
      </c>
      <c r="T3397" s="27">
        <f>IFERROR(FundResult[[#This Row],[pledged]]/FundResult[[#This Row],[backers_count]], 0)</f>
        <v>24.210526315789473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48">
        <v>1500</v>
      </c>
      <c r="E3398" s="4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6">
        <f>FundResult[[#This Row],[launched_at]]/86400+DATE(1970,1,1)</f>
        <v>41764.446631944447</v>
      </c>
      <c r="L3398" s="8">
        <f>YEAR(FundResult[[#This Row],[Date Created Conversion]])</f>
        <v>2014</v>
      </c>
      <c r="M3398" t="b">
        <v>0</v>
      </c>
      <c r="N3398">
        <v>28</v>
      </c>
      <c r="O3398" t="b">
        <v>1</v>
      </c>
      <c r="P3398" t="s">
        <v>8269</v>
      </c>
      <c r="Q3398" t="s">
        <v>8317</v>
      </c>
      <c r="R3398" s="10" t="s">
        <v>8318</v>
      </c>
      <c r="S3398" s="29">
        <f>ROUND(FundResult[[#This Row],[pledged]]/FundResult[[#This Row],[goal]]*100,0)</f>
        <v>104</v>
      </c>
      <c r="T3398" s="27">
        <f>IFERROR(FundResult[[#This Row],[pledged]]/FundResult[[#This Row],[backers_count]], 0)</f>
        <v>55.892857142857146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48">
        <v>250</v>
      </c>
      <c r="E3399" s="4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6">
        <f>FundResult[[#This Row],[launched_at]]/86400+DATE(1970,1,1)</f>
        <v>42378.478344907402</v>
      </c>
      <c r="L3399" s="8">
        <f>YEAR(FundResult[[#This Row],[Date Created Conversion]])</f>
        <v>2016</v>
      </c>
      <c r="M3399" t="b">
        <v>0</v>
      </c>
      <c r="N3399">
        <v>24</v>
      </c>
      <c r="O3399" t="b">
        <v>1</v>
      </c>
      <c r="P3399" t="s">
        <v>8269</v>
      </c>
      <c r="Q3399" t="s">
        <v>8317</v>
      </c>
      <c r="R3399" s="10" t="s">
        <v>8318</v>
      </c>
      <c r="S3399" s="29">
        <f>ROUND(FundResult[[#This Row],[pledged]]/FundResult[[#This Row],[goal]]*100,0)</f>
        <v>112</v>
      </c>
      <c r="T3399" s="27">
        <f>IFERROR(FundResult[[#This Row],[pledged]]/FundResult[[#This Row],[backers_count]], 0)</f>
        <v>11.666666666666666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48">
        <v>4000</v>
      </c>
      <c r="E3400" s="4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6">
        <f>FundResult[[#This Row],[launched_at]]/86400+DATE(1970,1,1)</f>
        <v>41941.752037037033</v>
      </c>
      <c r="L3400" s="8">
        <f>YEAR(FundResult[[#This Row],[Date Created Conversion]])</f>
        <v>2014</v>
      </c>
      <c r="M3400" t="b">
        <v>0</v>
      </c>
      <c r="N3400">
        <v>65</v>
      </c>
      <c r="O3400" t="b">
        <v>1</v>
      </c>
      <c r="P3400" t="s">
        <v>8269</v>
      </c>
      <c r="Q3400" t="s">
        <v>8317</v>
      </c>
      <c r="R3400" s="10" t="s">
        <v>8318</v>
      </c>
      <c r="S3400" s="29">
        <f>ROUND(FundResult[[#This Row],[pledged]]/FundResult[[#This Row],[goal]]*100,0)</f>
        <v>111</v>
      </c>
      <c r="T3400" s="27">
        <f>IFERROR(FundResult[[#This Row],[pledged]]/FundResult[[#This Row],[backers_count]], 0)</f>
        <v>68.353846153846149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48">
        <v>1200</v>
      </c>
      <c r="E3401" s="4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6">
        <f>FundResult[[#This Row],[launched_at]]/86400+DATE(1970,1,1)</f>
        <v>42026.920428240745</v>
      </c>
      <c r="L3401" s="8">
        <f>YEAR(FundResult[[#This Row],[Date Created Conversion]])</f>
        <v>2015</v>
      </c>
      <c r="M3401" t="b">
        <v>0</v>
      </c>
      <c r="N3401">
        <v>46</v>
      </c>
      <c r="O3401" t="b">
        <v>1</v>
      </c>
      <c r="P3401" t="s">
        <v>8269</v>
      </c>
      <c r="Q3401" t="s">
        <v>8317</v>
      </c>
      <c r="R3401" s="10" t="s">
        <v>8318</v>
      </c>
      <c r="S3401" s="29">
        <f>ROUND(FundResult[[#This Row],[pledged]]/FundResult[[#This Row],[goal]]*100,0)</f>
        <v>104</v>
      </c>
      <c r="T3401" s="27">
        <f>IFERROR(FundResult[[#This Row],[pledged]]/FundResult[[#This Row],[backers_count]], 0)</f>
        <v>27.065217391304348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48">
        <v>10000</v>
      </c>
      <c r="E3402" s="4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6">
        <f>FundResult[[#This Row],[launched_at]]/86400+DATE(1970,1,1)</f>
        <v>41834.953865740739</v>
      </c>
      <c r="L3402" s="8">
        <f>YEAR(FundResult[[#This Row],[Date Created Conversion]])</f>
        <v>2014</v>
      </c>
      <c r="M3402" t="b">
        <v>0</v>
      </c>
      <c r="N3402">
        <v>85</v>
      </c>
      <c r="O3402" t="b">
        <v>1</v>
      </c>
      <c r="P3402" t="s">
        <v>8269</v>
      </c>
      <c r="Q3402" t="s">
        <v>8317</v>
      </c>
      <c r="R3402" s="10" t="s">
        <v>8318</v>
      </c>
      <c r="S3402" s="29">
        <f>ROUND(FundResult[[#This Row],[pledged]]/FundResult[[#This Row],[goal]]*100,0)</f>
        <v>100</v>
      </c>
      <c r="T3402" s="27">
        <f>IFERROR(FundResult[[#This Row],[pledged]]/FundResult[[#This Row],[backers_count]], 0)</f>
        <v>118.12941176470588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48">
        <v>2900</v>
      </c>
      <c r="E3403" s="4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6">
        <f>FundResult[[#This Row],[launched_at]]/86400+DATE(1970,1,1)</f>
        <v>42193.723912037036</v>
      </c>
      <c r="L3403" s="8">
        <f>YEAR(FundResult[[#This Row],[Date Created Conversion]])</f>
        <v>2015</v>
      </c>
      <c r="M3403" t="b">
        <v>0</v>
      </c>
      <c r="N3403">
        <v>66</v>
      </c>
      <c r="O3403" t="b">
        <v>1</v>
      </c>
      <c r="P3403" t="s">
        <v>8269</v>
      </c>
      <c r="Q3403" t="s">
        <v>8317</v>
      </c>
      <c r="R3403" s="10" t="s">
        <v>8318</v>
      </c>
      <c r="S3403" s="29">
        <f>ROUND(FundResult[[#This Row],[pledged]]/FundResult[[#This Row],[goal]]*100,0)</f>
        <v>102</v>
      </c>
      <c r="T3403" s="27">
        <f>IFERROR(FundResult[[#This Row],[pledged]]/FundResult[[#This Row],[backers_count]], 0)</f>
        <v>44.757575757575758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48">
        <v>15000</v>
      </c>
      <c r="E3404" s="4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6">
        <f>FundResult[[#This Row],[launched_at]]/86400+DATE(1970,1,1)</f>
        <v>42290.61855324074</v>
      </c>
      <c r="L3404" s="8">
        <f>YEAR(FundResult[[#This Row],[Date Created Conversion]])</f>
        <v>2015</v>
      </c>
      <c r="M3404" t="b">
        <v>0</v>
      </c>
      <c r="N3404">
        <v>165</v>
      </c>
      <c r="O3404" t="b">
        <v>1</v>
      </c>
      <c r="P3404" t="s">
        <v>8269</v>
      </c>
      <c r="Q3404" t="s">
        <v>8317</v>
      </c>
      <c r="R3404" s="10" t="s">
        <v>8318</v>
      </c>
      <c r="S3404" s="29">
        <f>ROUND(FundResult[[#This Row],[pledged]]/FundResult[[#This Row],[goal]]*100,0)</f>
        <v>110</v>
      </c>
      <c r="T3404" s="27">
        <f>IFERROR(FundResult[[#This Row],[pledged]]/FundResult[[#This Row],[backers_count]], 0)</f>
        <v>99.787878787878782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48">
        <v>2000</v>
      </c>
      <c r="E3405" s="4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6">
        <f>FundResult[[#This Row],[launched_at]]/86400+DATE(1970,1,1)</f>
        <v>42150.462083333332</v>
      </c>
      <c r="L3405" s="8">
        <f>YEAR(FundResult[[#This Row],[Date Created Conversion]])</f>
        <v>2015</v>
      </c>
      <c r="M3405" t="b">
        <v>0</v>
      </c>
      <c r="N3405">
        <v>17</v>
      </c>
      <c r="O3405" t="b">
        <v>1</v>
      </c>
      <c r="P3405" t="s">
        <v>8269</v>
      </c>
      <c r="Q3405" t="s">
        <v>8317</v>
      </c>
      <c r="R3405" s="10" t="s">
        <v>8318</v>
      </c>
      <c r="S3405" s="29">
        <f>ROUND(FundResult[[#This Row],[pledged]]/FundResult[[#This Row],[goal]]*100,0)</f>
        <v>100</v>
      </c>
      <c r="T3405" s="27">
        <f>IFERROR(FundResult[[#This Row],[pledged]]/FundResult[[#This Row],[backers_count]], 0)</f>
        <v>117.64705882352941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48">
        <v>500</v>
      </c>
      <c r="E3406" s="4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6">
        <f>FundResult[[#This Row],[launched_at]]/86400+DATE(1970,1,1)</f>
        <v>42152.503495370373</v>
      </c>
      <c r="L3406" s="8">
        <f>YEAR(FundResult[[#This Row],[Date Created Conversion]])</f>
        <v>2015</v>
      </c>
      <c r="M3406" t="b">
        <v>0</v>
      </c>
      <c r="N3406">
        <v>3</v>
      </c>
      <c r="O3406" t="b">
        <v>1</v>
      </c>
      <c r="P3406" t="s">
        <v>8269</v>
      </c>
      <c r="Q3406" t="s">
        <v>8317</v>
      </c>
      <c r="R3406" s="10" t="s">
        <v>8318</v>
      </c>
      <c r="S3406" s="29">
        <f>ROUND(FundResult[[#This Row],[pledged]]/FundResult[[#This Row],[goal]]*100,0)</f>
        <v>122</v>
      </c>
      <c r="T3406" s="27">
        <f>IFERROR(FundResult[[#This Row],[pledged]]/FundResult[[#This Row],[backers_count]], 0)</f>
        <v>203.33333333333334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48">
        <v>350</v>
      </c>
      <c r="E3407" s="4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6">
        <f>FundResult[[#This Row],[launched_at]]/86400+DATE(1970,1,1)</f>
        <v>42410.017199074078</v>
      </c>
      <c r="L3407" s="8">
        <f>YEAR(FundResult[[#This Row],[Date Created Conversion]])</f>
        <v>2016</v>
      </c>
      <c r="M3407" t="b">
        <v>0</v>
      </c>
      <c r="N3407">
        <v>17</v>
      </c>
      <c r="O3407" t="b">
        <v>1</v>
      </c>
      <c r="P3407" t="s">
        <v>8269</v>
      </c>
      <c r="Q3407" t="s">
        <v>8317</v>
      </c>
      <c r="R3407" s="10" t="s">
        <v>8318</v>
      </c>
      <c r="S3407" s="29">
        <f>ROUND(FundResult[[#This Row],[pledged]]/FundResult[[#This Row],[goal]]*100,0)</f>
        <v>138</v>
      </c>
      <c r="T3407" s="27">
        <f>IFERROR(FundResult[[#This Row],[pledged]]/FundResult[[#This Row],[backers_count]], 0)</f>
        <v>28.323529411764707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48">
        <v>10000</v>
      </c>
      <c r="E3408" s="4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6">
        <f>FundResult[[#This Row],[launched_at]]/86400+DATE(1970,1,1)</f>
        <v>41791.492777777778</v>
      </c>
      <c r="L3408" s="8">
        <f>YEAR(FundResult[[#This Row],[Date Created Conversion]])</f>
        <v>2014</v>
      </c>
      <c r="M3408" t="b">
        <v>0</v>
      </c>
      <c r="N3408">
        <v>91</v>
      </c>
      <c r="O3408" t="b">
        <v>1</v>
      </c>
      <c r="P3408" t="s">
        <v>8269</v>
      </c>
      <c r="Q3408" t="s">
        <v>8317</v>
      </c>
      <c r="R3408" s="10" t="s">
        <v>8318</v>
      </c>
      <c r="S3408" s="29">
        <f>ROUND(FundResult[[#This Row],[pledged]]/FundResult[[#This Row],[goal]]*100,0)</f>
        <v>100</v>
      </c>
      <c r="T3408" s="27">
        <f>IFERROR(FundResult[[#This Row],[pledged]]/FundResult[[#This Row],[backers_count]], 0)</f>
        <v>110.23076923076923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48">
        <v>2000</v>
      </c>
      <c r="E3409" s="4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6">
        <f>FundResult[[#This Row],[launched_at]]/86400+DATE(1970,1,1)</f>
        <v>41796.422326388885</v>
      </c>
      <c r="L3409" s="8">
        <f>YEAR(FundResult[[#This Row],[Date Created Conversion]])</f>
        <v>2014</v>
      </c>
      <c r="M3409" t="b">
        <v>0</v>
      </c>
      <c r="N3409">
        <v>67</v>
      </c>
      <c r="O3409" t="b">
        <v>1</v>
      </c>
      <c r="P3409" t="s">
        <v>8269</v>
      </c>
      <c r="Q3409" t="s">
        <v>8317</v>
      </c>
      <c r="R3409" s="10" t="s">
        <v>8318</v>
      </c>
      <c r="S3409" s="29">
        <f>ROUND(FundResult[[#This Row],[pledged]]/FundResult[[#This Row],[goal]]*100,0)</f>
        <v>107</v>
      </c>
      <c r="T3409" s="27">
        <f>IFERROR(FundResult[[#This Row],[pledged]]/FundResult[[#This Row],[backers_count]], 0)</f>
        <v>31.970149253731343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48">
        <v>500</v>
      </c>
      <c r="E3410" s="4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6">
        <f>FundResult[[#This Row],[launched_at]]/86400+DATE(1970,1,1)</f>
        <v>41808.991944444446</v>
      </c>
      <c r="L3410" s="8">
        <f>YEAR(FundResult[[#This Row],[Date Created Conversion]])</f>
        <v>2014</v>
      </c>
      <c r="M3410" t="b">
        <v>0</v>
      </c>
      <c r="N3410">
        <v>18</v>
      </c>
      <c r="O3410" t="b">
        <v>1</v>
      </c>
      <c r="P3410" t="s">
        <v>8269</v>
      </c>
      <c r="Q3410" t="s">
        <v>8317</v>
      </c>
      <c r="R3410" s="10" t="s">
        <v>8318</v>
      </c>
      <c r="S3410" s="29">
        <f>ROUND(FundResult[[#This Row],[pledged]]/FundResult[[#This Row],[goal]]*100,0)</f>
        <v>211</v>
      </c>
      <c r="T3410" s="27">
        <f>IFERROR(FundResult[[#This Row],[pledged]]/FundResult[[#This Row],[backers_count]], 0)</f>
        <v>58.611111111111114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48">
        <v>500</v>
      </c>
      <c r="E3411" s="4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6">
        <f>FundResult[[#This Row],[launched_at]]/86400+DATE(1970,1,1)</f>
        <v>42544.814328703702</v>
      </c>
      <c r="L3411" s="8">
        <f>YEAR(FundResult[[#This Row],[Date Created Conversion]])</f>
        <v>2016</v>
      </c>
      <c r="M3411" t="b">
        <v>0</v>
      </c>
      <c r="N3411">
        <v>21</v>
      </c>
      <c r="O3411" t="b">
        <v>1</v>
      </c>
      <c r="P3411" t="s">
        <v>8269</v>
      </c>
      <c r="Q3411" t="s">
        <v>8317</v>
      </c>
      <c r="R3411" s="10" t="s">
        <v>8318</v>
      </c>
      <c r="S3411" s="29">
        <f>ROUND(FundResult[[#This Row],[pledged]]/FundResult[[#This Row],[goal]]*100,0)</f>
        <v>124</v>
      </c>
      <c r="T3411" s="27">
        <f>IFERROR(FundResult[[#This Row],[pledged]]/FundResult[[#This Row],[backers_count]], 0)</f>
        <v>29.428571428571427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48">
        <v>3000</v>
      </c>
      <c r="E3412" s="4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6">
        <f>FundResult[[#This Row],[launched_at]]/86400+DATE(1970,1,1)</f>
        <v>42500.041550925926</v>
      </c>
      <c r="L3412" s="8">
        <f>YEAR(FundResult[[#This Row],[Date Created Conversion]])</f>
        <v>2016</v>
      </c>
      <c r="M3412" t="b">
        <v>0</v>
      </c>
      <c r="N3412">
        <v>40</v>
      </c>
      <c r="O3412" t="b">
        <v>1</v>
      </c>
      <c r="P3412" t="s">
        <v>8269</v>
      </c>
      <c r="Q3412" t="s">
        <v>8317</v>
      </c>
      <c r="R3412" s="10" t="s">
        <v>8318</v>
      </c>
      <c r="S3412" s="29">
        <f>ROUND(FundResult[[#This Row],[pledged]]/FundResult[[#This Row],[goal]]*100,0)</f>
        <v>109</v>
      </c>
      <c r="T3412" s="27">
        <f>IFERROR(FundResult[[#This Row],[pledged]]/FundResult[[#This Row],[backers_count]], 0)</f>
        <v>81.375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48">
        <v>15000</v>
      </c>
      <c r="E3413" s="4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6">
        <f>FundResult[[#This Row],[launched_at]]/86400+DATE(1970,1,1)</f>
        <v>42265.022824074069</v>
      </c>
      <c r="L3413" s="8">
        <f>YEAR(FundResult[[#This Row],[Date Created Conversion]])</f>
        <v>2015</v>
      </c>
      <c r="M3413" t="b">
        <v>0</v>
      </c>
      <c r="N3413">
        <v>78</v>
      </c>
      <c r="O3413" t="b">
        <v>1</v>
      </c>
      <c r="P3413" t="s">
        <v>8269</v>
      </c>
      <c r="Q3413" t="s">
        <v>8317</v>
      </c>
      <c r="R3413" s="10" t="s">
        <v>8318</v>
      </c>
      <c r="S3413" s="29">
        <f>ROUND(FundResult[[#This Row],[pledged]]/FundResult[[#This Row],[goal]]*100,0)</f>
        <v>104</v>
      </c>
      <c r="T3413" s="27">
        <f>IFERROR(FundResult[[#This Row],[pledged]]/FundResult[[#This Row],[backers_count]], 0)</f>
        <v>199.16666666666666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48">
        <v>3000</v>
      </c>
      <c r="E3414" s="4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6">
        <f>FundResult[[#This Row],[launched_at]]/86400+DATE(1970,1,1)</f>
        <v>41879.959050925929</v>
      </c>
      <c r="L3414" s="8">
        <f>YEAR(FundResult[[#This Row],[Date Created Conversion]])</f>
        <v>2014</v>
      </c>
      <c r="M3414" t="b">
        <v>0</v>
      </c>
      <c r="N3414">
        <v>26</v>
      </c>
      <c r="O3414" t="b">
        <v>1</v>
      </c>
      <c r="P3414" t="s">
        <v>8269</v>
      </c>
      <c r="Q3414" t="s">
        <v>8317</v>
      </c>
      <c r="R3414" s="10" t="s">
        <v>8318</v>
      </c>
      <c r="S3414" s="29">
        <f>ROUND(FundResult[[#This Row],[pledged]]/FundResult[[#This Row],[goal]]*100,0)</f>
        <v>100</v>
      </c>
      <c r="T3414" s="27">
        <f>IFERROR(FundResult[[#This Row],[pledged]]/FundResult[[#This Row],[backers_count]], 0)</f>
        <v>115.38461538461539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48">
        <v>500</v>
      </c>
      <c r="E3415" s="4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6">
        <f>FundResult[[#This Row],[launched_at]]/86400+DATE(1970,1,1)</f>
        <v>42053.733078703706</v>
      </c>
      <c r="L3415" s="8">
        <f>YEAR(FundResult[[#This Row],[Date Created Conversion]])</f>
        <v>2015</v>
      </c>
      <c r="M3415" t="b">
        <v>0</v>
      </c>
      <c r="N3415">
        <v>14</v>
      </c>
      <c r="O3415" t="b">
        <v>1</v>
      </c>
      <c r="P3415" t="s">
        <v>8269</v>
      </c>
      <c r="Q3415" t="s">
        <v>8317</v>
      </c>
      <c r="R3415" s="10" t="s">
        <v>8318</v>
      </c>
      <c r="S3415" s="29">
        <f>ROUND(FundResult[[#This Row],[pledged]]/FundResult[[#This Row],[goal]]*100,0)</f>
        <v>130</v>
      </c>
      <c r="T3415" s="27">
        <f>IFERROR(FundResult[[#This Row],[pledged]]/FundResult[[#This Row],[backers_count]], 0)</f>
        <v>46.428571428571431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48">
        <v>3000</v>
      </c>
      <c r="E3416" s="4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6">
        <f>FundResult[[#This Row],[launched_at]]/86400+DATE(1970,1,1)</f>
        <v>42675.832465277781</v>
      </c>
      <c r="L3416" s="8">
        <f>YEAR(FundResult[[#This Row],[Date Created Conversion]])</f>
        <v>2016</v>
      </c>
      <c r="M3416" t="b">
        <v>0</v>
      </c>
      <c r="N3416">
        <v>44</v>
      </c>
      <c r="O3416" t="b">
        <v>1</v>
      </c>
      <c r="P3416" t="s">
        <v>8269</v>
      </c>
      <c r="Q3416" t="s">
        <v>8317</v>
      </c>
      <c r="R3416" s="10" t="s">
        <v>8318</v>
      </c>
      <c r="S3416" s="29">
        <f>ROUND(FundResult[[#This Row],[pledged]]/FundResult[[#This Row],[goal]]*100,0)</f>
        <v>104</v>
      </c>
      <c r="T3416" s="27">
        <f>IFERROR(FundResult[[#This Row],[pledged]]/FundResult[[#This Row],[backers_count]], 0)</f>
        <v>70.568181818181813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48">
        <v>200</v>
      </c>
      <c r="E3417" s="4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6">
        <f>FundResult[[#This Row],[launched_at]]/86400+DATE(1970,1,1)</f>
        <v>42467.144166666665</v>
      </c>
      <c r="L3417" s="8">
        <f>YEAR(FundResult[[#This Row],[Date Created Conversion]])</f>
        <v>2016</v>
      </c>
      <c r="M3417" t="b">
        <v>0</v>
      </c>
      <c r="N3417">
        <v>9</v>
      </c>
      <c r="O3417" t="b">
        <v>1</v>
      </c>
      <c r="P3417" t="s">
        <v>8269</v>
      </c>
      <c r="Q3417" t="s">
        <v>8317</v>
      </c>
      <c r="R3417" s="10" t="s">
        <v>8318</v>
      </c>
      <c r="S3417" s="29">
        <f>ROUND(FundResult[[#This Row],[pledged]]/FundResult[[#This Row],[goal]]*100,0)</f>
        <v>100</v>
      </c>
      <c r="T3417" s="27">
        <f>IFERROR(FundResult[[#This Row],[pledged]]/FundResult[[#This Row],[backers_count]], 0)</f>
        <v>22.222222222222221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48">
        <v>4000</v>
      </c>
      <c r="E3418" s="4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6">
        <f>FundResult[[#This Row],[launched_at]]/86400+DATE(1970,1,1)</f>
        <v>42089.412557870368</v>
      </c>
      <c r="L3418" s="8">
        <f>YEAR(FundResult[[#This Row],[Date Created Conversion]])</f>
        <v>2015</v>
      </c>
      <c r="M3418" t="b">
        <v>0</v>
      </c>
      <c r="N3418">
        <v>30</v>
      </c>
      <c r="O3418" t="b">
        <v>1</v>
      </c>
      <c r="P3418" t="s">
        <v>8269</v>
      </c>
      <c r="Q3418" t="s">
        <v>8317</v>
      </c>
      <c r="R3418" s="10" t="s">
        <v>8318</v>
      </c>
      <c r="S3418" s="29">
        <f>ROUND(FundResult[[#This Row],[pledged]]/FundResult[[#This Row],[goal]]*100,0)</f>
        <v>120</v>
      </c>
      <c r="T3418" s="27">
        <f>IFERROR(FundResult[[#This Row],[pledged]]/FundResult[[#This Row],[backers_count]], 0)</f>
        <v>159.46666666666667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48">
        <v>1700</v>
      </c>
      <c r="E3419" s="4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6">
        <f>FundResult[[#This Row],[launched_at]]/86400+DATE(1970,1,1)</f>
        <v>41894.91375</v>
      </c>
      <c r="L3419" s="8">
        <f>YEAR(FundResult[[#This Row],[Date Created Conversion]])</f>
        <v>2014</v>
      </c>
      <c r="M3419" t="b">
        <v>0</v>
      </c>
      <c r="N3419">
        <v>45</v>
      </c>
      <c r="O3419" t="b">
        <v>1</v>
      </c>
      <c r="P3419" t="s">
        <v>8269</v>
      </c>
      <c r="Q3419" t="s">
        <v>8317</v>
      </c>
      <c r="R3419" s="10" t="s">
        <v>8318</v>
      </c>
      <c r="S3419" s="29">
        <f>ROUND(FundResult[[#This Row],[pledged]]/FundResult[[#This Row],[goal]]*100,0)</f>
        <v>100</v>
      </c>
      <c r="T3419" s="27">
        <f>IFERROR(FundResult[[#This Row],[pledged]]/FundResult[[#This Row],[backers_count]], 0)</f>
        <v>37.777999999999999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48">
        <v>4000</v>
      </c>
      <c r="E3420" s="4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6">
        <f>FundResult[[#This Row],[launched_at]]/86400+DATE(1970,1,1)</f>
        <v>41752.83457175926</v>
      </c>
      <c r="L3420" s="8">
        <f>YEAR(FundResult[[#This Row],[Date Created Conversion]])</f>
        <v>2014</v>
      </c>
      <c r="M3420" t="b">
        <v>0</v>
      </c>
      <c r="N3420">
        <v>56</v>
      </c>
      <c r="O3420" t="b">
        <v>1</v>
      </c>
      <c r="P3420" t="s">
        <v>8269</v>
      </c>
      <c r="Q3420" t="s">
        <v>8317</v>
      </c>
      <c r="R3420" s="10" t="s">
        <v>8318</v>
      </c>
      <c r="S3420" s="29">
        <f>ROUND(FundResult[[#This Row],[pledged]]/FundResult[[#This Row],[goal]]*100,0)</f>
        <v>101</v>
      </c>
      <c r="T3420" s="27">
        <f>IFERROR(FundResult[[#This Row],[pledged]]/FundResult[[#This Row],[backers_count]], 0)</f>
        <v>72.053571428571431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48">
        <v>2750</v>
      </c>
      <c r="E3421" s="4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6">
        <f>FundResult[[#This Row],[launched_at]]/86400+DATE(1970,1,1)</f>
        <v>42448.821585648147</v>
      </c>
      <c r="L3421" s="8">
        <f>YEAR(FundResult[[#This Row],[Date Created Conversion]])</f>
        <v>2016</v>
      </c>
      <c r="M3421" t="b">
        <v>0</v>
      </c>
      <c r="N3421">
        <v>46</v>
      </c>
      <c r="O3421" t="b">
        <v>1</v>
      </c>
      <c r="P3421" t="s">
        <v>8269</v>
      </c>
      <c r="Q3421" t="s">
        <v>8317</v>
      </c>
      <c r="R3421" s="10" t="s">
        <v>8318</v>
      </c>
      <c r="S3421" s="29">
        <f>ROUND(FundResult[[#This Row],[pledged]]/FundResult[[#This Row],[goal]]*100,0)</f>
        <v>107</v>
      </c>
      <c r="T3421" s="27">
        <f>IFERROR(FundResult[[#This Row],[pledged]]/FundResult[[#This Row],[backers_count]], 0)</f>
        <v>63.695652173913047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48">
        <v>700</v>
      </c>
      <c r="E3422" s="4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6">
        <f>FundResult[[#This Row],[launched_at]]/86400+DATE(1970,1,1)</f>
        <v>42405.090300925927</v>
      </c>
      <c r="L3422" s="8">
        <f>YEAR(FundResult[[#This Row],[Date Created Conversion]])</f>
        <v>2016</v>
      </c>
      <c r="M3422" t="b">
        <v>0</v>
      </c>
      <c r="N3422">
        <v>34</v>
      </c>
      <c r="O3422" t="b">
        <v>1</v>
      </c>
      <c r="P3422" t="s">
        <v>8269</v>
      </c>
      <c r="Q3422" t="s">
        <v>8317</v>
      </c>
      <c r="R3422" s="10" t="s">
        <v>8318</v>
      </c>
      <c r="S3422" s="29">
        <f>ROUND(FundResult[[#This Row],[pledged]]/FundResult[[#This Row],[goal]]*100,0)</f>
        <v>138</v>
      </c>
      <c r="T3422" s="27">
        <f>IFERROR(FundResult[[#This Row],[pledged]]/FundResult[[#This Row],[backers_count]], 0)</f>
        <v>28.411764705882351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48">
        <v>10000</v>
      </c>
      <c r="E3423" s="4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6">
        <f>FundResult[[#This Row],[launched_at]]/86400+DATE(1970,1,1)</f>
        <v>42037.791238425925</v>
      </c>
      <c r="L3423" s="8">
        <f>YEAR(FundResult[[#This Row],[Date Created Conversion]])</f>
        <v>2015</v>
      </c>
      <c r="M3423" t="b">
        <v>0</v>
      </c>
      <c r="N3423">
        <v>98</v>
      </c>
      <c r="O3423" t="b">
        <v>1</v>
      </c>
      <c r="P3423" t="s">
        <v>8269</v>
      </c>
      <c r="Q3423" t="s">
        <v>8317</v>
      </c>
      <c r="R3423" s="10" t="s">
        <v>8318</v>
      </c>
      <c r="S3423" s="29">
        <f>ROUND(FundResult[[#This Row],[pledged]]/FundResult[[#This Row],[goal]]*100,0)</f>
        <v>101</v>
      </c>
      <c r="T3423" s="27">
        <f>IFERROR(FundResult[[#This Row],[pledged]]/FundResult[[#This Row],[backers_count]], 0)</f>
        <v>103.21428571428571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48">
        <v>3000</v>
      </c>
      <c r="E3424" s="4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6">
        <f>FundResult[[#This Row],[launched_at]]/86400+DATE(1970,1,1)</f>
        <v>42323.562222222223</v>
      </c>
      <c r="L3424" s="8">
        <f>YEAR(FundResult[[#This Row],[Date Created Conversion]])</f>
        <v>2015</v>
      </c>
      <c r="M3424" t="b">
        <v>0</v>
      </c>
      <c r="N3424">
        <v>46</v>
      </c>
      <c r="O3424" t="b">
        <v>1</v>
      </c>
      <c r="P3424" t="s">
        <v>8269</v>
      </c>
      <c r="Q3424" t="s">
        <v>8317</v>
      </c>
      <c r="R3424" s="10" t="s">
        <v>8318</v>
      </c>
      <c r="S3424" s="29">
        <f>ROUND(FundResult[[#This Row],[pledged]]/FundResult[[#This Row],[goal]]*100,0)</f>
        <v>109</v>
      </c>
      <c r="T3424" s="27">
        <f>IFERROR(FundResult[[#This Row],[pledged]]/FundResult[[#This Row],[backers_count]], 0)</f>
        <v>71.152173913043484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48">
        <v>250</v>
      </c>
      <c r="E3425" s="4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6">
        <f>FundResult[[#This Row],[launched_at]]/86400+DATE(1970,1,1)</f>
        <v>42088.911354166667</v>
      </c>
      <c r="L3425" s="8">
        <f>YEAR(FundResult[[#This Row],[Date Created Conversion]])</f>
        <v>2015</v>
      </c>
      <c r="M3425" t="b">
        <v>0</v>
      </c>
      <c r="N3425">
        <v>10</v>
      </c>
      <c r="O3425" t="b">
        <v>1</v>
      </c>
      <c r="P3425" t="s">
        <v>8269</v>
      </c>
      <c r="Q3425" t="s">
        <v>8317</v>
      </c>
      <c r="R3425" s="10" t="s">
        <v>8318</v>
      </c>
      <c r="S3425" s="29">
        <f>ROUND(FundResult[[#This Row],[pledged]]/FundResult[[#This Row],[goal]]*100,0)</f>
        <v>140</v>
      </c>
      <c r="T3425" s="27">
        <f>IFERROR(FundResult[[#This Row],[pledged]]/FundResult[[#This Row],[backers_count]], 0)</f>
        <v>35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48">
        <v>6000</v>
      </c>
      <c r="E3426" s="4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6">
        <f>FundResult[[#This Row],[launched_at]]/86400+DATE(1970,1,1)</f>
        <v>42018.676898148144</v>
      </c>
      <c r="L3426" s="8">
        <f>YEAR(FundResult[[#This Row],[Date Created Conversion]])</f>
        <v>2015</v>
      </c>
      <c r="M3426" t="b">
        <v>0</v>
      </c>
      <c r="N3426">
        <v>76</v>
      </c>
      <c r="O3426" t="b">
        <v>1</v>
      </c>
      <c r="P3426" t="s">
        <v>8269</v>
      </c>
      <c r="Q3426" t="s">
        <v>8317</v>
      </c>
      <c r="R3426" s="10" t="s">
        <v>8318</v>
      </c>
      <c r="S3426" s="29">
        <f>ROUND(FundResult[[#This Row],[pledged]]/FundResult[[#This Row],[goal]]*100,0)</f>
        <v>104</v>
      </c>
      <c r="T3426" s="27">
        <f>IFERROR(FundResult[[#This Row],[pledged]]/FundResult[[#This Row],[backers_count]], 0)</f>
        <v>81.776315789473685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48">
        <v>30000</v>
      </c>
      <c r="E3427" s="4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6">
        <f>FundResult[[#This Row],[launched_at]]/86400+DATE(1970,1,1)</f>
        <v>41884.617314814815</v>
      </c>
      <c r="L3427" s="8">
        <f>YEAR(FundResult[[#This Row],[Date Created Conversion]])</f>
        <v>2014</v>
      </c>
      <c r="M3427" t="b">
        <v>0</v>
      </c>
      <c r="N3427">
        <v>104</v>
      </c>
      <c r="O3427" t="b">
        <v>1</v>
      </c>
      <c r="P3427" t="s">
        <v>8269</v>
      </c>
      <c r="Q3427" t="s">
        <v>8317</v>
      </c>
      <c r="R3427" s="10" t="s">
        <v>8318</v>
      </c>
      <c r="S3427" s="29">
        <f>ROUND(FundResult[[#This Row],[pledged]]/FundResult[[#This Row],[goal]]*100,0)</f>
        <v>103</v>
      </c>
      <c r="T3427" s="27">
        <f>IFERROR(FundResult[[#This Row],[pledged]]/FundResult[[#This Row],[backers_count]], 0)</f>
        <v>297.02980769230766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48">
        <v>3750</v>
      </c>
      <c r="E3428" s="4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6">
        <f>FundResult[[#This Row],[launched_at]]/86400+DATE(1970,1,1)</f>
        <v>41884.056747685187</v>
      </c>
      <c r="L3428" s="8">
        <f>YEAR(FundResult[[#This Row],[Date Created Conversion]])</f>
        <v>2014</v>
      </c>
      <c r="M3428" t="b">
        <v>0</v>
      </c>
      <c r="N3428">
        <v>87</v>
      </c>
      <c r="O3428" t="b">
        <v>1</v>
      </c>
      <c r="P3428" t="s">
        <v>8269</v>
      </c>
      <c r="Q3428" t="s">
        <v>8317</v>
      </c>
      <c r="R3428" s="10" t="s">
        <v>8318</v>
      </c>
      <c r="S3428" s="29">
        <f>ROUND(FundResult[[#This Row],[pledged]]/FundResult[[#This Row],[goal]]*100,0)</f>
        <v>108</v>
      </c>
      <c r="T3428" s="27">
        <f>IFERROR(FundResult[[#This Row],[pledged]]/FundResult[[#This Row],[backers_count]], 0)</f>
        <v>46.609195402298852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48">
        <v>1500</v>
      </c>
      <c r="E3429" s="4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6">
        <f>FundResult[[#This Row],[launched_at]]/86400+DATE(1970,1,1)</f>
        <v>41792.645277777774</v>
      </c>
      <c r="L3429" s="8">
        <f>YEAR(FundResult[[#This Row],[Date Created Conversion]])</f>
        <v>2014</v>
      </c>
      <c r="M3429" t="b">
        <v>0</v>
      </c>
      <c r="N3429">
        <v>29</v>
      </c>
      <c r="O3429" t="b">
        <v>1</v>
      </c>
      <c r="P3429" t="s">
        <v>8269</v>
      </c>
      <c r="Q3429" t="s">
        <v>8317</v>
      </c>
      <c r="R3429" s="10" t="s">
        <v>8318</v>
      </c>
      <c r="S3429" s="29">
        <f>ROUND(FundResult[[#This Row],[pledged]]/FundResult[[#This Row],[goal]]*100,0)</f>
        <v>100</v>
      </c>
      <c r="T3429" s="27">
        <f>IFERROR(FundResult[[#This Row],[pledged]]/FundResult[[#This Row],[backers_count]], 0)</f>
        <v>51.724137931034484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48">
        <v>2000</v>
      </c>
      <c r="E3430" s="4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6">
        <f>FundResult[[#This Row],[launched_at]]/86400+DATE(1970,1,1)</f>
        <v>42038.720451388886</v>
      </c>
      <c r="L3430" s="8">
        <f>YEAR(FundResult[[#This Row],[Date Created Conversion]])</f>
        <v>2015</v>
      </c>
      <c r="M3430" t="b">
        <v>0</v>
      </c>
      <c r="N3430">
        <v>51</v>
      </c>
      <c r="O3430" t="b">
        <v>1</v>
      </c>
      <c r="P3430" t="s">
        <v>8269</v>
      </c>
      <c r="Q3430" t="s">
        <v>8317</v>
      </c>
      <c r="R3430" s="10" t="s">
        <v>8318</v>
      </c>
      <c r="S3430" s="29">
        <f>ROUND(FundResult[[#This Row],[pledged]]/FundResult[[#This Row],[goal]]*100,0)</f>
        <v>103</v>
      </c>
      <c r="T3430" s="27">
        <f>IFERROR(FundResult[[#This Row],[pledged]]/FundResult[[#This Row],[backers_count]], 0)</f>
        <v>40.294117647058826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48">
        <v>150</v>
      </c>
      <c r="E3431" s="4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6">
        <f>FundResult[[#This Row],[launched_at]]/86400+DATE(1970,1,1)</f>
        <v>42662.021539351852</v>
      </c>
      <c r="L3431" s="8">
        <f>YEAR(FundResult[[#This Row],[Date Created Conversion]])</f>
        <v>2016</v>
      </c>
      <c r="M3431" t="b">
        <v>0</v>
      </c>
      <c r="N3431">
        <v>12</v>
      </c>
      <c r="O3431" t="b">
        <v>1</v>
      </c>
      <c r="P3431" t="s">
        <v>8269</v>
      </c>
      <c r="Q3431" t="s">
        <v>8317</v>
      </c>
      <c r="R3431" s="10" t="s">
        <v>8318</v>
      </c>
      <c r="S3431" s="29">
        <f>ROUND(FundResult[[#This Row],[pledged]]/FundResult[[#This Row],[goal]]*100,0)</f>
        <v>130</v>
      </c>
      <c r="T3431" s="27">
        <f>IFERROR(FundResult[[#This Row],[pledged]]/FundResult[[#This Row],[backers_count]], 0)</f>
        <v>16.25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48">
        <v>2000</v>
      </c>
      <c r="E3432" s="4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6">
        <f>FundResult[[#This Row],[launched_at]]/86400+DATE(1970,1,1)</f>
        <v>41820.945613425924</v>
      </c>
      <c r="L3432" s="8">
        <f>YEAR(FundResult[[#This Row],[Date Created Conversion]])</f>
        <v>2014</v>
      </c>
      <c r="M3432" t="b">
        <v>0</v>
      </c>
      <c r="N3432">
        <v>72</v>
      </c>
      <c r="O3432" t="b">
        <v>1</v>
      </c>
      <c r="P3432" t="s">
        <v>8269</v>
      </c>
      <c r="Q3432" t="s">
        <v>8317</v>
      </c>
      <c r="R3432" s="10" t="s">
        <v>8318</v>
      </c>
      <c r="S3432" s="29">
        <f>ROUND(FundResult[[#This Row],[pledged]]/FundResult[[#This Row],[goal]]*100,0)</f>
        <v>109</v>
      </c>
      <c r="T3432" s="27">
        <f>IFERROR(FundResult[[#This Row],[pledged]]/FundResult[[#This Row],[backers_count]], 0)</f>
        <v>30.152638888888887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48">
        <v>2000</v>
      </c>
      <c r="E3433" s="4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6">
        <f>FundResult[[#This Row],[launched_at]]/86400+DATE(1970,1,1)</f>
        <v>41839.730937500004</v>
      </c>
      <c r="L3433" s="8">
        <f>YEAR(FundResult[[#This Row],[Date Created Conversion]])</f>
        <v>2014</v>
      </c>
      <c r="M3433" t="b">
        <v>0</v>
      </c>
      <c r="N3433">
        <v>21</v>
      </c>
      <c r="O3433" t="b">
        <v>1</v>
      </c>
      <c r="P3433" t="s">
        <v>8269</v>
      </c>
      <c r="Q3433" t="s">
        <v>8317</v>
      </c>
      <c r="R3433" s="10" t="s">
        <v>8318</v>
      </c>
      <c r="S3433" s="29">
        <f>ROUND(FundResult[[#This Row],[pledged]]/FundResult[[#This Row],[goal]]*100,0)</f>
        <v>100</v>
      </c>
      <c r="T3433" s="27">
        <f>IFERROR(FundResult[[#This Row],[pledged]]/FundResult[[#This Row],[backers_count]], 0)</f>
        <v>95.238095238095241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48">
        <v>2000</v>
      </c>
      <c r="E3434" s="4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6">
        <f>FundResult[[#This Row],[launched_at]]/86400+DATE(1970,1,1)</f>
        <v>42380.581180555557</v>
      </c>
      <c r="L3434" s="8">
        <f>YEAR(FundResult[[#This Row],[Date Created Conversion]])</f>
        <v>2016</v>
      </c>
      <c r="M3434" t="b">
        <v>0</v>
      </c>
      <c r="N3434">
        <v>42</v>
      </c>
      <c r="O3434" t="b">
        <v>1</v>
      </c>
      <c r="P3434" t="s">
        <v>8269</v>
      </c>
      <c r="Q3434" t="s">
        <v>8317</v>
      </c>
      <c r="R3434" s="10" t="s">
        <v>8318</v>
      </c>
      <c r="S3434" s="29">
        <f>ROUND(FundResult[[#This Row],[pledged]]/FundResult[[#This Row],[goal]]*100,0)</f>
        <v>110</v>
      </c>
      <c r="T3434" s="27">
        <f>IFERROR(FundResult[[#This Row],[pledged]]/FundResult[[#This Row],[backers_count]], 0)</f>
        <v>52.214285714285715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48">
        <v>9500</v>
      </c>
      <c r="E3435" s="4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6">
        <f>FundResult[[#This Row],[launched_at]]/86400+DATE(1970,1,1)</f>
        <v>41776.06313657407</v>
      </c>
      <c r="L3435" s="8">
        <f>YEAR(FundResult[[#This Row],[Date Created Conversion]])</f>
        <v>2014</v>
      </c>
      <c r="M3435" t="b">
        <v>0</v>
      </c>
      <c r="N3435">
        <v>71</v>
      </c>
      <c r="O3435" t="b">
        <v>1</v>
      </c>
      <c r="P3435" t="s">
        <v>8269</v>
      </c>
      <c r="Q3435" t="s">
        <v>8317</v>
      </c>
      <c r="R3435" s="10" t="s">
        <v>8318</v>
      </c>
      <c r="S3435" s="29">
        <f>ROUND(FundResult[[#This Row],[pledged]]/FundResult[[#This Row],[goal]]*100,0)</f>
        <v>100</v>
      </c>
      <c r="T3435" s="27">
        <f>IFERROR(FundResult[[#This Row],[pledged]]/FundResult[[#This Row],[backers_count]], 0)</f>
        <v>134.1549295774648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48">
        <v>10000</v>
      </c>
      <c r="E3436" s="4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6">
        <f>FundResult[[#This Row],[launched_at]]/86400+DATE(1970,1,1)</f>
        <v>41800.380428240736</v>
      </c>
      <c r="L3436" s="8">
        <f>YEAR(FundResult[[#This Row],[Date Created Conversion]])</f>
        <v>2014</v>
      </c>
      <c r="M3436" t="b">
        <v>0</v>
      </c>
      <c r="N3436">
        <v>168</v>
      </c>
      <c r="O3436" t="b">
        <v>1</v>
      </c>
      <c r="P3436" t="s">
        <v>8269</v>
      </c>
      <c r="Q3436" t="s">
        <v>8317</v>
      </c>
      <c r="R3436" s="10" t="s">
        <v>8318</v>
      </c>
      <c r="S3436" s="29">
        <f>ROUND(FundResult[[#This Row],[pledged]]/FundResult[[#This Row],[goal]]*100,0)</f>
        <v>106</v>
      </c>
      <c r="T3436" s="27">
        <f>IFERROR(FundResult[[#This Row],[pledged]]/FundResult[[#This Row],[backers_count]], 0)</f>
        <v>62.827380952380949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48">
        <v>1000</v>
      </c>
      <c r="E3437" s="4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6">
        <f>FundResult[[#This Row],[launched_at]]/86400+DATE(1970,1,1)</f>
        <v>42572.61681712963</v>
      </c>
      <c r="L3437" s="8">
        <f>YEAR(FundResult[[#This Row],[Date Created Conversion]])</f>
        <v>2016</v>
      </c>
      <c r="M3437" t="b">
        <v>0</v>
      </c>
      <c r="N3437">
        <v>19</v>
      </c>
      <c r="O3437" t="b">
        <v>1</v>
      </c>
      <c r="P3437" t="s">
        <v>8269</v>
      </c>
      <c r="Q3437" t="s">
        <v>8317</v>
      </c>
      <c r="R3437" s="10" t="s">
        <v>8318</v>
      </c>
      <c r="S3437" s="29">
        <f>ROUND(FundResult[[#This Row],[pledged]]/FundResult[[#This Row],[goal]]*100,0)</f>
        <v>112</v>
      </c>
      <c r="T3437" s="27">
        <f>IFERROR(FundResult[[#This Row],[pledged]]/FundResult[[#This Row],[backers_count]], 0)</f>
        <v>58.94736842105263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48">
        <v>5000</v>
      </c>
      <c r="E3438" s="4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6">
        <f>FundResult[[#This Row],[launched_at]]/86400+DATE(1970,1,1)</f>
        <v>41851.541585648149</v>
      </c>
      <c r="L3438" s="8">
        <f>YEAR(FundResult[[#This Row],[Date Created Conversion]])</f>
        <v>2014</v>
      </c>
      <c r="M3438" t="b">
        <v>0</v>
      </c>
      <c r="N3438">
        <v>37</v>
      </c>
      <c r="O3438" t="b">
        <v>1</v>
      </c>
      <c r="P3438" t="s">
        <v>8269</v>
      </c>
      <c r="Q3438" t="s">
        <v>8317</v>
      </c>
      <c r="R3438" s="10" t="s">
        <v>8318</v>
      </c>
      <c r="S3438" s="29">
        <f>ROUND(FundResult[[#This Row],[pledged]]/FundResult[[#This Row],[goal]]*100,0)</f>
        <v>106</v>
      </c>
      <c r="T3438" s="27">
        <f>IFERROR(FundResult[[#This Row],[pledged]]/FundResult[[#This Row],[backers_count]], 0)</f>
        <v>143.1081081081081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48">
        <v>3000</v>
      </c>
      <c r="E3439" s="4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6">
        <f>FundResult[[#This Row],[launched_at]]/86400+DATE(1970,1,1)</f>
        <v>42205.710879629631</v>
      </c>
      <c r="L3439" s="8">
        <f>YEAR(FundResult[[#This Row],[Date Created Conversion]])</f>
        <v>2015</v>
      </c>
      <c r="M3439" t="b">
        <v>0</v>
      </c>
      <c r="N3439">
        <v>36</v>
      </c>
      <c r="O3439" t="b">
        <v>1</v>
      </c>
      <c r="P3439" t="s">
        <v>8269</v>
      </c>
      <c r="Q3439" t="s">
        <v>8317</v>
      </c>
      <c r="R3439" s="10" t="s">
        <v>8318</v>
      </c>
      <c r="S3439" s="29">
        <f>ROUND(FundResult[[#This Row],[pledged]]/FundResult[[#This Row],[goal]]*100,0)</f>
        <v>101</v>
      </c>
      <c r="T3439" s="27">
        <f>IFERROR(FundResult[[#This Row],[pledged]]/FundResult[[#This Row],[backers_count]], 0)</f>
        <v>84.166666666666671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48">
        <v>2500</v>
      </c>
      <c r="E3440" s="4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6">
        <f>FundResult[[#This Row],[launched_at]]/86400+DATE(1970,1,1)</f>
        <v>42100.927858796298</v>
      </c>
      <c r="L3440" s="8">
        <f>YEAR(FundResult[[#This Row],[Date Created Conversion]])</f>
        <v>2015</v>
      </c>
      <c r="M3440" t="b">
        <v>0</v>
      </c>
      <c r="N3440">
        <v>14</v>
      </c>
      <c r="O3440" t="b">
        <v>1</v>
      </c>
      <c r="P3440" t="s">
        <v>8269</v>
      </c>
      <c r="Q3440" t="s">
        <v>8317</v>
      </c>
      <c r="R3440" s="10" t="s">
        <v>8318</v>
      </c>
      <c r="S3440" s="29">
        <f>ROUND(FundResult[[#This Row],[pledged]]/FundResult[[#This Row],[goal]]*100,0)</f>
        <v>104</v>
      </c>
      <c r="T3440" s="27">
        <f>IFERROR(FundResult[[#This Row],[pledged]]/FundResult[[#This Row],[backers_count]], 0)</f>
        <v>186.07142857142858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48">
        <v>1200</v>
      </c>
      <c r="E3441" s="4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6">
        <f>FundResult[[#This Row],[launched_at]]/86400+DATE(1970,1,1)</f>
        <v>42374.911226851851</v>
      </c>
      <c r="L3441" s="8">
        <f>YEAR(FundResult[[#This Row],[Date Created Conversion]])</f>
        <v>2016</v>
      </c>
      <c r="M3441" t="b">
        <v>0</v>
      </c>
      <c r="N3441">
        <v>18</v>
      </c>
      <c r="O3441" t="b">
        <v>1</v>
      </c>
      <c r="P3441" t="s">
        <v>8269</v>
      </c>
      <c r="Q3441" t="s">
        <v>8317</v>
      </c>
      <c r="R3441" s="10" t="s">
        <v>8318</v>
      </c>
      <c r="S3441" s="29">
        <f>ROUND(FundResult[[#This Row],[pledged]]/FundResult[[#This Row],[goal]]*100,0)</f>
        <v>135</v>
      </c>
      <c r="T3441" s="27">
        <f>IFERROR(FundResult[[#This Row],[pledged]]/FundResult[[#This Row],[backers_count]], 0)</f>
        <v>89.785555555555561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48">
        <v>5000</v>
      </c>
      <c r="E3442" s="4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6">
        <f>FundResult[[#This Row],[launched_at]]/86400+DATE(1970,1,1)</f>
        <v>41809.12300925926</v>
      </c>
      <c r="L3442" s="8">
        <f>YEAR(FundResult[[#This Row],[Date Created Conversion]])</f>
        <v>2014</v>
      </c>
      <c r="M3442" t="b">
        <v>0</v>
      </c>
      <c r="N3442">
        <v>82</v>
      </c>
      <c r="O3442" t="b">
        <v>1</v>
      </c>
      <c r="P3442" t="s">
        <v>8269</v>
      </c>
      <c r="Q3442" t="s">
        <v>8317</v>
      </c>
      <c r="R3442" s="10" t="s">
        <v>8318</v>
      </c>
      <c r="S3442" s="29">
        <f>ROUND(FundResult[[#This Row],[pledged]]/FundResult[[#This Row],[goal]]*100,0)</f>
        <v>105</v>
      </c>
      <c r="T3442" s="27">
        <f>IFERROR(FundResult[[#This Row],[pledged]]/FundResult[[#This Row],[backers_count]], 0)</f>
        <v>64.157560975609755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48">
        <v>2500</v>
      </c>
      <c r="E3443" s="4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6">
        <f>FundResult[[#This Row],[launched_at]]/86400+DATE(1970,1,1)</f>
        <v>42294.429641203707</v>
      </c>
      <c r="L3443" s="8">
        <f>YEAR(FundResult[[#This Row],[Date Created Conversion]])</f>
        <v>2015</v>
      </c>
      <c r="M3443" t="b">
        <v>0</v>
      </c>
      <c r="N3443">
        <v>43</v>
      </c>
      <c r="O3443" t="b">
        <v>1</v>
      </c>
      <c r="P3443" t="s">
        <v>8269</v>
      </c>
      <c r="Q3443" t="s">
        <v>8317</v>
      </c>
      <c r="R3443" s="10" t="s">
        <v>8318</v>
      </c>
      <c r="S3443" s="29">
        <f>ROUND(FundResult[[#This Row],[pledged]]/FundResult[[#This Row],[goal]]*100,0)</f>
        <v>103</v>
      </c>
      <c r="T3443" s="27">
        <f>IFERROR(FundResult[[#This Row],[pledged]]/FundResult[[#This Row],[backers_count]], 0)</f>
        <v>59.651162790697676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48">
        <v>250</v>
      </c>
      <c r="E3444" s="4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6">
        <f>FundResult[[#This Row],[launched_at]]/86400+DATE(1970,1,1)</f>
        <v>42124.841111111113</v>
      </c>
      <c r="L3444" s="8">
        <f>YEAR(FundResult[[#This Row],[Date Created Conversion]])</f>
        <v>2015</v>
      </c>
      <c r="M3444" t="b">
        <v>0</v>
      </c>
      <c r="N3444">
        <v>8</v>
      </c>
      <c r="O3444" t="b">
        <v>1</v>
      </c>
      <c r="P3444" t="s">
        <v>8269</v>
      </c>
      <c r="Q3444" t="s">
        <v>8317</v>
      </c>
      <c r="R3444" s="10" t="s">
        <v>8318</v>
      </c>
      <c r="S3444" s="29">
        <f>ROUND(FundResult[[#This Row],[pledged]]/FundResult[[#This Row],[goal]]*100,0)</f>
        <v>100</v>
      </c>
      <c r="T3444" s="27">
        <f>IFERROR(FundResult[[#This Row],[pledged]]/FundResult[[#This Row],[backers_count]], 0)</f>
        <v>31.25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48">
        <v>1000</v>
      </c>
      <c r="E3445" s="4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6">
        <f>FundResult[[#This Row],[launched_at]]/86400+DATE(1970,1,1)</f>
        <v>41861.524837962963</v>
      </c>
      <c r="L3445" s="8">
        <f>YEAR(FundResult[[#This Row],[Date Created Conversion]])</f>
        <v>2014</v>
      </c>
      <c r="M3445" t="b">
        <v>0</v>
      </c>
      <c r="N3445">
        <v>45</v>
      </c>
      <c r="O3445" t="b">
        <v>1</v>
      </c>
      <c r="P3445" t="s">
        <v>8269</v>
      </c>
      <c r="Q3445" t="s">
        <v>8317</v>
      </c>
      <c r="R3445" s="10" t="s">
        <v>8318</v>
      </c>
      <c r="S3445" s="29">
        <f>ROUND(FundResult[[#This Row],[pledged]]/FundResult[[#This Row],[goal]]*100,0)</f>
        <v>186</v>
      </c>
      <c r="T3445" s="27">
        <f>IFERROR(FundResult[[#This Row],[pledged]]/FundResult[[#This Row],[backers_count]], 0)</f>
        <v>41.222222222222221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48">
        <v>300</v>
      </c>
      <c r="E3446" s="4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6">
        <f>FundResult[[#This Row],[launched_at]]/86400+DATE(1970,1,1)</f>
        <v>42521.291504629626</v>
      </c>
      <c r="L3446" s="8">
        <f>YEAR(FundResult[[#This Row],[Date Created Conversion]])</f>
        <v>2016</v>
      </c>
      <c r="M3446" t="b">
        <v>0</v>
      </c>
      <c r="N3446">
        <v>20</v>
      </c>
      <c r="O3446" t="b">
        <v>1</v>
      </c>
      <c r="P3446" t="s">
        <v>8269</v>
      </c>
      <c r="Q3446" t="s">
        <v>8317</v>
      </c>
      <c r="R3446" s="10" t="s">
        <v>8318</v>
      </c>
      <c r="S3446" s="29">
        <f>ROUND(FundResult[[#This Row],[pledged]]/FundResult[[#This Row],[goal]]*100,0)</f>
        <v>289</v>
      </c>
      <c r="T3446" s="27">
        <f>IFERROR(FundResult[[#This Row],[pledged]]/FundResult[[#This Row],[backers_count]], 0)</f>
        <v>43.35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48">
        <v>2000</v>
      </c>
      <c r="E3447" s="4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6">
        <f>FundResult[[#This Row],[launched_at]]/86400+DATE(1970,1,1)</f>
        <v>42272.530509259261</v>
      </c>
      <c r="L3447" s="8">
        <f>YEAR(FundResult[[#This Row],[Date Created Conversion]])</f>
        <v>2015</v>
      </c>
      <c r="M3447" t="b">
        <v>0</v>
      </c>
      <c r="N3447">
        <v>31</v>
      </c>
      <c r="O3447" t="b">
        <v>1</v>
      </c>
      <c r="P3447" t="s">
        <v>8269</v>
      </c>
      <c r="Q3447" t="s">
        <v>8317</v>
      </c>
      <c r="R3447" s="10" t="s">
        <v>8318</v>
      </c>
      <c r="S3447" s="29">
        <f>ROUND(FundResult[[#This Row],[pledged]]/FundResult[[#This Row],[goal]]*100,0)</f>
        <v>100</v>
      </c>
      <c r="T3447" s="27">
        <f>IFERROR(FundResult[[#This Row],[pledged]]/FundResult[[#This Row],[backers_count]], 0)</f>
        <v>64.516129032258064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48">
        <v>1000</v>
      </c>
      <c r="E3448" s="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6">
        <f>FundResult[[#This Row],[launched_at]]/86400+DATE(1970,1,1)</f>
        <v>42016.832465277781</v>
      </c>
      <c r="L3448" s="8">
        <f>YEAR(FundResult[[#This Row],[Date Created Conversion]])</f>
        <v>2015</v>
      </c>
      <c r="M3448" t="b">
        <v>0</v>
      </c>
      <c r="N3448">
        <v>25</v>
      </c>
      <c r="O3448" t="b">
        <v>1</v>
      </c>
      <c r="P3448" t="s">
        <v>8269</v>
      </c>
      <c r="Q3448" t="s">
        <v>8317</v>
      </c>
      <c r="R3448" s="10" t="s">
        <v>8318</v>
      </c>
      <c r="S3448" s="29">
        <f>ROUND(FundResult[[#This Row],[pledged]]/FundResult[[#This Row],[goal]]*100,0)</f>
        <v>108</v>
      </c>
      <c r="T3448" s="27">
        <f>IFERROR(FundResult[[#This Row],[pledged]]/FundResult[[#This Row],[backers_count]], 0)</f>
        <v>43.28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48">
        <v>1000</v>
      </c>
      <c r="E3449" s="4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6">
        <f>FundResult[[#This Row],[launched_at]]/86400+DATE(1970,1,1)</f>
        <v>42402.889027777783</v>
      </c>
      <c r="L3449" s="8">
        <f>YEAR(FundResult[[#This Row],[Date Created Conversion]])</f>
        <v>2016</v>
      </c>
      <c r="M3449" t="b">
        <v>0</v>
      </c>
      <c r="N3449">
        <v>14</v>
      </c>
      <c r="O3449" t="b">
        <v>1</v>
      </c>
      <c r="P3449" t="s">
        <v>8269</v>
      </c>
      <c r="Q3449" t="s">
        <v>8317</v>
      </c>
      <c r="R3449" s="10" t="s">
        <v>8318</v>
      </c>
      <c r="S3449" s="29">
        <f>ROUND(FundResult[[#This Row],[pledged]]/FundResult[[#This Row],[goal]]*100,0)</f>
        <v>108</v>
      </c>
      <c r="T3449" s="27">
        <f>IFERROR(FundResult[[#This Row],[pledged]]/FundResult[[#This Row],[backers_count]], 0)</f>
        <v>77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48">
        <v>2100</v>
      </c>
      <c r="E3450" s="4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6">
        <f>FundResult[[#This Row],[launched_at]]/86400+DATE(1970,1,1)</f>
        <v>41960.119085648148</v>
      </c>
      <c r="L3450" s="8">
        <f>YEAR(FundResult[[#This Row],[Date Created Conversion]])</f>
        <v>2014</v>
      </c>
      <c r="M3450" t="b">
        <v>0</v>
      </c>
      <c r="N3450">
        <v>45</v>
      </c>
      <c r="O3450" t="b">
        <v>1</v>
      </c>
      <c r="P3450" t="s">
        <v>8269</v>
      </c>
      <c r="Q3450" t="s">
        <v>8317</v>
      </c>
      <c r="R3450" s="10" t="s">
        <v>8318</v>
      </c>
      <c r="S3450" s="29">
        <f>ROUND(FundResult[[#This Row],[pledged]]/FundResult[[#This Row],[goal]]*100,0)</f>
        <v>110</v>
      </c>
      <c r="T3450" s="27">
        <f>IFERROR(FundResult[[#This Row],[pledged]]/FundResult[[#This Row],[backers_count]], 0)</f>
        <v>51.222222222222221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48">
        <v>800</v>
      </c>
      <c r="E3451" s="4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6">
        <f>FundResult[[#This Row],[launched_at]]/86400+DATE(1970,1,1)</f>
        <v>42532.052523148144</v>
      </c>
      <c r="L3451" s="8">
        <f>YEAR(FundResult[[#This Row],[Date Created Conversion]])</f>
        <v>2016</v>
      </c>
      <c r="M3451" t="b">
        <v>0</v>
      </c>
      <c r="N3451">
        <v>20</v>
      </c>
      <c r="O3451" t="b">
        <v>1</v>
      </c>
      <c r="P3451" t="s">
        <v>8269</v>
      </c>
      <c r="Q3451" t="s">
        <v>8317</v>
      </c>
      <c r="R3451" s="10" t="s">
        <v>8318</v>
      </c>
      <c r="S3451" s="29">
        <f>ROUND(FundResult[[#This Row],[pledged]]/FundResult[[#This Row],[goal]]*100,0)</f>
        <v>171</v>
      </c>
      <c r="T3451" s="27">
        <f>IFERROR(FundResult[[#This Row],[pledged]]/FundResult[[#This Row],[backers_count]], 0)</f>
        <v>68.25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48">
        <v>500</v>
      </c>
      <c r="E3452" s="4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6">
        <f>FundResult[[#This Row],[launched_at]]/86400+DATE(1970,1,1)</f>
        <v>42036.704525462963</v>
      </c>
      <c r="L3452" s="8">
        <f>YEAR(FundResult[[#This Row],[Date Created Conversion]])</f>
        <v>2015</v>
      </c>
      <c r="M3452" t="b">
        <v>0</v>
      </c>
      <c r="N3452">
        <v>39</v>
      </c>
      <c r="O3452" t="b">
        <v>1</v>
      </c>
      <c r="P3452" t="s">
        <v>8269</v>
      </c>
      <c r="Q3452" t="s">
        <v>8317</v>
      </c>
      <c r="R3452" s="10" t="s">
        <v>8318</v>
      </c>
      <c r="S3452" s="29">
        <f>ROUND(FundResult[[#This Row],[pledged]]/FundResult[[#This Row],[goal]]*100,0)</f>
        <v>152</v>
      </c>
      <c r="T3452" s="27">
        <f>IFERROR(FundResult[[#This Row],[pledged]]/FundResult[[#This Row],[backers_count]], 0)</f>
        <v>19.487179487179485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48">
        <v>650</v>
      </c>
      <c r="E3453" s="4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6">
        <f>FundResult[[#This Row],[launched_at]]/86400+DATE(1970,1,1)</f>
        <v>42088.723692129628</v>
      </c>
      <c r="L3453" s="8">
        <f>YEAR(FundResult[[#This Row],[Date Created Conversion]])</f>
        <v>2015</v>
      </c>
      <c r="M3453" t="b">
        <v>0</v>
      </c>
      <c r="N3453">
        <v>16</v>
      </c>
      <c r="O3453" t="b">
        <v>1</v>
      </c>
      <c r="P3453" t="s">
        <v>8269</v>
      </c>
      <c r="Q3453" t="s">
        <v>8317</v>
      </c>
      <c r="R3453" s="10" t="s">
        <v>8318</v>
      </c>
      <c r="S3453" s="29">
        <f>ROUND(FundResult[[#This Row],[pledged]]/FundResult[[#This Row],[goal]]*100,0)</f>
        <v>101</v>
      </c>
      <c r="T3453" s="27">
        <f>IFERROR(FundResult[[#This Row],[pledged]]/FundResult[[#This Row],[backers_count]], 0)</f>
        <v>41.125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48">
        <v>1000</v>
      </c>
      <c r="E3454" s="4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6">
        <f>FundResult[[#This Row],[launched_at]]/86400+DATE(1970,1,1)</f>
        <v>41820.639189814814</v>
      </c>
      <c r="L3454" s="8">
        <f>YEAR(FundResult[[#This Row],[Date Created Conversion]])</f>
        <v>2014</v>
      </c>
      <c r="M3454" t="b">
        <v>0</v>
      </c>
      <c r="N3454">
        <v>37</v>
      </c>
      <c r="O3454" t="b">
        <v>1</v>
      </c>
      <c r="P3454" t="s">
        <v>8269</v>
      </c>
      <c r="Q3454" t="s">
        <v>8317</v>
      </c>
      <c r="R3454" s="10" t="s">
        <v>8318</v>
      </c>
      <c r="S3454" s="29">
        <f>ROUND(FundResult[[#This Row],[pledged]]/FundResult[[#This Row],[goal]]*100,0)</f>
        <v>153</v>
      </c>
      <c r="T3454" s="27">
        <f>IFERROR(FundResult[[#This Row],[pledged]]/FundResult[[#This Row],[backers_count]], 0)</f>
        <v>41.405405405405403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48">
        <v>300</v>
      </c>
      <c r="E3455" s="4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6">
        <f>FundResult[[#This Row],[launched_at]]/86400+DATE(1970,1,1)</f>
        <v>42535.97865740741</v>
      </c>
      <c r="L3455" s="8">
        <f>YEAR(FundResult[[#This Row],[Date Created Conversion]])</f>
        <v>2016</v>
      </c>
      <c r="M3455" t="b">
        <v>0</v>
      </c>
      <c r="N3455">
        <v>14</v>
      </c>
      <c r="O3455" t="b">
        <v>1</v>
      </c>
      <c r="P3455" t="s">
        <v>8269</v>
      </c>
      <c r="Q3455" t="s">
        <v>8317</v>
      </c>
      <c r="R3455" s="10" t="s">
        <v>8318</v>
      </c>
      <c r="S3455" s="29">
        <f>ROUND(FundResult[[#This Row],[pledged]]/FundResult[[#This Row],[goal]]*100,0)</f>
        <v>128</v>
      </c>
      <c r="T3455" s="27">
        <f>IFERROR(FundResult[[#This Row],[pledged]]/FundResult[[#This Row],[backers_count]], 0)</f>
        <v>27.5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48">
        <v>700</v>
      </c>
      <c r="E3456" s="4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6">
        <f>FundResult[[#This Row],[launched_at]]/86400+DATE(1970,1,1)</f>
        <v>41821.698599537034</v>
      </c>
      <c r="L3456" s="8">
        <f>YEAR(FundResult[[#This Row],[Date Created Conversion]])</f>
        <v>2014</v>
      </c>
      <c r="M3456" t="b">
        <v>0</v>
      </c>
      <c r="N3456">
        <v>21</v>
      </c>
      <c r="O3456" t="b">
        <v>1</v>
      </c>
      <c r="P3456" t="s">
        <v>8269</v>
      </c>
      <c r="Q3456" t="s">
        <v>8317</v>
      </c>
      <c r="R3456" s="10" t="s">
        <v>8318</v>
      </c>
      <c r="S3456" s="29">
        <f>ROUND(FundResult[[#This Row],[pledged]]/FundResult[[#This Row],[goal]]*100,0)</f>
        <v>101</v>
      </c>
      <c r="T3456" s="27">
        <f>IFERROR(FundResult[[#This Row],[pledged]]/FundResult[[#This Row],[backers_count]], 0)</f>
        <v>33.571428571428569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48">
        <v>10000</v>
      </c>
      <c r="E3457" s="4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6">
        <f>FundResult[[#This Row],[launched_at]]/86400+DATE(1970,1,1)</f>
        <v>42626.7503125</v>
      </c>
      <c r="L3457" s="8">
        <f>YEAR(FundResult[[#This Row],[Date Created Conversion]])</f>
        <v>2016</v>
      </c>
      <c r="M3457" t="b">
        <v>0</v>
      </c>
      <c r="N3457">
        <v>69</v>
      </c>
      <c r="O3457" t="b">
        <v>1</v>
      </c>
      <c r="P3457" t="s">
        <v>8269</v>
      </c>
      <c r="Q3457" t="s">
        <v>8317</v>
      </c>
      <c r="R3457" s="10" t="s">
        <v>8318</v>
      </c>
      <c r="S3457" s="29">
        <f>ROUND(FundResult[[#This Row],[pledged]]/FundResult[[#This Row],[goal]]*100,0)</f>
        <v>101</v>
      </c>
      <c r="T3457" s="27">
        <f>IFERROR(FundResult[[#This Row],[pledged]]/FundResult[[#This Row],[backers_count]], 0)</f>
        <v>145.86956521739131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48">
        <v>3000</v>
      </c>
      <c r="E3458" s="4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6">
        <f>FundResult[[#This Row],[launched_at]]/86400+DATE(1970,1,1)</f>
        <v>41821.205636574072</v>
      </c>
      <c r="L3458" s="8">
        <f>YEAR(FundResult[[#This Row],[Date Created Conversion]])</f>
        <v>2014</v>
      </c>
      <c r="M3458" t="b">
        <v>0</v>
      </c>
      <c r="N3458">
        <v>16</v>
      </c>
      <c r="O3458" t="b">
        <v>1</v>
      </c>
      <c r="P3458" t="s">
        <v>8269</v>
      </c>
      <c r="Q3458" t="s">
        <v>8317</v>
      </c>
      <c r="R3458" s="10" t="s">
        <v>8318</v>
      </c>
      <c r="S3458" s="29">
        <f>ROUND(FundResult[[#This Row],[pledged]]/FundResult[[#This Row],[goal]]*100,0)</f>
        <v>191</v>
      </c>
      <c r="T3458" s="27">
        <f>IFERROR(FundResult[[#This Row],[pledged]]/FundResult[[#This Row],[backers_count]], 0)</f>
        <v>358.6875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48">
        <v>2000</v>
      </c>
      <c r="E3459" s="4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6">
        <f>FundResult[[#This Row],[launched_at]]/86400+DATE(1970,1,1)</f>
        <v>42016.706678240742</v>
      </c>
      <c r="L3459" s="8">
        <f>YEAR(FundResult[[#This Row],[Date Created Conversion]])</f>
        <v>2015</v>
      </c>
      <c r="M3459" t="b">
        <v>0</v>
      </c>
      <c r="N3459">
        <v>55</v>
      </c>
      <c r="O3459" t="b">
        <v>1</v>
      </c>
      <c r="P3459" t="s">
        <v>8269</v>
      </c>
      <c r="Q3459" t="s">
        <v>8317</v>
      </c>
      <c r="R3459" s="10" t="s">
        <v>8318</v>
      </c>
      <c r="S3459" s="29">
        <f>ROUND(FundResult[[#This Row],[pledged]]/FundResult[[#This Row],[goal]]*100,0)</f>
        <v>140</v>
      </c>
      <c r="T3459" s="27">
        <f>IFERROR(FundResult[[#This Row],[pledged]]/FundResult[[#This Row],[backers_count]], 0)</f>
        <v>50.981818181818184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48">
        <v>978</v>
      </c>
      <c r="E3460" s="4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6">
        <f>FundResult[[#This Row],[launched_at]]/86400+DATE(1970,1,1)</f>
        <v>42011.202581018515</v>
      </c>
      <c r="L3460" s="8">
        <f>YEAR(FundResult[[#This Row],[Date Created Conversion]])</f>
        <v>2015</v>
      </c>
      <c r="M3460" t="b">
        <v>0</v>
      </c>
      <c r="N3460">
        <v>27</v>
      </c>
      <c r="O3460" t="b">
        <v>1</v>
      </c>
      <c r="P3460" t="s">
        <v>8269</v>
      </c>
      <c r="Q3460" t="s">
        <v>8317</v>
      </c>
      <c r="R3460" s="10" t="s">
        <v>8318</v>
      </c>
      <c r="S3460" s="29">
        <f>ROUND(FundResult[[#This Row],[pledged]]/FundResult[[#This Row],[goal]]*100,0)</f>
        <v>124</v>
      </c>
      <c r="T3460" s="27">
        <f>IFERROR(FundResult[[#This Row],[pledged]]/FundResult[[#This Row],[backers_count]], 0)</f>
        <v>45.037037037037038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48">
        <v>500</v>
      </c>
      <c r="E3461" s="4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6">
        <f>FundResult[[#This Row],[launched_at]]/86400+DATE(1970,1,1)</f>
        <v>42480.479861111111</v>
      </c>
      <c r="L3461" s="8">
        <f>YEAR(FundResult[[#This Row],[Date Created Conversion]])</f>
        <v>2016</v>
      </c>
      <c r="M3461" t="b">
        <v>0</v>
      </c>
      <c r="N3461">
        <v>36</v>
      </c>
      <c r="O3461" t="b">
        <v>1</v>
      </c>
      <c r="P3461" t="s">
        <v>8269</v>
      </c>
      <c r="Q3461" t="s">
        <v>8317</v>
      </c>
      <c r="R3461" s="10" t="s">
        <v>8318</v>
      </c>
      <c r="S3461" s="29">
        <f>ROUND(FundResult[[#This Row],[pledged]]/FundResult[[#This Row],[goal]]*100,0)</f>
        <v>126</v>
      </c>
      <c r="T3461" s="27">
        <f>IFERROR(FundResult[[#This Row],[pledged]]/FundResult[[#This Row],[backers_count]], 0)</f>
        <v>17.527777777777779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48">
        <v>500</v>
      </c>
      <c r="E3462" s="4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6">
        <f>FundResult[[#This Row],[launched_at]]/86400+DATE(1970,1,1)</f>
        <v>41852.527222222227</v>
      </c>
      <c r="L3462" s="8">
        <f>YEAR(FundResult[[#This Row],[Date Created Conversion]])</f>
        <v>2014</v>
      </c>
      <c r="M3462" t="b">
        <v>0</v>
      </c>
      <c r="N3462">
        <v>19</v>
      </c>
      <c r="O3462" t="b">
        <v>1</v>
      </c>
      <c r="P3462" t="s">
        <v>8269</v>
      </c>
      <c r="Q3462" t="s">
        <v>8317</v>
      </c>
      <c r="R3462" s="10" t="s">
        <v>8318</v>
      </c>
      <c r="S3462" s="29">
        <f>ROUND(FundResult[[#This Row],[pledged]]/FundResult[[#This Row],[goal]]*100,0)</f>
        <v>190</v>
      </c>
      <c r="T3462" s="27">
        <f>IFERROR(FundResult[[#This Row],[pledged]]/FundResult[[#This Row],[backers_count]], 0)</f>
        <v>50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48">
        <v>500</v>
      </c>
      <c r="E3463" s="4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6">
        <f>FundResult[[#This Row],[launched_at]]/86400+DATE(1970,1,1)</f>
        <v>42643.632858796293</v>
      </c>
      <c r="L3463" s="8">
        <f>YEAR(FundResult[[#This Row],[Date Created Conversion]])</f>
        <v>2016</v>
      </c>
      <c r="M3463" t="b">
        <v>0</v>
      </c>
      <c r="N3463">
        <v>12</v>
      </c>
      <c r="O3463" t="b">
        <v>1</v>
      </c>
      <c r="P3463" t="s">
        <v>8269</v>
      </c>
      <c r="Q3463" t="s">
        <v>8317</v>
      </c>
      <c r="R3463" s="10" t="s">
        <v>8318</v>
      </c>
      <c r="S3463" s="29">
        <f>ROUND(FundResult[[#This Row],[pledged]]/FundResult[[#This Row],[goal]]*100,0)</f>
        <v>139</v>
      </c>
      <c r="T3463" s="27">
        <f>IFERROR(FundResult[[#This Row],[pledged]]/FundResult[[#This Row],[backers_count]], 0)</f>
        <v>57.916666666666664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48">
        <v>250</v>
      </c>
      <c r="E3464" s="4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6">
        <f>FundResult[[#This Row],[launched_at]]/86400+DATE(1970,1,1)</f>
        <v>42179.898472222223</v>
      </c>
      <c r="L3464" s="8">
        <f>YEAR(FundResult[[#This Row],[Date Created Conversion]])</f>
        <v>2015</v>
      </c>
      <c r="M3464" t="b">
        <v>0</v>
      </c>
      <c r="N3464">
        <v>17</v>
      </c>
      <c r="O3464" t="b">
        <v>1</v>
      </c>
      <c r="P3464" t="s">
        <v>8269</v>
      </c>
      <c r="Q3464" t="s">
        <v>8317</v>
      </c>
      <c r="R3464" s="10" t="s">
        <v>8318</v>
      </c>
      <c r="S3464" s="29">
        <f>ROUND(FundResult[[#This Row],[pledged]]/FundResult[[#This Row],[goal]]*100,0)</f>
        <v>202</v>
      </c>
      <c r="T3464" s="27">
        <f>IFERROR(FundResult[[#This Row],[pledged]]/FundResult[[#This Row],[backers_count]], 0)</f>
        <v>29.705882352941178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48">
        <v>10000</v>
      </c>
      <c r="E3465" s="4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6">
        <f>FundResult[[#This Row],[launched_at]]/86400+DATE(1970,1,1)</f>
        <v>42612.918807870374</v>
      </c>
      <c r="L3465" s="8">
        <f>YEAR(FundResult[[#This Row],[Date Created Conversion]])</f>
        <v>2016</v>
      </c>
      <c r="M3465" t="b">
        <v>0</v>
      </c>
      <c r="N3465">
        <v>114</v>
      </c>
      <c r="O3465" t="b">
        <v>1</v>
      </c>
      <c r="P3465" t="s">
        <v>8269</v>
      </c>
      <c r="Q3465" t="s">
        <v>8317</v>
      </c>
      <c r="R3465" s="10" t="s">
        <v>8318</v>
      </c>
      <c r="S3465" s="29">
        <f>ROUND(FundResult[[#This Row],[pledged]]/FundResult[[#This Row],[goal]]*100,0)</f>
        <v>103</v>
      </c>
      <c r="T3465" s="27">
        <f>IFERROR(FundResult[[#This Row],[pledged]]/FundResult[[#This Row],[backers_count]], 0)</f>
        <v>90.684210526315795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48">
        <v>5000</v>
      </c>
      <c r="E3466" s="4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6">
        <f>FundResult[[#This Row],[launched_at]]/86400+DATE(1970,1,1)</f>
        <v>42575.130057870367</v>
      </c>
      <c r="L3466" s="8">
        <f>YEAR(FundResult[[#This Row],[Date Created Conversion]])</f>
        <v>2016</v>
      </c>
      <c r="M3466" t="b">
        <v>0</v>
      </c>
      <c r="N3466">
        <v>93</v>
      </c>
      <c r="O3466" t="b">
        <v>1</v>
      </c>
      <c r="P3466" t="s">
        <v>8269</v>
      </c>
      <c r="Q3466" t="s">
        <v>8317</v>
      </c>
      <c r="R3466" s="10" t="s">
        <v>8318</v>
      </c>
      <c r="S3466" s="29">
        <f>ROUND(FundResult[[#This Row],[pledged]]/FundResult[[#This Row],[goal]]*100,0)</f>
        <v>102</v>
      </c>
      <c r="T3466" s="27">
        <f>IFERROR(FundResult[[#This Row],[pledged]]/FundResult[[#This Row],[backers_count]], 0)</f>
        <v>55.012688172043013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48">
        <v>2000</v>
      </c>
      <c r="E3467" s="4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6">
        <f>FundResult[[#This Row],[launched_at]]/86400+DATE(1970,1,1)</f>
        <v>42200.625833333332</v>
      </c>
      <c r="L3467" s="8">
        <f>YEAR(FundResult[[#This Row],[Date Created Conversion]])</f>
        <v>2015</v>
      </c>
      <c r="M3467" t="b">
        <v>0</v>
      </c>
      <c r="N3467">
        <v>36</v>
      </c>
      <c r="O3467" t="b">
        <v>1</v>
      </c>
      <c r="P3467" t="s">
        <v>8269</v>
      </c>
      <c r="Q3467" t="s">
        <v>8317</v>
      </c>
      <c r="R3467" s="10" t="s">
        <v>8318</v>
      </c>
      <c r="S3467" s="29">
        <f>ROUND(FundResult[[#This Row],[pledged]]/FundResult[[#This Row],[goal]]*100,0)</f>
        <v>103</v>
      </c>
      <c r="T3467" s="27">
        <f>IFERROR(FundResult[[#This Row],[pledged]]/FundResult[[#This Row],[backers_count]], 0)</f>
        <v>57.222222222222221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48">
        <v>3500</v>
      </c>
      <c r="E3468" s="4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6">
        <f>FundResult[[#This Row],[launched_at]]/86400+DATE(1970,1,1)</f>
        <v>42420.019097222219</v>
      </c>
      <c r="L3468" s="8">
        <f>YEAR(FundResult[[#This Row],[Date Created Conversion]])</f>
        <v>2016</v>
      </c>
      <c r="M3468" t="b">
        <v>0</v>
      </c>
      <c r="N3468">
        <v>61</v>
      </c>
      <c r="O3468" t="b">
        <v>1</v>
      </c>
      <c r="P3468" t="s">
        <v>8269</v>
      </c>
      <c r="Q3468" t="s">
        <v>8317</v>
      </c>
      <c r="R3468" s="10" t="s">
        <v>8318</v>
      </c>
      <c r="S3468" s="29">
        <f>ROUND(FundResult[[#This Row],[pledged]]/FundResult[[#This Row],[goal]]*100,0)</f>
        <v>127</v>
      </c>
      <c r="T3468" s="27">
        <f>IFERROR(FundResult[[#This Row],[pledged]]/FundResult[[#This Row],[backers_count]], 0)</f>
        <v>72.950819672131146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48">
        <v>3000</v>
      </c>
      <c r="E3469" s="4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6">
        <f>FundResult[[#This Row],[launched_at]]/86400+DATE(1970,1,1)</f>
        <v>42053.671666666662</v>
      </c>
      <c r="L3469" s="8">
        <f>YEAR(FundResult[[#This Row],[Date Created Conversion]])</f>
        <v>2015</v>
      </c>
      <c r="M3469" t="b">
        <v>0</v>
      </c>
      <c r="N3469">
        <v>47</v>
      </c>
      <c r="O3469" t="b">
        <v>1</v>
      </c>
      <c r="P3469" t="s">
        <v>8269</v>
      </c>
      <c r="Q3469" t="s">
        <v>8317</v>
      </c>
      <c r="R3469" s="10" t="s">
        <v>8318</v>
      </c>
      <c r="S3469" s="29">
        <f>ROUND(FundResult[[#This Row],[pledged]]/FundResult[[#This Row],[goal]]*100,0)</f>
        <v>101</v>
      </c>
      <c r="T3469" s="27">
        <f>IFERROR(FundResult[[#This Row],[pledged]]/FundResult[[#This Row],[backers_count]], 0)</f>
        <v>64.468085106382972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48">
        <v>10000</v>
      </c>
      <c r="E3470" s="4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6">
        <f>FundResult[[#This Row],[launched_at]]/86400+DATE(1970,1,1)</f>
        <v>42605.765381944446</v>
      </c>
      <c r="L3470" s="8">
        <f>YEAR(FundResult[[#This Row],[Date Created Conversion]])</f>
        <v>2016</v>
      </c>
      <c r="M3470" t="b">
        <v>0</v>
      </c>
      <c r="N3470">
        <v>17</v>
      </c>
      <c r="O3470" t="b">
        <v>1</v>
      </c>
      <c r="P3470" t="s">
        <v>8269</v>
      </c>
      <c r="Q3470" t="s">
        <v>8317</v>
      </c>
      <c r="R3470" s="10" t="s">
        <v>8318</v>
      </c>
      <c r="S3470" s="29">
        <f>ROUND(FundResult[[#This Row],[pledged]]/FundResult[[#This Row],[goal]]*100,0)</f>
        <v>122</v>
      </c>
      <c r="T3470" s="27">
        <f>IFERROR(FundResult[[#This Row],[pledged]]/FundResult[[#This Row],[backers_count]], 0)</f>
        <v>716.35294117647061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48">
        <v>2800</v>
      </c>
      <c r="E3471" s="4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6">
        <f>FundResult[[#This Row],[launched_at]]/86400+DATE(1970,1,1)</f>
        <v>42458.641724537039</v>
      </c>
      <c r="L3471" s="8">
        <f>YEAR(FundResult[[#This Row],[Date Created Conversion]])</f>
        <v>2016</v>
      </c>
      <c r="M3471" t="b">
        <v>0</v>
      </c>
      <c r="N3471">
        <v>63</v>
      </c>
      <c r="O3471" t="b">
        <v>1</v>
      </c>
      <c r="P3471" t="s">
        <v>8269</v>
      </c>
      <c r="Q3471" t="s">
        <v>8317</v>
      </c>
      <c r="R3471" s="10" t="s">
        <v>8318</v>
      </c>
      <c r="S3471" s="29">
        <f>ROUND(FundResult[[#This Row],[pledged]]/FundResult[[#This Row],[goal]]*100,0)</f>
        <v>113</v>
      </c>
      <c r="T3471" s="27">
        <f>IFERROR(FundResult[[#This Row],[pledged]]/FundResult[[#This Row],[backers_count]], 0)</f>
        <v>50.396825396825399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48">
        <v>250</v>
      </c>
      <c r="E3472" s="4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6">
        <f>FundResult[[#This Row],[launched_at]]/86400+DATE(1970,1,1)</f>
        <v>42529.022013888884</v>
      </c>
      <c r="L3472" s="8">
        <f>YEAR(FundResult[[#This Row],[Date Created Conversion]])</f>
        <v>2016</v>
      </c>
      <c r="M3472" t="b">
        <v>0</v>
      </c>
      <c r="N3472">
        <v>9</v>
      </c>
      <c r="O3472" t="b">
        <v>1</v>
      </c>
      <c r="P3472" t="s">
        <v>8269</v>
      </c>
      <c r="Q3472" t="s">
        <v>8317</v>
      </c>
      <c r="R3472" s="10" t="s">
        <v>8318</v>
      </c>
      <c r="S3472" s="29">
        <f>ROUND(FundResult[[#This Row],[pledged]]/FundResult[[#This Row],[goal]]*100,0)</f>
        <v>150</v>
      </c>
      <c r="T3472" s="27">
        <f>IFERROR(FundResult[[#This Row],[pledged]]/FundResult[[#This Row],[backers_count]], 0)</f>
        <v>41.666666666666664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48">
        <v>500</v>
      </c>
      <c r="E3473" s="4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6">
        <f>FundResult[[#This Row],[launched_at]]/86400+DATE(1970,1,1)</f>
        <v>41841.820486111115</v>
      </c>
      <c r="L3473" s="8">
        <f>YEAR(FundResult[[#This Row],[Date Created Conversion]])</f>
        <v>2014</v>
      </c>
      <c r="M3473" t="b">
        <v>0</v>
      </c>
      <c r="N3473">
        <v>30</v>
      </c>
      <c r="O3473" t="b">
        <v>1</v>
      </c>
      <c r="P3473" t="s">
        <v>8269</v>
      </c>
      <c r="Q3473" t="s">
        <v>8317</v>
      </c>
      <c r="R3473" s="10" t="s">
        <v>8318</v>
      </c>
      <c r="S3473" s="29">
        <f>ROUND(FundResult[[#This Row],[pledged]]/FundResult[[#This Row],[goal]]*100,0)</f>
        <v>215</v>
      </c>
      <c r="T3473" s="27">
        <f>IFERROR(FundResult[[#This Row],[pledged]]/FundResult[[#This Row],[backers_count]], 0)</f>
        <v>35.766666666666666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48">
        <v>2000</v>
      </c>
      <c r="E3474" s="4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6">
        <f>FundResult[[#This Row],[launched_at]]/86400+DATE(1970,1,1)</f>
        <v>41928.170497685183</v>
      </c>
      <c r="L3474" s="8">
        <f>YEAR(FundResult[[#This Row],[Date Created Conversion]])</f>
        <v>2014</v>
      </c>
      <c r="M3474" t="b">
        <v>0</v>
      </c>
      <c r="N3474">
        <v>23</v>
      </c>
      <c r="O3474" t="b">
        <v>1</v>
      </c>
      <c r="P3474" t="s">
        <v>8269</v>
      </c>
      <c r="Q3474" t="s">
        <v>8317</v>
      </c>
      <c r="R3474" s="10" t="s">
        <v>8318</v>
      </c>
      <c r="S3474" s="29">
        <f>ROUND(FundResult[[#This Row],[pledged]]/FundResult[[#This Row],[goal]]*100,0)</f>
        <v>102</v>
      </c>
      <c r="T3474" s="27">
        <f>IFERROR(FundResult[[#This Row],[pledged]]/FundResult[[#This Row],[backers_count]], 0)</f>
        <v>88.739130434782609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48">
        <v>4900</v>
      </c>
      <c r="E3475" s="4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6">
        <f>FundResult[[#This Row],[launched_at]]/86400+DATE(1970,1,1)</f>
        <v>42062.834444444445</v>
      </c>
      <c r="L3475" s="8">
        <f>YEAR(FundResult[[#This Row],[Date Created Conversion]])</f>
        <v>2015</v>
      </c>
      <c r="M3475" t="b">
        <v>0</v>
      </c>
      <c r="N3475">
        <v>33</v>
      </c>
      <c r="O3475" t="b">
        <v>1</v>
      </c>
      <c r="P3475" t="s">
        <v>8269</v>
      </c>
      <c r="Q3475" t="s">
        <v>8317</v>
      </c>
      <c r="R3475" s="10" t="s">
        <v>8318</v>
      </c>
      <c r="S3475" s="29">
        <f>ROUND(FundResult[[#This Row],[pledged]]/FundResult[[#This Row],[goal]]*100,0)</f>
        <v>100</v>
      </c>
      <c r="T3475" s="27">
        <f>IFERROR(FundResult[[#This Row],[pledged]]/FundResult[[#This Row],[backers_count]], 0)</f>
        <v>148.4848484848485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48">
        <v>2000</v>
      </c>
      <c r="E3476" s="4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6">
        <f>FundResult[[#This Row],[launched_at]]/86400+DATE(1970,1,1)</f>
        <v>42541.501516203702</v>
      </c>
      <c r="L3476" s="8">
        <f>YEAR(FundResult[[#This Row],[Date Created Conversion]])</f>
        <v>2016</v>
      </c>
      <c r="M3476" t="b">
        <v>0</v>
      </c>
      <c r="N3476">
        <v>39</v>
      </c>
      <c r="O3476" t="b">
        <v>1</v>
      </c>
      <c r="P3476" t="s">
        <v>8269</v>
      </c>
      <c r="Q3476" t="s">
        <v>8317</v>
      </c>
      <c r="R3476" s="10" t="s">
        <v>8318</v>
      </c>
      <c r="S3476" s="29">
        <f>ROUND(FundResult[[#This Row],[pledged]]/FundResult[[#This Row],[goal]]*100,0)</f>
        <v>101</v>
      </c>
      <c r="T3476" s="27">
        <f>IFERROR(FundResult[[#This Row],[pledged]]/FundResult[[#This Row],[backers_count]], 0)</f>
        <v>51.794871794871796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48">
        <v>300</v>
      </c>
      <c r="E3477" s="4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6">
        <f>FundResult[[#This Row],[launched_at]]/86400+DATE(1970,1,1)</f>
        <v>41918.880833333329</v>
      </c>
      <c r="L3477" s="8">
        <f>YEAR(FundResult[[#This Row],[Date Created Conversion]])</f>
        <v>2014</v>
      </c>
      <c r="M3477" t="b">
        <v>0</v>
      </c>
      <c r="N3477">
        <v>17</v>
      </c>
      <c r="O3477" t="b">
        <v>1</v>
      </c>
      <c r="P3477" t="s">
        <v>8269</v>
      </c>
      <c r="Q3477" t="s">
        <v>8317</v>
      </c>
      <c r="R3477" s="10" t="s">
        <v>8318</v>
      </c>
      <c r="S3477" s="29">
        <f>ROUND(FundResult[[#This Row],[pledged]]/FundResult[[#This Row],[goal]]*100,0)</f>
        <v>113</v>
      </c>
      <c r="T3477" s="27">
        <f>IFERROR(FundResult[[#This Row],[pledged]]/FundResult[[#This Row],[backers_count]], 0)</f>
        <v>20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48">
        <v>300</v>
      </c>
      <c r="E3478" s="4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6">
        <f>FundResult[[#This Row],[launched_at]]/86400+DATE(1970,1,1)</f>
        <v>41921.279976851853</v>
      </c>
      <c r="L3478" s="8">
        <f>YEAR(FundResult[[#This Row],[Date Created Conversion]])</f>
        <v>2014</v>
      </c>
      <c r="M3478" t="b">
        <v>0</v>
      </c>
      <c r="N3478">
        <v>6</v>
      </c>
      <c r="O3478" t="b">
        <v>1</v>
      </c>
      <c r="P3478" t="s">
        <v>8269</v>
      </c>
      <c r="Q3478" t="s">
        <v>8317</v>
      </c>
      <c r="R3478" s="10" t="s">
        <v>8318</v>
      </c>
      <c r="S3478" s="29">
        <f>ROUND(FundResult[[#This Row],[pledged]]/FundResult[[#This Row],[goal]]*100,0)</f>
        <v>104</v>
      </c>
      <c r="T3478" s="27">
        <f>IFERROR(FundResult[[#This Row],[pledged]]/FundResult[[#This Row],[backers_count]], 0)</f>
        <v>52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48">
        <v>1800</v>
      </c>
      <c r="E3479" s="4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6">
        <f>FundResult[[#This Row],[launched_at]]/86400+DATE(1970,1,1)</f>
        <v>42128.736608796295</v>
      </c>
      <c r="L3479" s="8">
        <f>YEAR(FundResult[[#This Row],[Date Created Conversion]])</f>
        <v>2015</v>
      </c>
      <c r="M3479" t="b">
        <v>0</v>
      </c>
      <c r="N3479">
        <v>39</v>
      </c>
      <c r="O3479" t="b">
        <v>1</v>
      </c>
      <c r="P3479" t="s">
        <v>8269</v>
      </c>
      <c r="Q3479" t="s">
        <v>8317</v>
      </c>
      <c r="R3479" s="10" t="s">
        <v>8318</v>
      </c>
      <c r="S3479" s="29">
        <f>ROUND(FundResult[[#This Row],[pledged]]/FundResult[[#This Row],[goal]]*100,0)</f>
        <v>115</v>
      </c>
      <c r="T3479" s="27">
        <f>IFERROR(FundResult[[#This Row],[pledged]]/FundResult[[#This Row],[backers_count]], 0)</f>
        <v>53.230769230769234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48">
        <v>2000</v>
      </c>
      <c r="E3480" s="4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6">
        <f>FundResult[[#This Row],[launched_at]]/86400+DATE(1970,1,1)</f>
        <v>42053.916921296295</v>
      </c>
      <c r="L3480" s="8">
        <f>YEAR(FundResult[[#This Row],[Date Created Conversion]])</f>
        <v>2015</v>
      </c>
      <c r="M3480" t="b">
        <v>0</v>
      </c>
      <c r="N3480">
        <v>57</v>
      </c>
      <c r="O3480" t="b">
        <v>1</v>
      </c>
      <c r="P3480" t="s">
        <v>8269</v>
      </c>
      <c r="Q3480" t="s">
        <v>8317</v>
      </c>
      <c r="R3480" s="10" t="s">
        <v>8318</v>
      </c>
      <c r="S3480" s="29">
        <f>ROUND(FundResult[[#This Row],[pledged]]/FundResult[[#This Row],[goal]]*100,0)</f>
        <v>113</v>
      </c>
      <c r="T3480" s="27">
        <f>IFERROR(FundResult[[#This Row],[pledged]]/FundResult[[#This Row],[backers_count]], 0)</f>
        <v>39.596491228070178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48">
        <v>1500</v>
      </c>
      <c r="E3481" s="4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6">
        <f>FundResult[[#This Row],[launched_at]]/86400+DATE(1970,1,1)</f>
        <v>41781.855092592596</v>
      </c>
      <c r="L3481" s="8">
        <f>YEAR(FundResult[[#This Row],[Date Created Conversion]])</f>
        <v>2014</v>
      </c>
      <c r="M3481" t="b">
        <v>0</v>
      </c>
      <c r="N3481">
        <v>56</v>
      </c>
      <c r="O3481" t="b">
        <v>1</v>
      </c>
      <c r="P3481" t="s">
        <v>8269</v>
      </c>
      <c r="Q3481" t="s">
        <v>8317</v>
      </c>
      <c r="R3481" s="10" t="s">
        <v>8318</v>
      </c>
      <c r="S3481" s="29">
        <f>ROUND(FundResult[[#This Row],[pledged]]/FundResult[[#This Row],[goal]]*100,0)</f>
        <v>128</v>
      </c>
      <c r="T3481" s="27">
        <f>IFERROR(FundResult[[#This Row],[pledged]]/FundResult[[#This Row],[backers_count]], 0)</f>
        <v>34.25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48">
        <v>1500</v>
      </c>
      <c r="E3482" s="4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6">
        <f>FundResult[[#This Row],[launched_at]]/86400+DATE(1970,1,1)</f>
        <v>42171.317442129628</v>
      </c>
      <c r="L3482" s="8">
        <f>YEAR(FundResult[[#This Row],[Date Created Conversion]])</f>
        <v>2015</v>
      </c>
      <c r="M3482" t="b">
        <v>0</v>
      </c>
      <c r="N3482">
        <v>13</v>
      </c>
      <c r="O3482" t="b">
        <v>1</v>
      </c>
      <c r="P3482" t="s">
        <v>8269</v>
      </c>
      <c r="Q3482" t="s">
        <v>8317</v>
      </c>
      <c r="R3482" s="10" t="s">
        <v>8318</v>
      </c>
      <c r="S3482" s="29">
        <f>ROUND(FundResult[[#This Row],[pledged]]/FundResult[[#This Row],[goal]]*100,0)</f>
        <v>143</v>
      </c>
      <c r="T3482" s="27">
        <f>IFERROR(FundResult[[#This Row],[pledged]]/FundResult[[#This Row],[backers_count]], 0)</f>
        <v>164.61538461538461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48">
        <v>10000</v>
      </c>
      <c r="E3483" s="4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6">
        <f>FundResult[[#This Row],[launched_at]]/86400+DATE(1970,1,1)</f>
        <v>41989.247546296298</v>
      </c>
      <c r="L3483" s="8">
        <f>YEAR(FundResult[[#This Row],[Date Created Conversion]])</f>
        <v>2014</v>
      </c>
      <c r="M3483" t="b">
        <v>0</v>
      </c>
      <c r="N3483">
        <v>95</v>
      </c>
      <c r="O3483" t="b">
        <v>1</v>
      </c>
      <c r="P3483" t="s">
        <v>8269</v>
      </c>
      <c r="Q3483" t="s">
        <v>8317</v>
      </c>
      <c r="R3483" s="10" t="s">
        <v>8318</v>
      </c>
      <c r="S3483" s="29">
        <f>ROUND(FundResult[[#This Row],[pledged]]/FundResult[[#This Row],[goal]]*100,0)</f>
        <v>119</v>
      </c>
      <c r="T3483" s="27">
        <f>IFERROR(FundResult[[#This Row],[pledged]]/FundResult[[#This Row],[backers_count]], 0)</f>
        <v>125.05263157894737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48">
        <v>3000</v>
      </c>
      <c r="E3484" s="4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6">
        <f>FundResult[[#This Row],[launched_at]]/86400+DATE(1970,1,1)</f>
        <v>41796.771597222221</v>
      </c>
      <c r="L3484" s="8">
        <f>YEAR(FundResult[[#This Row],[Date Created Conversion]])</f>
        <v>2014</v>
      </c>
      <c r="M3484" t="b">
        <v>0</v>
      </c>
      <c r="N3484">
        <v>80</v>
      </c>
      <c r="O3484" t="b">
        <v>1</v>
      </c>
      <c r="P3484" t="s">
        <v>8269</v>
      </c>
      <c r="Q3484" t="s">
        <v>8317</v>
      </c>
      <c r="R3484" s="10" t="s">
        <v>8318</v>
      </c>
      <c r="S3484" s="29">
        <f>ROUND(FundResult[[#This Row],[pledged]]/FundResult[[#This Row],[goal]]*100,0)</f>
        <v>138</v>
      </c>
      <c r="T3484" s="27">
        <f>IFERROR(FundResult[[#This Row],[pledged]]/FundResult[[#This Row],[backers_count]], 0)</f>
        <v>51.875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48">
        <v>3350</v>
      </c>
      <c r="E3485" s="4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6">
        <f>FundResult[[#This Row],[launched_at]]/86400+DATE(1970,1,1)</f>
        <v>41793.668761574074</v>
      </c>
      <c r="L3485" s="8">
        <f>YEAR(FundResult[[#This Row],[Date Created Conversion]])</f>
        <v>2014</v>
      </c>
      <c r="M3485" t="b">
        <v>0</v>
      </c>
      <c r="N3485">
        <v>133</v>
      </c>
      <c r="O3485" t="b">
        <v>1</v>
      </c>
      <c r="P3485" t="s">
        <v>8269</v>
      </c>
      <c r="Q3485" t="s">
        <v>8317</v>
      </c>
      <c r="R3485" s="10" t="s">
        <v>8318</v>
      </c>
      <c r="S3485" s="29">
        <f>ROUND(FundResult[[#This Row],[pledged]]/FundResult[[#This Row],[goal]]*100,0)</f>
        <v>160</v>
      </c>
      <c r="T3485" s="27">
        <f>IFERROR(FundResult[[#This Row],[pledged]]/FundResult[[#This Row],[backers_count]], 0)</f>
        <v>40.285714285714285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48">
        <v>2500</v>
      </c>
      <c r="E3486" s="4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6">
        <f>FundResult[[#This Row],[launched_at]]/86400+DATE(1970,1,1)</f>
        <v>42506.760405092587</v>
      </c>
      <c r="L3486" s="8">
        <f>YEAR(FundResult[[#This Row],[Date Created Conversion]])</f>
        <v>2016</v>
      </c>
      <c r="M3486" t="b">
        <v>0</v>
      </c>
      <c r="N3486">
        <v>44</v>
      </c>
      <c r="O3486" t="b">
        <v>1</v>
      </c>
      <c r="P3486" t="s">
        <v>8269</v>
      </c>
      <c r="Q3486" t="s">
        <v>8317</v>
      </c>
      <c r="R3486" s="10" t="s">
        <v>8318</v>
      </c>
      <c r="S3486" s="29">
        <f>ROUND(FundResult[[#This Row],[pledged]]/FundResult[[#This Row],[goal]]*100,0)</f>
        <v>114</v>
      </c>
      <c r="T3486" s="27">
        <f>IFERROR(FundResult[[#This Row],[pledged]]/FundResult[[#This Row],[backers_count]], 0)</f>
        <v>64.909090909090907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48">
        <v>1650</v>
      </c>
      <c r="E3487" s="4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6">
        <f>FundResult[[#This Row],[launched_at]]/86400+DATE(1970,1,1)</f>
        <v>42372.693055555559</v>
      </c>
      <c r="L3487" s="8">
        <f>YEAR(FundResult[[#This Row],[Date Created Conversion]])</f>
        <v>2016</v>
      </c>
      <c r="M3487" t="b">
        <v>0</v>
      </c>
      <c r="N3487">
        <v>30</v>
      </c>
      <c r="O3487" t="b">
        <v>1</v>
      </c>
      <c r="P3487" t="s">
        <v>8269</v>
      </c>
      <c r="Q3487" t="s">
        <v>8317</v>
      </c>
      <c r="R3487" s="10" t="s">
        <v>8318</v>
      </c>
      <c r="S3487" s="29">
        <f>ROUND(FundResult[[#This Row],[pledged]]/FundResult[[#This Row],[goal]]*100,0)</f>
        <v>101</v>
      </c>
      <c r="T3487" s="27">
        <f>IFERROR(FundResult[[#This Row],[pledged]]/FundResult[[#This Row],[backers_count]], 0)</f>
        <v>55.333333333333336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48">
        <v>3000</v>
      </c>
      <c r="E3488" s="4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6">
        <f>FundResult[[#This Row],[launched_at]]/86400+DATE(1970,1,1)</f>
        <v>42126.87501157407</v>
      </c>
      <c r="L3488" s="8">
        <f>YEAR(FundResult[[#This Row],[Date Created Conversion]])</f>
        <v>2015</v>
      </c>
      <c r="M3488" t="b">
        <v>0</v>
      </c>
      <c r="N3488">
        <v>56</v>
      </c>
      <c r="O3488" t="b">
        <v>1</v>
      </c>
      <c r="P3488" t="s">
        <v>8269</v>
      </c>
      <c r="Q3488" t="s">
        <v>8317</v>
      </c>
      <c r="R3488" s="10" t="s">
        <v>8318</v>
      </c>
      <c r="S3488" s="29">
        <f>ROUND(FundResult[[#This Row],[pledged]]/FundResult[[#This Row],[goal]]*100,0)</f>
        <v>155</v>
      </c>
      <c r="T3488" s="27">
        <f>IFERROR(FundResult[[#This Row],[pledged]]/FundResult[[#This Row],[backers_count]], 0)</f>
        <v>83.142857142857139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48">
        <v>2000</v>
      </c>
      <c r="E3489" s="4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6">
        <f>FundResult[[#This Row],[launched_at]]/86400+DATE(1970,1,1)</f>
        <v>42149.940416666665</v>
      </c>
      <c r="L3489" s="8">
        <f>YEAR(FundResult[[#This Row],[Date Created Conversion]])</f>
        <v>2015</v>
      </c>
      <c r="M3489" t="b">
        <v>0</v>
      </c>
      <c r="N3489">
        <v>66</v>
      </c>
      <c r="O3489" t="b">
        <v>1</v>
      </c>
      <c r="P3489" t="s">
        <v>8269</v>
      </c>
      <c r="Q3489" t="s">
        <v>8317</v>
      </c>
      <c r="R3489" s="10" t="s">
        <v>8318</v>
      </c>
      <c r="S3489" s="29">
        <f>ROUND(FundResult[[#This Row],[pledged]]/FundResult[[#This Row],[goal]]*100,0)</f>
        <v>128</v>
      </c>
      <c r="T3489" s="27">
        <f>IFERROR(FundResult[[#This Row],[pledged]]/FundResult[[#This Row],[backers_count]], 0)</f>
        <v>38.712121212121211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48">
        <v>3000</v>
      </c>
      <c r="E3490" s="4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6">
        <f>FundResult[[#This Row],[launched_at]]/86400+DATE(1970,1,1)</f>
        <v>42087.768055555556</v>
      </c>
      <c r="L3490" s="8">
        <f>YEAR(FundResult[[#This Row],[Date Created Conversion]])</f>
        <v>2015</v>
      </c>
      <c r="M3490" t="b">
        <v>0</v>
      </c>
      <c r="N3490">
        <v>29</v>
      </c>
      <c r="O3490" t="b">
        <v>1</v>
      </c>
      <c r="P3490" t="s">
        <v>8269</v>
      </c>
      <c r="Q3490" t="s">
        <v>8317</v>
      </c>
      <c r="R3490" s="10" t="s">
        <v>8318</v>
      </c>
      <c r="S3490" s="29">
        <f>ROUND(FundResult[[#This Row],[pledged]]/FundResult[[#This Row],[goal]]*100,0)</f>
        <v>121</v>
      </c>
      <c r="T3490" s="27">
        <f>IFERROR(FundResult[[#This Row],[pledged]]/FundResult[[#This Row],[backers_count]], 0)</f>
        <v>125.37931034482759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48">
        <v>5000</v>
      </c>
      <c r="E3491" s="4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6">
        <f>FundResult[[#This Row],[launched_at]]/86400+DATE(1970,1,1)</f>
        <v>41753.635775462964</v>
      </c>
      <c r="L3491" s="8">
        <f>YEAR(FundResult[[#This Row],[Date Created Conversion]])</f>
        <v>2014</v>
      </c>
      <c r="M3491" t="b">
        <v>0</v>
      </c>
      <c r="N3491">
        <v>72</v>
      </c>
      <c r="O3491" t="b">
        <v>1</v>
      </c>
      <c r="P3491" t="s">
        <v>8269</v>
      </c>
      <c r="Q3491" t="s">
        <v>8317</v>
      </c>
      <c r="R3491" s="10" t="s">
        <v>8318</v>
      </c>
      <c r="S3491" s="29">
        <f>ROUND(FundResult[[#This Row],[pledged]]/FundResult[[#This Row],[goal]]*100,0)</f>
        <v>113</v>
      </c>
      <c r="T3491" s="27">
        <f>IFERROR(FundResult[[#This Row],[pledged]]/FundResult[[#This Row],[backers_count]], 0)</f>
        <v>78.263888888888886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48">
        <v>1000</v>
      </c>
      <c r="E3492" s="4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6">
        <f>FundResult[[#This Row],[launched_at]]/86400+DATE(1970,1,1)</f>
        <v>42443.802361111113</v>
      </c>
      <c r="L3492" s="8">
        <f>YEAR(FundResult[[#This Row],[Date Created Conversion]])</f>
        <v>2016</v>
      </c>
      <c r="M3492" t="b">
        <v>0</v>
      </c>
      <c r="N3492">
        <v>27</v>
      </c>
      <c r="O3492" t="b">
        <v>1</v>
      </c>
      <c r="P3492" t="s">
        <v>8269</v>
      </c>
      <c r="Q3492" t="s">
        <v>8317</v>
      </c>
      <c r="R3492" s="10" t="s">
        <v>8318</v>
      </c>
      <c r="S3492" s="29">
        <f>ROUND(FundResult[[#This Row],[pledged]]/FundResult[[#This Row],[goal]]*100,0)</f>
        <v>128</v>
      </c>
      <c r="T3492" s="27">
        <f>IFERROR(FundResult[[#This Row],[pledged]]/FundResult[[#This Row],[backers_count]], 0)</f>
        <v>47.222222222222221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48">
        <v>500</v>
      </c>
      <c r="E3493" s="4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6">
        <f>FundResult[[#This Row],[launched_at]]/86400+DATE(1970,1,1)</f>
        <v>42121.249814814815</v>
      </c>
      <c r="L3493" s="8">
        <f>YEAR(FundResult[[#This Row],[Date Created Conversion]])</f>
        <v>2015</v>
      </c>
      <c r="M3493" t="b">
        <v>0</v>
      </c>
      <c r="N3493">
        <v>10</v>
      </c>
      <c r="O3493" t="b">
        <v>1</v>
      </c>
      <c r="P3493" t="s">
        <v>8269</v>
      </c>
      <c r="Q3493" t="s">
        <v>8317</v>
      </c>
      <c r="R3493" s="10" t="s">
        <v>8318</v>
      </c>
      <c r="S3493" s="29">
        <f>ROUND(FundResult[[#This Row],[pledged]]/FundResult[[#This Row],[goal]]*100,0)</f>
        <v>158</v>
      </c>
      <c r="T3493" s="27">
        <f>IFERROR(FundResult[[#This Row],[pledged]]/FundResult[[#This Row],[backers_count]], 0)</f>
        <v>79.099999999999994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48">
        <v>3800</v>
      </c>
      <c r="E3494" s="4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6">
        <f>FundResult[[#This Row],[launched_at]]/86400+DATE(1970,1,1)</f>
        <v>42268.009224537032</v>
      </c>
      <c r="L3494" s="8">
        <f>YEAR(FundResult[[#This Row],[Date Created Conversion]])</f>
        <v>2015</v>
      </c>
      <c r="M3494" t="b">
        <v>0</v>
      </c>
      <c r="N3494">
        <v>35</v>
      </c>
      <c r="O3494" t="b">
        <v>1</v>
      </c>
      <c r="P3494" t="s">
        <v>8269</v>
      </c>
      <c r="Q3494" t="s">
        <v>8317</v>
      </c>
      <c r="R3494" s="10" t="s">
        <v>8318</v>
      </c>
      <c r="S3494" s="29">
        <f>ROUND(FundResult[[#This Row],[pledged]]/FundResult[[#This Row],[goal]]*100,0)</f>
        <v>105</v>
      </c>
      <c r="T3494" s="27">
        <f>IFERROR(FundResult[[#This Row],[pledged]]/FundResult[[#This Row],[backers_count]], 0)</f>
        <v>114.29199999999999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48">
        <v>1500</v>
      </c>
      <c r="E3495" s="4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6">
        <f>FundResult[[#This Row],[launched_at]]/86400+DATE(1970,1,1)</f>
        <v>41848.866157407407</v>
      </c>
      <c r="L3495" s="8">
        <f>YEAR(FundResult[[#This Row],[Date Created Conversion]])</f>
        <v>2014</v>
      </c>
      <c r="M3495" t="b">
        <v>0</v>
      </c>
      <c r="N3495">
        <v>29</v>
      </c>
      <c r="O3495" t="b">
        <v>1</v>
      </c>
      <c r="P3495" t="s">
        <v>8269</v>
      </c>
      <c r="Q3495" t="s">
        <v>8317</v>
      </c>
      <c r="R3495" s="10" t="s">
        <v>8318</v>
      </c>
      <c r="S3495" s="29">
        <f>ROUND(FundResult[[#This Row],[pledged]]/FundResult[[#This Row],[goal]]*100,0)</f>
        <v>100</v>
      </c>
      <c r="T3495" s="27">
        <f>IFERROR(FundResult[[#This Row],[pledged]]/FundResult[[#This Row],[backers_count]], 0)</f>
        <v>51.724137931034484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48">
        <v>400</v>
      </c>
      <c r="E3496" s="4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6">
        <f>FundResult[[#This Row],[launched_at]]/86400+DATE(1970,1,1)</f>
        <v>42689.214988425927</v>
      </c>
      <c r="L3496" s="8">
        <f>YEAR(FundResult[[#This Row],[Date Created Conversion]])</f>
        <v>2016</v>
      </c>
      <c r="M3496" t="b">
        <v>0</v>
      </c>
      <c r="N3496">
        <v>13</v>
      </c>
      <c r="O3496" t="b">
        <v>1</v>
      </c>
      <c r="P3496" t="s">
        <v>8269</v>
      </c>
      <c r="Q3496" t="s">
        <v>8317</v>
      </c>
      <c r="R3496" s="10" t="s">
        <v>8318</v>
      </c>
      <c r="S3496" s="29">
        <f>ROUND(FundResult[[#This Row],[pledged]]/FundResult[[#This Row],[goal]]*100,0)</f>
        <v>100</v>
      </c>
      <c r="T3496" s="27">
        <f>IFERROR(FundResult[[#This Row],[pledged]]/FundResult[[#This Row],[backers_count]], 0)</f>
        <v>30.76923076923077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48">
        <v>5000</v>
      </c>
      <c r="E3497" s="4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6">
        <f>FundResult[[#This Row],[launched_at]]/86400+DATE(1970,1,1)</f>
        <v>41915.762835648144</v>
      </c>
      <c r="L3497" s="8">
        <f>YEAR(FundResult[[#This Row],[Date Created Conversion]])</f>
        <v>2014</v>
      </c>
      <c r="M3497" t="b">
        <v>0</v>
      </c>
      <c r="N3497">
        <v>72</v>
      </c>
      <c r="O3497" t="b">
        <v>1</v>
      </c>
      <c r="P3497" t="s">
        <v>8269</v>
      </c>
      <c r="Q3497" t="s">
        <v>8317</v>
      </c>
      <c r="R3497" s="10" t="s">
        <v>8318</v>
      </c>
      <c r="S3497" s="29">
        <f>ROUND(FundResult[[#This Row],[pledged]]/FundResult[[#This Row],[goal]]*100,0)</f>
        <v>107</v>
      </c>
      <c r="T3497" s="27">
        <f>IFERROR(FundResult[[#This Row],[pledged]]/FundResult[[#This Row],[backers_count]], 0)</f>
        <v>74.208333333333329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48">
        <v>3000</v>
      </c>
      <c r="E3498" s="4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6">
        <f>FundResult[[#This Row],[launched_at]]/86400+DATE(1970,1,1)</f>
        <v>42584.846828703703</v>
      </c>
      <c r="L3498" s="8">
        <f>YEAR(FundResult[[#This Row],[Date Created Conversion]])</f>
        <v>2016</v>
      </c>
      <c r="M3498" t="b">
        <v>0</v>
      </c>
      <c r="N3498">
        <v>78</v>
      </c>
      <c r="O3498" t="b">
        <v>1</v>
      </c>
      <c r="P3498" t="s">
        <v>8269</v>
      </c>
      <c r="Q3498" t="s">
        <v>8317</v>
      </c>
      <c r="R3498" s="10" t="s">
        <v>8318</v>
      </c>
      <c r="S3498" s="29">
        <f>ROUND(FundResult[[#This Row],[pledged]]/FundResult[[#This Row],[goal]]*100,0)</f>
        <v>124</v>
      </c>
      <c r="T3498" s="27">
        <f>IFERROR(FundResult[[#This Row],[pledged]]/FundResult[[#This Row],[backers_count]], 0)</f>
        <v>47.846153846153847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48">
        <v>1551</v>
      </c>
      <c r="E3499" s="4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6">
        <f>FundResult[[#This Row],[launched_at]]/86400+DATE(1970,1,1)</f>
        <v>42511.741944444446</v>
      </c>
      <c r="L3499" s="8">
        <f>YEAR(FundResult[[#This Row],[Date Created Conversion]])</f>
        <v>2016</v>
      </c>
      <c r="M3499" t="b">
        <v>0</v>
      </c>
      <c r="N3499">
        <v>49</v>
      </c>
      <c r="O3499" t="b">
        <v>1</v>
      </c>
      <c r="P3499" t="s">
        <v>8269</v>
      </c>
      <c r="Q3499" t="s">
        <v>8317</v>
      </c>
      <c r="R3499" s="10" t="s">
        <v>8318</v>
      </c>
      <c r="S3499" s="29">
        <f>ROUND(FundResult[[#This Row],[pledged]]/FundResult[[#This Row],[goal]]*100,0)</f>
        <v>109</v>
      </c>
      <c r="T3499" s="27">
        <f>IFERROR(FundResult[[#This Row],[pledged]]/FundResult[[#This Row],[backers_count]], 0)</f>
        <v>34.408163265306122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48">
        <v>1650</v>
      </c>
      <c r="E3500" s="4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6">
        <f>FundResult[[#This Row],[launched_at]]/86400+DATE(1970,1,1)</f>
        <v>42459.15861111111</v>
      </c>
      <c r="L3500" s="8">
        <f>YEAR(FundResult[[#This Row],[Date Created Conversion]])</f>
        <v>2016</v>
      </c>
      <c r="M3500" t="b">
        <v>0</v>
      </c>
      <c r="N3500">
        <v>42</v>
      </c>
      <c r="O3500" t="b">
        <v>1</v>
      </c>
      <c r="P3500" t="s">
        <v>8269</v>
      </c>
      <c r="Q3500" t="s">
        <v>8317</v>
      </c>
      <c r="R3500" s="10" t="s">
        <v>8318</v>
      </c>
      <c r="S3500" s="29">
        <f>ROUND(FundResult[[#This Row],[pledged]]/FundResult[[#This Row],[goal]]*100,0)</f>
        <v>102</v>
      </c>
      <c r="T3500" s="27">
        <f>IFERROR(FundResult[[#This Row],[pledged]]/FundResult[[#This Row],[backers_count]], 0)</f>
        <v>40.238095238095241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48">
        <v>2000</v>
      </c>
      <c r="E3501" s="4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6">
        <f>FundResult[[#This Row],[launched_at]]/86400+DATE(1970,1,1)</f>
        <v>42132.036168981482</v>
      </c>
      <c r="L3501" s="8">
        <f>YEAR(FundResult[[#This Row],[Date Created Conversion]])</f>
        <v>2015</v>
      </c>
      <c r="M3501" t="b">
        <v>0</v>
      </c>
      <c r="N3501">
        <v>35</v>
      </c>
      <c r="O3501" t="b">
        <v>1</v>
      </c>
      <c r="P3501" t="s">
        <v>8269</v>
      </c>
      <c r="Q3501" t="s">
        <v>8317</v>
      </c>
      <c r="R3501" s="10" t="s">
        <v>8318</v>
      </c>
      <c r="S3501" s="29">
        <f>ROUND(FundResult[[#This Row],[pledged]]/FundResult[[#This Row],[goal]]*100,0)</f>
        <v>106</v>
      </c>
      <c r="T3501" s="27">
        <f>IFERROR(FundResult[[#This Row],[pledged]]/FundResult[[#This Row],[backers_count]], 0)</f>
        <v>60.285714285714285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48">
        <v>1000</v>
      </c>
      <c r="E3502" s="4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6">
        <f>FundResult[[#This Row],[launched_at]]/86400+DATE(1970,1,1)</f>
        <v>42419.919421296298</v>
      </c>
      <c r="L3502" s="8">
        <f>YEAR(FundResult[[#This Row],[Date Created Conversion]])</f>
        <v>2016</v>
      </c>
      <c r="M3502" t="b">
        <v>0</v>
      </c>
      <c r="N3502">
        <v>42</v>
      </c>
      <c r="O3502" t="b">
        <v>1</v>
      </c>
      <c r="P3502" t="s">
        <v>8269</v>
      </c>
      <c r="Q3502" t="s">
        <v>8317</v>
      </c>
      <c r="R3502" s="10" t="s">
        <v>8318</v>
      </c>
      <c r="S3502" s="29">
        <f>ROUND(FundResult[[#This Row],[pledged]]/FundResult[[#This Row],[goal]]*100,0)</f>
        <v>106</v>
      </c>
      <c r="T3502" s="27">
        <f>IFERROR(FundResult[[#This Row],[pledged]]/FundResult[[#This Row],[backers_count]], 0)</f>
        <v>25.30952380952381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48">
        <v>1500</v>
      </c>
      <c r="E3503" s="4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6">
        <f>FundResult[[#This Row],[launched_at]]/86400+DATE(1970,1,1)</f>
        <v>42233.763831018514</v>
      </c>
      <c r="L3503" s="8">
        <f>YEAR(FundResult[[#This Row],[Date Created Conversion]])</f>
        <v>2015</v>
      </c>
      <c r="M3503" t="b">
        <v>0</v>
      </c>
      <c r="N3503">
        <v>42</v>
      </c>
      <c r="O3503" t="b">
        <v>1</v>
      </c>
      <c r="P3503" t="s">
        <v>8269</v>
      </c>
      <c r="Q3503" t="s">
        <v>8317</v>
      </c>
      <c r="R3503" s="10" t="s">
        <v>8318</v>
      </c>
      <c r="S3503" s="29">
        <f>ROUND(FundResult[[#This Row],[pledged]]/FundResult[[#This Row],[goal]]*100,0)</f>
        <v>101</v>
      </c>
      <c r="T3503" s="27">
        <f>IFERROR(FundResult[[#This Row],[pledged]]/FundResult[[#This Row],[backers_count]], 0)</f>
        <v>35.952380952380949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48">
        <v>4000</v>
      </c>
      <c r="E3504" s="4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6">
        <f>FundResult[[#This Row],[launched_at]]/86400+DATE(1970,1,1)</f>
        <v>42430.839398148149</v>
      </c>
      <c r="L3504" s="8">
        <f>YEAR(FundResult[[#This Row],[Date Created Conversion]])</f>
        <v>2016</v>
      </c>
      <c r="M3504" t="b">
        <v>0</v>
      </c>
      <c r="N3504">
        <v>31</v>
      </c>
      <c r="O3504" t="b">
        <v>1</v>
      </c>
      <c r="P3504" t="s">
        <v>8269</v>
      </c>
      <c r="Q3504" t="s">
        <v>8317</v>
      </c>
      <c r="R3504" s="10" t="s">
        <v>8318</v>
      </c>
      <c r="S3504" s="29">
        <f>ROUND(FundResult[[#This Row],[pledged]]/FundResult[[#This Row],[goal]]*100,0)</f>
        <v>105</v>
      </c>
      <c r="T3504" s="27">
        <f>IFERROR(FundResult[[#This Row],[pledged]]/FundResult[[#This Row],[backers_count]], 0)</f>
        <v>136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48">
        <v>2500</v>
      </c>
      <c r="E3505" s="4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6">
        <f>FundResult[[#This Row],[launched_at]]/86400+DATE(1970,1,1)</f>
        <v>42545.478333333333</v>
      </c>
      <c r="L3505" s="8">
        <f>YEAR(FundResult[[#This Row],[Date Created Conversion]])</f>
        <v>2016</v>
      </c>
      <c r="M3505" t="b">
        <v>0</v>
      </c>
      <c r="N3505">
        <v>38</v>
      </c>
      <c r="O3505" t="b">
        <v>1</v>
      </c>
      <c r="P3505" t="s">
        <v>8269</v>
      </c>
      <c r="Q3505" t="s">
        <v>8317</v>
      </c>
      <c r="R3505" s="10" t="s">
        <v>8318</v>
      </c>
      <c r="S3505" s="29">
        <f>ROUND(FundResult[[#This Row],[pledged]]/FundResult[[#This Row],[goal]]*100,0)</f>
        <v>108</v>
      </c>
      <c r="T3505" s="27">
        <f>IFERROR(FundResult[[#This Row],[pledged]]/FundResult[[#This Row],[backers_count]], 0)</f>
        <v>70.763157894736835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48">
        <v>1000</v>
      </c>
      <c r="E3506" s="4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6">
        <f>FundResult[[#This Row],[launched_at]]/86400+DATE(1970,1,1)</f>
        <v>42297.748738425929</v>
      </c>
      <c r="L3506" s="8">
        <f>YEAR(FundResult[[#This Row],[Date Created Conversion]])</f>
        <v>2015</v>
      </c>
      <c r="M3506" t="b">
        <v>0</v>
      </c>
      <c r="N3506">
        <v>8</v>
      </c>
      <c r="O3506" t="b">
        <v>1</v>
      </c>
      <c r="P3506" t="s">
        <v>8269</v>
      </c>
      <c r="Q3506" t="s">
        <v>8317</v>
      </c>
      <c r="R3506" s="10" t="s">
        <v>8318</v>
      </c>
      <c r="S3506" s="29">
        <f>ROUND(FundResult[[#This Row],[pledged]]/FundResult[[#This Row],[goal]]*100,0)</f>
        <v>100</v>
      </c>
      <c r="T3506" s="27">
        <f>IFERROR(FundResult[[#This Row],[pledged]]/FundResult[[#This Row],[backers_count]], 0)</f>
        <v>125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48">
        <v>2500</v>
      </c>
      <c r="E3507" s="4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6">
        <f>FundResult[[#This Row],[launched_at]]/86400+DATE(1970,1,1)</f>
        <v>41760.935706018521</v>
      </c>
      <c r="L3507" s="8">
        <f>YEAR(FundResult[[#This Row],[Date Created Conversion]])</f>
        <v>2014</v>
      </c>
      <c r="M3507" t="b">
        <v>0</v>
      </c>
      <c r="N3507">
        <v>39</v>
      </c>
      <c r="O3507" t="b">
        <v>1</v>
      </c>
      <c r="P3507" t="s">
        <v>8269</v>
      </c>
      <c r="Q3507" t="s">
        <v>8317</v>
      </c>
      <c r="R3507" s="10" t="s">
        <v>8318</v>
      </c>
      <c r="S3507" s="29">
        <f>ROUND(FundResult[[#This Row],[pledged]]/FundResult[[#This Row],[goal]]*100,0)</f>
        <v>104</v>
      </c>
      <c r="T3507" s="27">
        <f>IFERROR(FundResult[[#This Row],[pledged]]/FundResult[[#This Row],[backers_count]], 0)</f>
        <v>66.512820512820511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48">
        <v>3000</v>
      </c>
      <c r="E3508" s="4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6">
        <f>FundResult[[#This Row],[launched_at]]/86400+DATE(1970,1,1)</f>
        <v>41829.734259259261</v>
      </c>
      <c r="L3508" s="8">
        <f>YEAR(FundResult[[#This Row],[Date Created Conversion]])</f>
        <v>2014</v>
      </c>
      <c r="M3508" t="b">
        <v>0</v>
      </c>
      <c r="N3508">
        <v>29</v>
      </c>
      <c r="O3508" t="b">
        <v>1</v>
      </c>
      <c r="P3508" t="s">
        <v>8269</v>
      </c>
      <c r="Q3508" t="s">
        <v>8317</v>
      </c>
      <c r="R3508" s="10" t="s">
        <v>8318</v>
      </c>
      <c r="S3508" s="29">
        <f>ROUND(FundResult[[#This Row],[pledged]]/FundResult[[#This Row],[goal]]*100,0)</f>
        <v>102</v>
      </c>
      <c r="T3508" s="27">
        <f>IFERROR(FundResult[[#This Row],[pledged]]/FundResult[[#This Row],[backers_count]], 0)</f>
        <v>105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48">
        <v>10000</v>
      </c>
      <c r="E3509" s="4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6">
        <f>FundResult[[#This Row],[launched_at]]/86400+DATE(1970,1,1)</f>
        <v>42491.92288194444</v>
      </c>
      <c r="L3509" s="8">
        <f>YEAR(FundResult[[#This Row],[Date Created Conversion]])</f>
        <v>2016</v>
      </c>
      <c r="M3509" t="b">
        <v>0</v>
      </c>
      <c r="N3509">
        <v>72</v>
      </c>
      <c r="O3509" t="b">
        <v>1</v>
      </c>
      <c r="P3509" t="s">
        <v>8269</v>
      </c>
      <c r="Q3509" t="s">
        <v>8317</v>
      </c>
      <c r="R3509" s="10" t="s">
        <v>8318</v>
      </c>
      <c r="S3509" s="29">
        <f>ROUND(FundResult[[#This Row],[pledged]]/FundResult[[#This Row],[goal]]*100,0)</f>
        <v>104</v>
      </c>
      <c r="T3509" s="27">
        <f>IFERROR(FundResult[[#This Row],[pledged]]/FundResult[[#This Row],[backers_count]], 0)</f>
        <v>145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48">
        <v>100</v>
      </c>
      <c r="E3510" s="4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6">
        <f>FundResult[[#This Row],[launched_at]]/86400+DATE(1970,1,1)</f>
        <v>42477.729780092588</v>
      </c>
      <c r="L3510" s="8">
        <f>YEAR(FundResult[[#This Row],[Date Created Conversion]])</f>
        <v>2016</v>
      </c>
      <c r="M3510" t="b">
        <v>0</v>
      </c>
      <c r="N3510">
        <v>15</v>
      </c>
      <c r="O3510" t="b">
        <v>1</v>
      </c>
      <c r="P3510" t="s">
        <v>8269</v>
      </c>
      <c r="Q3510" t="s">
        <v>8317</v>
      </c>
      <c r="R3510" s="10" t="s">
        <v>8318</v>
      </c>
      <c r="S3510" s="29">
        <f>ROUND(FundResult[[#This Row],[pledged]]/FundResult[[#This Row],[goal]]*100,0)</f>
        <v>180</v>
      </c>
      <c r="T3510" s="27">
        <f>IFERROR(FundResult[[#This Row],[pledged]]/FundResult[[#This Row],[backers_count]], 0)</f>
        <v>12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48">
        <v>3000</v>
      </c>
      <c r="E3511" s="4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6">
        <f>FundResult[[#This Row],[launched_at]]/86400+DATE(1970,1,1)</f>
        <v>41950.859560185185</v>
      </c>
      <c r="L3511" s="8">
        <f>YEAR(FundResult[[#This Row],[Date Created Conversion]])</f>
        <v>2014</v>
      </c>
      <c r="M3511" t="b">
        <v>0</v>
      </c>
      <c r="N3511">
        <v>33</v>
      </c>
      <c r="O3511" t="b">
        <v>1</v>
      </c>
      <c r="P3511" t="s">
        <v>8269</v>
      </c>
      <c r="Q3511" t="s">
        <v>8317</v>
      </c>
      <c r="R3511" s="10" t="s">
        <v>8318</v>
      </c>
      <c r="S3511" s="29">
        <f>ROUND(FundResult[[#This Row],[pledged]]/FundResult[[#This Row],[goal]]*100,0)</f>
        <v>106</v>
      </c>
      <c r="T3511" s="27">
        <f>IFERROR(FundResult[[#This Row],[pledged]]/FundResult[[#This Row],[backers_count]], 0)</f>
        <v>96.666666666666671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48">
        <v>900</v>
      </c>
      <c r="E3512" s="4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6">
        <f>FundResult[[#This Row],[launched_at]]/86400+DATE(1970,1,1)</f>
        <v>41802.62090277778</v>
      </c>
      <c r="L3512" s="8">
        <f>YEAR(FundResult[[#This Row],[Date Created Conversion]])</f>
        <v>2014</v>
      </c>
      <c r="M3512" t="b">
        <v>0</v>
      </c>
      <c r="N3512">
        <v>15</v>
      </c>
      <c r="O3512" t="b">
        <v>1</v>
      </c>
      <c r="P3512" t="s">
        <v>8269</v>
      </c>
      <c r="Q3512" t="s">
        <v>8317</v>
      </c>
      <c r="R3512" s="10" t="s">
        <v>8318</v>
      </c>
      <c r="S3512" s="29">
        <f>ROUND(FundResult[[#This Row],[pledged]]/FundResult[[#This Row],[goal]]*100,0)</f>
        <v>101</v>
      </c>
      <c r="T3512" s="27">
        <f>IFERROR(FundResult[[#This Row],[pledged]]/FundResult[[#This Row],[backers_count]], 0)</f>
        <v>60.333333333333336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48">
        <v>1500</v>
      </c>
      <c r="E3513" s="4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6">
        <f>FundResult[[#This Row],[launched_at]]/86400+DATE(1970,1,1)</f>
        <v>41927.873784722222</v>
      </c>
      <c r="L3513" s="8">
        <f>YEAR(FundResult[[#This Row],[Date Created Conversion]])</f>
        <v>2014</v>
      </c>
      <c r="M3513" t="b">
        <v>0</v>
      </c>
      <c r="N3513">
        <v>19</v>
      </c>
      <c r="O3513" t="b">
        <v>1</v>
      </c>
      <c r="P3513" t="s">
        <v>8269</v>
      </c>
      <c r="Q3513" t="s">
        <v>8317</v>
      </c>
      <c r="R3513" s="10" t="s">
        <v>8318</v>
      </c>
      <c r="S3513" s="29">
        <f>ROUND(FundResult[[#This Row],[pledged]]/FundResult[[#This Row],[goal]]*100,0)</f>
        <v>101</v>
      </c>
      <c r="T3513" s="27">
        <f>IFERROR(FundResult[[#This Row],[pledged]]/FundResult[[#This Row],[backers_count]], 0)</f>
        <v>79.89473684210526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48">
        <v>1000</v>
      </c>
      <c r="E3514" s="4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6">
        <f>FundResult[[#This Row],[launched_at]]/86400+DATE(1970,1,1)</f>
        <v>42057.536944444444</v>
      </c>
      <c r="L3514" s="8">
        <f>YEAR(FundResult[[#This Row],[Date Created Conversion]])</f>
        <v>2015</v>
      </c>
      <c r="M3514" t="b">
        <v>0</v>
      </c>
      <c r="N3514">
        <v>17</v>
      </c>
      <c r="O3514" t="b">
        <v>1</v>
      </c>
      <c r="P3514" t="s">
        <v>8269</v>
      </c>
      <c r="Q3514" t="s">
        <v>8317</v>
      </c>
      <c r="R3514" s="10" t="s">
        <v>8318</v>
      </c>
      <c r="S3514" s="29">
        <f>ROUND(FundResult[[#This Row],[pledged]]/FundResult[[#This Row],[goal]]*100,0)</f>
        <v>100</v>
      </c>
      <c r="T3514" s="27">
        <f>IFERROR(FundResult[[#This Row],[pledged]]/FundResult[[#This Row],[backers_count]], 0)</f>
        <v>58.823529411764703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48">
        <v>2800</v>
      </c>
      <c r="E3515" s="4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6">
        <f>FundResult[[#This Row],[launched_at]]/86400+DATE(1970,1,1)</f>
        <v>41781.096203703702</v>
      </c>
      <c r="L3515" s="8">
        <f>YEAR(FundResult[[#This Row],[Date Created Conversion]])</f>
        <v>2014</v>
      </c>
      <c r="M3515" t="b">
        <v>0</v>
      </c>
      <c r="N3515">
        <v>44</v>
      </c>
      <c r="O3515" t="b">
        <v>1</v>
      </c>
      <c r="P3515" t="s">
        <v>8269</v>
      </c>
      <c r="Q3515" t="s">
        <v>8317</v>
      </c>
      <c r="R3515" s="10" t="s">
        <v>8318</v>
      </c>
      <c r="S3515" s="29">
        <f>ROUND(FundResult[[#This Row],[pledged]]/FundResult[[#This Row],[goal]]*100,0)</f>
        <v>118</v>
      </c>
      <c r="T3515" s="27">
        <f>IFERROR(FundResult[[#This Row],[pledged]]/FundResult[[#This Row],[backers_count]], 0)</f>
        <v>75.340909090909093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48">
        <v>500</v>
      </c>
      <c r="E3516" s="4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6">
        <f>FundResult[[#This Row],[launched_at]]/86400+DATE(1970,1,1)</f>
        <v>42020.846666666665</v>
      </c>
      <c r="L3516" s="8">
        <f>YEAR(FundResult[[#This Row],[Date Created Conversion]])</f>
        <v>2015</v>
      </c>
      <c r="M3516" t="b">
        <v>0</v>
      </c>
      <c r="N3516">
        <v>10</v>
      </c>
      <c r="O3516" t="b">
        <v>1</v>
      </c>
      <c r="P3516" t="s">
        <v>8269</v>
      </c>
      <c r="Q3516" t="s">
        <v>8317</v>
      </c>
      <c r="R3516" s="10" t="s">
        <v>8318</v>
      </c>
      <c r="S3516" s="29">
        <f>ROUND(FundResult[[#This Row],[pledged]]/FundResult[[#This Row],[goal]]*100,0)</f>
        <v>110</v>
      </c>
      <c r="T3516" s="27">
        <f>IFERROR(FundResult[[#This Row],[pledged]]/FundResult[[#This Row],[backers_count]], 0)</f>
        <v>55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48">
        <v>3000</v>
      </c>
      <c r="E3517" s="4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6">
        <f>FundResult[[#This Row],[launched_at]]/86400+DATE(1970,1,1)</f>
        <v>42125.772812499999</v>
      </c>
      <c r="L3517" s="8">
        <f>YEAR(FundResult[[#This Row],[Date Created Conversion]])</f>
        <v>2015</v>
      </c>
      <c r="M3517" t="b">
        <v>0</v>
      </c>
      <c r="N3517">
        <v>46</v>
      </c>
      <c r="O3517" t="b">
        <v>1</v>
      </c>
      <c r="P3517" t="s">
        <v>8269</v>
      </c>
      <c r="Q3517" t="s">
        <v>8317</v>
      </c>
      <c r="R3517" s="10" t="s">
        <v>8318</v>
      </c>
      <c r="S3517" s="29">
        <f>ROUND(FundResult[[#This Row],[pledged]]/FundResult[[#This Row],[goal]]*100,0)</f>
        <v>103</v>
      </c>
      <c r="T3517" s="27">
        <f>IFERROR(FundResult[[#This Row],[pledged]]/FundResult[[#This Row],[backers_count]], 0)</f>
        <v>66.956521739130437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48">
        <v>2500</v>
      </c>
      <c r="E3518" s="4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6">
        <f>FundResult[[#This Row],[launched_at]]/86400+DATE(1970,1,1)</f>
        <v>41856.010069444441</v>
      </c>
      <c r="L3518" s="8">
        <f>YEAR(FundResult[[#This Row],[Date Created Conversion]])</f>
        <v>2014</v>
      </c>
      <c r="M3518" t="b">
        <v>0</v>
      </c>
      <c r="N3518">
        <v>11</v>
      </c>
      <c r="O3518" t="b">
        <v>1</v>
      </c>
      <c r="P3518" t="s">
        <v>8269</v>
      </c>
      <c r="Q3518" t="s">
        <v>8317</v>
      </c>
      <c r="R3518" s="10" t="s">
        <v>8318</v>
      </c>
      <c r="S3518" s="29">
        <f>ROUND(FundResult[[#This Row],[pledged]]/FundResult[[#This Row],[goal]]*100,0)</f>
        <v>100</v>
      </c>
      <c r="T3518" s="27">
        <f>IFERROR(FundResult[[#This Row],[pledged]]/FundResult[[#This Row],[backers_count]], 0)</f>
        <v>227.27272727272728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48">
        <v>4000</v>
      </c>
      <c r="E3519" s="4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6">
        <f>FundResult[[#This Row],[launched_at]]/86400+DATE(1970,1,1)</f>
        <v>41794.817523148144</v>
      </c>
      <c r="L3519" s="8">
        <f>YEAR(FundResult[[#This Row],[Date Created Conversion]])</f>
        <v>2014</v>
      </c>
      <c r="M3519" t="b">
        <v>0</v>
      </c>
      <c r="N3519">
        <v>13</v>
      </c>
      <c r="O3519" t="b">
        <v>1</v>
      </c>
      <c r="P3519" t="s">
        <v>8269</v>
      </c>
      <c r="Q3519" t="s">
        <v>8317</v>
      </c>
      <c r="R3519" s="10" t="s">
        <v>8318</v>
      </c>
      <c r="S3519" s="29">
        <f>ROUND(FundResult[[#This Row],[pledged]]/FundResult[[#This Row],[goal]]*100,0)</f>
        <v>100</v>
      </c>
      <c r="T3519" s="27">
        <f>IFERROR(FundResult[[#This Row],[pledged]]/FundResult[[#This Row],[backers_count]], 0)</f>
        <v>307.69230769230768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48">
        <v>1500</v>
      </c>
      <c r="E3520" s="4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6">
        <f>FundResult[[#This Row],[launched_at]]/86400+DATE(1970,1,1)</f>
        <v>41893.783553240741</v>
      </c>
      <c r="L3520" s="8">
        <f>YEAR(FundResult[[#This Row],[Date Created Conversion]])</f>
        <v>2014</v>
      </c>
      <c r="M3520" t="b">
        <v>0</v>
      </c>
      <c r="N3520">
        <v>33</v>
      </c>
      <c r="O3520" t="b">
        <v>1</v>
      </c>
      <c r="P3520" t="s">
        <v>8269</v>
      </c>
      <c r="Q3520" t="s">
        <v>8317</v>
      </c>
      <c r="R3520" s="10" t="s">
        <v>8318</v>
      </c>
      <c r="S3520" s="29">
        <f>ROUND(FundResult[[#This Row],[pledged]]/FundResult[[#This Row],[goal]]*100,0)</f>
        <v>110</v>
      </c>
      <c r="T3520" s="27">
        <f>IFERROR(FundResult[[#This Row],[pledged]]/FundResult[[#This Row],[backers_count]], 0)</f>
        <v>50.020909090909093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48">
        <v>2000</v>
      </c>
      <c r="E3521" s="4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6">
        <f>FundResult[[#This Row],[launched_at]]/86400+DATE(1970,1,1)</f>
        <v>42037.598958333328</v>
      </c>
      <c r="L3521" s="8">
        <f>YEAR(FundResult[[#This Row],[Date Created Conversion]])</f>
        <v>2015</v>
      </c>
      <c r="M3521" t="b">
        <v>0</v>
      </c>
      <c r="N3521">
        <v>28</v>
      </c>
      <c r="O3521" t="b">
        <v>1</v>
      </c>
      <c r="P3521" t="s">
        <v>8269</v>
      </c>
      <c r="Q3521" t="s">
        <v>8317</v>
      </c>
      <c r="R3521" s="10" t="s">
        <v>8318</v>
      </c>
      <c r="S3521" s="29">
        <f>ROUND(FundResult[[#This Row],[pledged]]/FundResult[[#This Row],[goal]]*100,0)</f>
        <v>101</v>
      </c>
      <c r="T3521" s="27">
        <f>IFERROR(FundResult[[#This Row],[pledged]]/FundResult[[#This Row],[backers_count]], 0)</f>
        <v>72.392857142857139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48">
        <v>2000</v>
      </c>
      <c r="E3522" s="4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6">
        <f>FundResult[[#This Row],[launched_at]]/86400+DATE(1970,1,1)</f>
        <v>42227.824212962965</v>
      </c>
      <c r="L3522" s="8">
        <f>YEAR(FundResult[[#This Row],[Date Created Conversion]])</f>
        <v>2015</v>
      </c>
      <c r="M3522" t="b">
        <v>0</v>
      </c>
      <c r="N3522">
        <v>21</v>
      </c>
      <c r="O3522" t="b">
        <v>1</v>
      </c>
      <c r="P3522" t="s">
        <v>8269</v>
      </c>
      <c r="Q3522" t="s">
        <v>8317</v>
      </c>
      <c r="R3522" s="10" t="s">
        <v>8318</v>
      </c>
      <c r="S3522" s="29">
        <f>ROUND(FundResult[[#This Row],[pledged]]/FundResult[[#This Row],[goal]]*100,0)</f>
        <v>101</v>
      </c>
      <c r="T3522" s="27">
        <f>IFERROR(FundResult[[#This Row],[pledged]]/FundResult[[#This Row],[backers_count]], 0)</f>
        <v>95.952380952380949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48">
        <v>350</v>
      </c>
      <c r="E3523" s="4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6">
        <f>FundResult[[#This Row],[launched_at]]/86400+DATE(1970,1,1)</f>
        <v>41881.361342592594</v>
      </c>
      <c r="L3523" s="8">
        <f>YEAR(FundResult[[#This Row],[Date Created Conversion]])</f>
        <v>2014</v>
      </c>
      <c r="M3523" t="b">
        <v>0</v>
      </c>
      <c r="N3523">
        <v>13</v>
      </c>
      <c r="O3523" t="b">
        <v>1</v>
      </c>
      <c r="P3523" t="s">
        <v>8269</v>
      </c>
      <c r="Q3523" t="s">
        <v>8317</v>
      </c>
      <c r="R3523" s="10" t="s">
        <v>8318</v>
      </c>
      <c r="S3523" s="29">
        <f>ROUND(FundResult[[#This Row],[pledged]]/FundResult[[#This Row],[goal]]*100,0)</f>
        <v>169</v>
      </c>
      <c r="T3523" s="27">
        <f>IFERROR(FundResult[[#This Row],[pledged]]/FundResult[[#This Row],[backers_count]], 0)</f>
        <v>45.615384615384613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48">
        <v>1395</v>
      </c>
      <c r="E3524" s="4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6">
        <f>FundResult[[#This Row],[launched_at]]/86400+DATE(1970,1,1)</f>
        <v>42234.789884259255</v>
      </c>
      <c r="L3524" s="8">
        <f>YEAR(FundResult[[#This Row],[Date Created Conversion]])</f>
        <v>2015</v>
      </c>
      <c r="M3524" t="b">
        <v>0</v>
      </c>
      <c r="N3524">
        <v>34</v>
      </c>
      <c r="O3524" t="b">
        <v>1</v>
      </c>
      <c r="P3524" t="s">
        <v>8269</v>
      </c>
      <c r="Q3524" t="s">
        <v>8317</v>
      </c>
      <c r="R3524" s="10" t="s">
        <v>8318</v>
      </c>
      <c r="S3524" s="29">
        <f>ROUND(FundResult[[#This Row],[pledged]]/FundResult[[#This Row],[goal]]*100,0)</f>
        <v>100</v>
      </c>
      <c r="T3524" s="27">
        <f>IFERROR(FundResult[[#This Row],[pledged]]/FundResult[[#This Row],[backers_count]], 0)</f>
        <v>41.029411764705884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48">
        <v>4000</v>
      </c>
      <c r="E3525" s="4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6">
        <f>FundResult[[#This Row],[launched_at]]/86400+DATE(1970,1,1)</f>
        <v>42581.397546296299</v>
      </c>
      <c r="L3525" s="8">
        <f>YEAR(FundResult[[#This Row],[Date Created Conversion]])</f>
        <v>2016</v>
      </c>
      <c r="M3525" t="b">
        <v>0</v>
      </c>
      <c r="N3525">
        <v>80</v>
      </c>
      <c r="O3525" t="b">
        <v>1</v>
      </c>
      <c r="P3525" t="s">
        <v>8269</v>
      </c>
      <c r="Q3525" t="s">
        <v>8317</v>
      </c>
      <c r="R3525" s="10" t="s">
        <v>8318</v>
      </c>
      <c r="S3525" s="29">
        <f>ROUND(FundResult[[#This Row],[pledged]]/FundResult[[#This Row],[goal]]*100,0)</f>
        <v>114</v>
      </c>
      <c r="T3525" s="27">
        <f>IFERROR(FundResult[[#This Row],[pledged]]/FundResult[[#This Row],[backers_count]], 0)</f>
        <v>56.825000000000003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48">
        <v>10000</v>
      </c>
      <c r="E3526" s="4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6">
        <f>FundResult[[#This Row],[launched_at]]/86400+DATE(1970,1,1)</f>
        <v>41880.76357638889</v>
      </c>
      <c r="L3526" s="8">
        <f>YEAR(FundResult[[#This Row],[Date Created Conversion]])</f>
        <v>2014</v>
      </c>
      <c r="M3526" t="b">
        <v>0</v>
      </c>
      <c r="N3526">
        <v>74</v>
      </c>
      <c r="O3526" t="b">
        <v>1</v>
      </c>
      <c r="P3526" t="s">
        <v>8269</v>
      </c>
      <c r="Q3526" t="s">
        <v>8317</v>
      </c>
      <c r="R3526" s="10" t="s">
        <v>8318</v>
      </c>
      <c r="S3526" s="29">
        <f>ROUND(FundResult[[#This Row],[pledged]]/FundResult[[#This Row],[goal]]*100,0)</f>
        <v>102</v>
      </c>
      <c r="T3526" s="27">
        <f>IFERROR(FundResult[[#This Row],[pledged]]/FundResult[[#This Row],[backers_count]], 0)</f>
        <v>137.24324324324326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48">
        <v>500</v>
      </c>
      <c r="E3527" s="4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6">
        <f>FundResult[[#This Row],[launched_at]]/86400+DATE(1970,1,1)</f>
        <v>42214.6956712963</v>
      </c>
      <c r="L3527" s="8">
        <f>YEAR(FundResult[[#This Row],[Date Created Conversion]])</f>
        <v>2015</v>
      </c>
      <c r="M3527" t="b">
        <v>0</v>
      </c>
      <c r="N3527">
        <v>7</v>
      </c>
      <c r="O3527" t="b">
        <v>1</v>
      </c>
      <c r="P3527" t="s">
        <v>8269</v>
      </c>
      <c r="Q3527" t="s">
        <v>8317</v>
      </c>
      <c r="R3527" s="10" t="s">
        <v>8318</v>
      </c>
      <c r="S3527" s="29">
        <f>ROUND(FundResult[[#This Row],[pledged]]/FundResult[[#This Row],[goal]]*100,0)</f>
        <v>106</v>
      </c>
      <c r="T3527" s="27">
        <f>IFERROR(FundResult[[#This Row],[pledged]]/FundResult[[#This Row],[backers_count]], 0)</f>
        <v>75.714285714285708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48">
        <v>3300</v>
      </c>
      <c r="E3528" s="4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6">
        <f>FundResult[[#This Row],[launched_at]]/86400+DATE(1970,1,1)</f>
        <v>42460.335312499999</v>
      </c>
      <c r="L3528" s="8">
        <f>YEAR(FundResult[[#This Row],[Date Created Conversion]])</f>
        <v>2016</v>
      </c>
      <c r="M3528" t="b">
        <v>0</v>
      </c>
      <c r="N3528">
        <v>34</v>
      </c>
      <c r="O3528" t="b">
        <v>1</v>
      </c>
      <c r="P3528" t="s">
        <v>8269</v>
      </c>
      <c r="Q3528" t="s">
        <v>8317</v>
      </c>
      <c r="R3528" s="10" t="s">
        <v>8318</v>
      </c>
      <c r="S3528" s="29">
        <f>ROUND(FundResult[[#This Row],[pledged]]/FundResult[[#This Row],[goal]]*100,0)</f>
        <v>102</v>
      </c>
      <c r="T3528" s="27">
        <f>IFERROR(FundResult[[#This Row],[pledged]]/FundResult[[#This Row],[backers_count]], 0)</f>
        <v>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48">
        <v>6000</v>
      </c>
      <c r="E3529" s="4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6">
        <f>FundResult[[#This Row],[launched_at]]/86400+DATE(1970,1,1)</f>
        <v>42167.023206018523</v>
      </c>
      <c r="L3529" s="8">
        <f>YEAR(FundResult[[#This Row],[Date Created Conversion]])</f>
        <v>2015</v>
      </c>
      <c r="M3529" t="b">
        <v>0</v>
      </c>
      <c r="N3529">
        <v>86</v>
      </c>
      <c r="O3529" t="b">
        <v>1</v>
      </c>
      <c r="P3529" t="s">
        <v>8269</v>
      </c>
      <c r="Q3529" t="s">
        <v>8317</v>
      </c>
      <c r="R3529" s="10" t="s">
        <v>8318</v>
      </c>
      <c r="S3529" s="29">
        <f>ROUND(FundResult[[#This Row],[pledged]]/FundResult[[#This Row],[goal]]*100,0)</f>
        <v>117</v>
      </c>
      <c r="T3529" s="27">
        <f>IFERROR(FundResult[[#This Row],[pledged]]/FundResult[[#This Row],[backers_count]], 0)</f>
        <v>81.569767441860463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48">
        <v>1650</v>
      </c>
      <c r="E3530" s="4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6">
        <f>FundResult[[#This Row],[launched_at]]/86400+DATE(1970,1,1)</f>
        <v>42733.50136574074</v>
      </c>
      <c r="L3530" s="8">
        <f>YEAR(FundResult[[#This Row],[Date Created Conversion]])</f>
        <v>2016</v>
      </c>
      <c r="M3530" t="b">
        <v>0</v>
      </c>
      <c r="N3530">
        <v>37</v>
      </c>
      <c r="O3530" t="b">
        <v>1</v>
      </c>
      <c r="P3530" t="s">
        <v>8269</v>
      </c>
      <c r="Q3530" t="s">
        <v>8317</v>
      </c>
      <c r="R3530" s="10" t="s">
        <v>8318</v>
      </c>
      <c r="S3530" s="29">
        <f>ROUND(FundResult[[#This Row],[pledged]]/FundResult[[#This Row],[goal]]*100,0)</f>
        <v>101</v>
      </c>
      <c r="T3530" s="27">
        <f>IFERROR(FundResult[[#This Row],[pledged]]/FundResult[[#This Row],[backers_count]], 0)</f>
        <v>45.108108108108105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48">
        <v>500</v>
      </c>
      <c r="E3531" s="4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6">
        <f>FundResult[[#This Row],[launched_at]]/86400+DATE(1970,1,1)</f>
        <v>42177.761782407411</v>
      </c>
      <c r="L3531" s="8">
        <f>YEAR(FundResult[[#This Row],[Date Created Conversion]])</f>
        <v>2015</v>
      </c>
      <c r="M3531" t="b">
        <v>0</v>
      </c>
      <c r="N3531">
        <v>18</v>
      </c>
      <c r="O3531" t="b">
        <v>1</v>
      </c>
      <c r="P3531" t="s">
        <v>8269</v>
      </c>
      <c r="Q3531" t="s">
        <v>8317</v>
      </c>
      <c r="R3531" s="10" t="s">
        <v>8318</v>
      </c>
      <c r="S3531" s="29">
        <f>ROUND(FundResult[[#This Row],[pledged]]/FundResult[[#This Row],[goal]]*100,0)</f>
        <v>132</v>
      </c>
      <c r="T3531" s="27">
        <f>IFERROR(FundResult[[#This Row],[pledged]]/FundResult[[#This Row],[backers_count]], 0)</f>
        <v>36.666666666666664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48">
        <v>2750</v>
      </c>
      <c r="E3532" s="4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6">
        <f>FundResult[[#This Row],[launched_at]]/86400+DATE(1970,1,1)</f>
        <v>42442.623344907406</v>
      </c>
      <c r="L3532" s="8">
        <f>YEAR(FundResult[[#This Row],[Date Created Conversion]])</f>
        <v>2016</v>
      </c>
      <c r="M3532" t="b">
        <v>0</v>
      </c>
      <c r="N3532">
        <v>22</v>
      </c>
      <c r="O3532" t="b">
        <v>1</v>
      </c>
      <c r="P3532" t="s">
        <v>8269</v>
      </c>
      <c r="Q3532" t="s">
        <v>8317</v>
      </c>
      <c r="R3532" s="10" t="s">
        <v>8318</v>
      </c>
      <c r="S3532" s="29">
        <f>ROUND(FundResult[[#This Row],[pledged]]/FundResult[[#This Row],[goal]]*100,0)</f>
        <v>100</v>
      </c>
      <c r="T3532" s="27">
        <f>IFERROR(FundResult[[#This Row],[pledged]]/FundResult[[#This Row],[backers_count]], 0)</f>
        <v>125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48">
        <v>1000</v>
      </c>
      <c r="E3533" s="4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6">
        <f>FundResult[[#This Row],[launched_at]]/86400+DATE(1970,1,1)</f>
        <v>42521.654328703706</v>
      </c>
      <c r="L3533" s="8">
        <f>YEAR(FundResult[[#This Row],[Date Created Conversion]])</f>
        <v>2016</v>
      </c>
      <c r="M3533" t="b">
        <v>0</v>
      </c>
      <c r="N3533">
        <v>26</v>
      </c>
      <c r="O3533" t="b">
        <v>1</v>
      </c>
      <c r="P3533" t="s">
        <v>8269</v>
      </c>
      <c r="Q3533" t="s">
        <v>8317</v>
      </c>
      <c r="R3533" s="10" t="s">
        <v>8318</v>
      </c>
      <c r="S3533" s="29">
        <f>ROUND(FundResult[[#This Row],[pledged]]/FundResult[[#This Row],[goal]]*100,0)</f>
        <v>128</v>
      </c>
      <c r="T3533" s="27">
        <f>IFERROR(FundResult[[#This Row],[pledged]]/FundResult[[#This Row],[backers_count]], 0)</f>
        <v>49.230769230769234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48">
        <v>960</v>
      </c>
      <c r="E3534" s="4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6">
        <f>FundResult[[#This Row],[launched_at]]/86400+DATE(1970,1,1)</f>
        <v>41884.599849537037</v>
      </c>
      <c r="L3534" s="8">
        <f>YEAR(FundResult[[#This Row],[Date Created Conversion]])</f>
        <v>2014</v>
      </c>
      <c r="M3534" t="b">
        <v>0</v>
      </c>
      <c r="N3534">
        <v>27</v>
      </c>
      <c r="O3534" t="b">
        <v>1</v>
      </c>
      <c r="P3534" t="s">
        <v>8269</v>
      </c>
      <c r="Q3534" t="s">
        <v>8317</v>
      </c>
      <c r="R3534" s="10" t="s">
        <v>8318</v>
      </c>
      <c r="S3534" s="29">
        <f>ROUND(FundResult[[#This Row],[pledged]]/FundResult[[#This Row],[goal]]*100,0)</f>
        <v>119</v>
      </c>
      <c r="T3534" s="27">
        <f>IFERROR(FundResult[[#This Row],[pledged]]/FundResult[[#This Row],[backers_count]], 0)</f>
        <v>42.296296296296298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48">
        <v>500</v>
      </c>
      <c r="E3535" s="4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6">
        <f>FundResult[[#This Row],[launched_at]]/86400+DATE(1970,1,1)</f>
        <v>42289.761192129634</v>
      </c>
      <c r="L3535" s="8">
        <f>YEAR(FundResult[[#This Row],[Date Created Conversion]])</f>
        <v>2015</v>
      </c>
      <c r="M3535" t="b">
        <v>0</v>
      </c>
      <c r="N3535">
        <v>8</v>
      </c>
      <c r="O3535" t="b">
        <v>1</v>
      </c>
      <c r="P3535" t="s">
        <v>8269</v>
      </c>
      <c r="Q3535" t="s">
        <v>8317</v>
      </c>
      <c r="R3535" s="10" t="s">
        <v>8318</v>
      </c>
      <c r="S3535" s="29">
        <f>ROUND(FundResult[[#This Row],[pledged]]/FundResult[[#This Row],[goal]]*100,0)</f>
        <v>126</v>
      </c>
      <c r="T3535" s="27">
        <f>IFERROR(FundResult[[#This Row],[pledged]]/FundResult[[#This Row],[backers_count]], 0)</f>
        <v>78.875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48">
        <v>5000</v>
      </c>
      <c r="E3536" s="4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6">
        <f>FundResult[[#This Row],[launched_at]]/86400+DATE(1970,1,1)</f>
        <v>42243.6252662037</v>
      </c>
      <c r="L3536" s="8">
        <f>YEAR(FundResult[[#This Row],[Date Created Conversion]])</f>
        <v>2015</v>
      </c>
      <c r="M3536" t="b">
        <v>0</v>
      </c>
      <c r="N3536">
        <v>204</v>
      </c>
      <c r="O3536" t="b">
        <v>1</v>
      </c>
      <c r="P3536" t="s">
        <v>8269</v>
      </c>
      <c r="Q3536" t="s">
        <v>8317</v>
      </c>
      <c r="R3536" s="10" t="s">
        <v>8318</v>
      </c>
      <c r="S3536" s="29">
        <f>ROUND(FundResult[[#This Row],[pledged]]/FundResult[[#This Row],[goal]]*100,0)</f>
        <v>156</v>
      </c>
      <c r="T3536" s="27">
        <f>IFERROR(FundResult[[#This Row],[pledged]]/FundResult[[#This Row],[backers_count]], 0)</f>
        <v>38.284313725490193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48">
        <v>2000</v>
      </c>
      <c r="E3537" s="4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6">
        <f>FundResult[[#This Row],[launched_at]]/86400+DATE(1970,1,1)</f>
        <v>42248.640162037038</v>
      </c>
      <c r="L3537" s="8">
        <f>YEAR(FundResult[[#This Row],[Date Created Conversion]])</f>
        <v>2015</v>
      </c>
      <c r="M3537" t="b">
        <v>0</v>
      </c>
      <c r="N3537">
        <v>46</v>
      </c>
      <c r="O3537" t="b">
        <v>1</v>
      </c>
      <c r="P3537" t="s">
        <v>8269</v>
      </c>
      <c r="Q3537" t="s">
        <v>8317</v>
      </c>
      <c r="R3537" s="10" t="s">
        <v>8318</v>
      </c>
      <c r="S3537" s="29">
        <f>ROUND(FundResult[[#This Row],[pledged]]/FundResult[[#This Row],[goal]]*100,0)</f>
        <v>103</v>
      </c>
      <c r="T3537" s="27">
        <f>IFERROR(FundResult[[#This Row],[pledged]]/FundResult[[#This Row],[backers_count]], 0)</f>
        <v>44.847826086956523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48">
        <v>150</v>
      </c>
      <c r="E3538" s="4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6">
        <f>FundResult[[#This Row],[launched_at]]/86400+DATE(1970,1,1)</f>
        <v>42328.727141203708</v>
      </c>
      <c r="L3538" s="8">
        <f>YEAR(FundResult[[#This Row],[Date Created Conversion]])</f>
        <v>2015</v>
      </c>
      <c r="M3538" t="b">
        <v>0</v>
      </c>
      <c r="N3538">
        <v>17</v>
      </c>
      <c r="O3538" t="b">
        <v>1</v>
      </c>
      <c r="P3538" t="s">
        <v>8269</v>
      </c>
      <c r="Q3538" t="s">
        <v>8317</v>
      </c>
      <c r="R3538" s="10" t="s">
        <v>8318</v>
      </c>
      <c r="S3538" s="29">
        <f>ROUND(FundResult[[#This Row],[pledged]]/FundResult[[#This Row],[goal]]*100,0)</f>
        <v>153</v>
      </c>
      <c r="T3538" s="27">
        <f>IFERROR(FundResult[[#This Row],[pledged]]/FundResult[[#This Row],[backers_count]], 0)</f>
        <v>13.529411764705882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48">
        <v>675</v>
      </c>
      <c r="E3539" s="4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6">
        <f>FundResult[[#This Row],[launched_at]]/86400+DATE(1970,1,1)</f>
        <v>41923.354351851856</v>
      </c>
      <c r="L3539" s="8">
        <f>YEAR(FundResult[[#This Row],[Date Created Conversion]])</f>
        <v>2014</v>
      </c>
      <c r="M3539" t="b">
        <v>0</v>
      </c>
      <c r="N3539">
        <v>28</v>
      </c>
      <c r="O3539" t="b">
        <v>1</v>
      </c>
      <c r="P3539" t="s">
        <v>8269</v>
      </c>
      <c r="Q3539" t="s">
        <v>8317</v>
      </c>
      <c r="R3539" s="10" t="s">
        <v>8318</v>
      </c>
      <c r="S3539" s="29">
        <f>ROUND(FundResult[[#This Row],[pledged]]/FundResult[[#This Row],[goal]]*100,0)</f>
        <v>180</v>
      </c>
      <c r="T3539" s="27">
        <f>IFERROR(FundResult[[#This Row],[pledged]]/FundResult[[#This Row],[backers_count]], 0)</f>
        <v>43.5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48">
        <v>2000</v>
      </c>
      <c r="E3540" s="4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6">
        <f>FundResult[[#This Row],[launched_at]]/86400+DATE(1970,1,1)</f>
        <v>42571.420601851853</v>
      </c>
      <c r="L3540" s="8">
        <f>YEAR(FundResult[[#This Row],[Date Created Conversion]])</f>
        <v>2016</v>
      </c>
      <c r="M3540" t="b">
        <v>0</v>
      </c>
      <c r="N3540">
        <v>83</v>
      </c>
      <c r="O3540" t="b">
        <v>1</v>
      </c>
      <c r="P3540" t="s">
        <v>8269</v>
      </c>
      <c r="Q3540" t="s">
        <v>8317</v>
      </c>
      <c r="R3540" s="10" t="s">
        <v>8318</v>
      </c>
      <c r="S3540" s="29">
        <f>ROUND(FundResult[[#This Row],[pledged]]/FundResult[[#This Row],[goal]]*100,0)</f>
        <v>128</v>
      </c>
      <c r="T3540" s="27">
        <f>IFERROR(FundResult[[#This Row],[pledged]]/FundResult[[#This Row],[backers_count]], 0)</f>
        <v>30.951807228915662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48">
        <v>600</v>
      </c>
      <c r="E3541" s="4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6">
        <f>FundResult[[#This Row],[launched_at]]/86400+DATE(1970,1,1)</f>
        <v>42600.756041666667</v>
      </c>
      <c r="L3541" s="8">
        <f>YEAR(FundResult[[#This Row],[Date Created Conversion]])</f>
        <v>2016</v>
      </c>
      <c r="M3541" t="b">
        <v>0</v>
      </c>
      <c r="N3541">
        <v>13</v>
      </c>
      <c r="O3541" t="b">
        <v>1</v>
      </c>
      <c r="P3541" t="s">
        <v>8269</v>
      </c>
      <c r="Q3541" t="s">
        <v>8317</v>
      </c>
      <c r="R3541" s="10" t="s">
        <v>8318</v>
      </c>
      <c r="S3541" s="29">
        <f>ROUND(FundResult[[#This Row],[pledged]]/FundResult[[#This Row],[goal]]*100,0)</f>
        <v>120</v>
      </c>
      <c r="T3541" s="27">
        <f>IFERROR(FundResult[[#This Row],[pledged]]/FundResult[[#This Row],[backers_count]], 0)</f>
        <v>55.230769230769234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48">
        <v>300</v>
      </c>
      <c r="E3542" s="4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6">
        <f>FundResult[[#This Row],[launched_at]]/86400+DATE(1970,1,1)</f>
        <v>42517.003368055557</v>
      </c>
      <c r="L3542" s="8">
        <f>YEAR(FundResult[[#This Row],[Date Created Conversion]])</f>
        <v>2016</v>
      </c>
      <c r="M3542" t="b">
        <v>0</v>
      </c>
      <c r="N3542">
        <v>8</v>
      </c>
      <c r="O3542" t="b">
        <v>1</v>
      </c>
      <c r="P3542" t="s">
        <v>8269</v>
      </c>
      <c r="Q3542" t="s">
        <v>8317</v>
      </c>
      <c r="R3542" s="10" t="s">
        <v>8318</v>
      </c>
      <c r="S3542" s="29">
        <f>ROUND(FundResult[[#This Row],[pledged]]/FundResult[[#This Row],[goal]]*100,0)</f>
        <v>123</v>
      </c>
      <c r="T3542" s="27">
        <f>IFERROR(FundResult[[#This Row],[pledged]]/FundResult[[#This Row],[backers_count]], 0)</f>
        <v>46.125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48">
        <v>1200</v>
      </c>
      <c r="E3543" s="4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6">
        <f>FundResult[[#This Row],[launched_at]]/86400+DATE(1970,1,1)</f>
        <v>42222.730034722219</v>
      </c>
      <c r="L3543" s="8">
        <f>YEAR(FundResult[[#This Row],[Date Created Conversion]])</f>
        <v>2015</v>
      </c>
      <c r="M3543" t="b">
        <v>0</v>
      </c>
      <c r="N3543">
        <v>32</v>
      </c>
      <c r="O3543" t="b">
        <v>1</v>
      </c>
      <c r="P3543" t="s">
        <v>8269</v>
      </c>
      <c r="Q3543" t="s">
        <v>8317</v>
      </c>
      <c r="R3543" s="10" t="s">
        <v>8318</v>
      </c>
      <c r="S3543" s="29">
        <f>ROUND(FundResult[[#This Row],[pledged]]/FundResult[[#This Row],[goal]]*100,0)</f>
        <v>105</v>
      </c>
      <c r="T3543" s="27">
        <f>IFERROR(FundResult[[#This Row],[pledged]]/FundResult[[#This Row],[backers_count]], 0)</f>
        <v>39.375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48">
        <v>5500</v>
      </c>
      <c r="E3544" s="4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6">
        <f>FundResult[[#This Row],[launched_at]]/86400+DATE(1970,1,1)</f>
        <v>41829.599791666667</v>
      </c>
      <c r="L3544" s="8">
        <f>YEAR(FundResult[[#This Row],[Date Created Conversion]])</f>
        <v>2014</v>
      </c>
      <c r="M3544" t="b">
        <v>0</v>
      </c>
      <c r="N3544">
        <v>85</v>
      </c>
      <c r="O3544" t="b">
        <v>1</v>
      </c>
      <c r="P3544" t="s">
        <v>8269</v>
      </c>
      <c r="Q3544" t="s">
        <v>8317</v>
      </c>
      <c r="R3544" s="10" t="s">
        <v>8318</v>
      </c>
      <c r="S3544" s="29">
        <f>ROUND(FundResult[[#This Row],[pledged]]/FundResult[[#This Row],[goal]]*100,0)</f>
        <v>102</v>
      </c>
      <c r="T3544" s="27">
        <f>IFERROR(FundResult[[#This Row],[pledged]]/FundResult[[#This Row],[backers_count]], 0)</f>
        <v>66.152941176470591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48">
        <v>1500</v>
      </c>
      <c r="E3545" s="4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6">
        <f>FundResult[[#This Row],[launched_at]]/86400+DATE(1970,1,1)</f>
        <v>42150.755312499998</v>
      </c>
      <c r="L3545" s="8">
        <f>YEAR(FundResult[[#This Row],[Date Created Conversion]])</f>
        <v>2015</v>
      </c>
      <c r="M3545" t="b">
        <v>0</v>
      </c>
      <c r="N3545">
        <v>29</v>
      </c>
      <c r="O3545" t="b">
        <v>1</v>
      </c>
      <c r="P3545" t="s">
        <v>8269</v>
      </c>
      <c r="Q3545" t="s">
        <v>8317</v>
      </c>
      <c r="R3545" s="10" t="s">
        <v>8318</v>
      </c>
      <c r="S3545" s="29">
        <f>ROUND(FundResult[[#This Row],[pledged]]/FundResult[[#This Row],[goal]]*100,0)</f>
        <v>105</v>
      </c>
      <c r="T3545" s="27">
        <f>IFERROR(FundResult[[#This Row],[pledged]]/FundResult[[#This Row],[backers_count]], 0)</f>
        <v>54.137931034482762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48">
        <v>2500</v>
      </c>
      <c r="E3546" s="4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6">
        <f>FundResult[[#This Row],[launched_at]]/86400+DATE(1970,1,1)</f>
        <v>42040.831678240742</v>
      </c>
      <c r="L3546" s="8">
        <f>YEAR(FundResult[[#This Row],[Date Created Conversion]])</f>
        <v>2015</v>
      </c>
      <c r="M3546" t="b">
        <v>0</v>
      </c>
      <c r="N3546">
        <v>24</v>
      </c>
      <c r="O3546" t="b">
        <v>1</v>
      </c>
      <c r="P3546" t="s">
        <v>8269</v>
      </c>
      <c r="Q3546" t="s">
        <v>8317</v>
      </c>
      <c r="R3546" s="10" t="s">
        <v>8318</v>
      </c>
      <c r="S3546" s="29">
        <f>ROUND(FundResult[[#This Row],[pledged]]/FundResult[[#This Row],[goal]]*100,0)</f>
        <v>100</v>
      </c>
      <c r="T3546" s="27">
        <f>IFERROR(FundResult[[#This Row],[pledged]]/FundResult[[#This Row],[backers_count]], 0)</f>
        <v>104.16666666666667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48">
        <v>250</v>
      </c>
      <c r="E3547" s="4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6">
        <f>FundResult[[#This Row],[launched_at]]/86400+DATE(1970,1,1)</f>
        <v>42075.807395833333</v>
      </c>
      <c r="L3547" s="8">
        <f>YEAR(FundResult[[#This Row],[Date Created Conversion]])</f>
        <v>2015</v>
      </c>
      <c r="M3547" t="b">
        <v>0</v>
      </c>
      <c r="N3547">
        <v>8</v>
      </c>
      <c r="O3547" t="b">
        <v>1</v>
      </c>
      <c r="P3547" t="s">
        <v>8269</v>
      </c>
      <c r="Q3547" t="s">
        <v>8317</v>
      </c>
      <c r="R3547" s="10" t="s">
        <v>8318</v>
      </c>
      <c r="S3547" s="29">
        <f>ROUND(FundResult[[#This Row],[pledged]]/FundResult[[#This Row],[goal]]*100,0)</f>
        <v>100</v>
      </c>
      <c r="T3547" s="27">
        <f>IFERROR(FundResult[[#This Row],[pledged]]/FundResult[[#This Row],[backers_count]], 0)</f>
        <v>31.375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48">
        <v>1100</v>
      </c>
      <c r="E3548" s="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6">
        <f>FundResult[[#This Row],[launched_at]]/86400+DATE(1970,1,1)</f>
        <v>42073.660694444443</v>
      </c>
      <c r="L3548" s="8">
        <f>YEAR(FundResult[[#This Row],[Date Created Conversion]])</f>
        <v>2015</v>
      </c>
      <c r="M3548" t="b">
        <v>0</v>
      </c>
      <c r="N3548">
        <v>19</v>
      </c>
      <c r="O3548" t="b">
        <v>1</v>
      </c>
      <c r="P3548" t="s">
        <v>8269</v>
      </c>
      <c r="Q3548" t="s">
        <v>8317</v>
      </c>
      <c r="R3548" s="10" t="s">
        <v>8318</v>
      </c>
      <c r="S3548" s="29">
        <f>ROUND(FundResult[[#This Row],[pledged]]/FundResult[[#This Row],[goal]]*100,0)</f>
        <v>102</v>
      </c>
      <c r="T3548" s="27">
        <f>IFERROR(FundResult[[#This Row],[pledged]]/FundResult[[#This Row],[backers_count]], 0)</f>
        <v>59.210526315789473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48">
        <v>35000</v>
      </c>
      <c r="E3549" s="4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6">
        <f>FundResult[[#This Row],[launched_at]]/86400+DATE(1970,1,1)</f>
        <v>42480.078715277778</v>
      </c>
      <c r="L3549" s="8">
        <f>YEAR(FundResult[[#This Row],[Date Created Conversion]])</f>
        <v>2016</v>
      </c>
      <c r="M3549" t="b">
        <v>0</v>
      </c>
      <c r="N3549">
        <v>336</v>
      </c>
      <c r="O3549" t="b">
        <v>1</v>
      </c>
      <c r="P3549" t="s">
        <v>8269</v>
      </c>
      <c r="Q3549" t="s">
        <v>8317</v>
      </c>
      <c r="R3549" s="10" t="s">
        <v>8318</v>
      </c>
      <c r="S3549" s="29">
        <f>ROUND(FundResult[[#This Row],[pledged]]/FundResult[[#This Row],[goal]]*100,0)</f>
        <v>114</v>
      </c>
      <c r="T3549" s="27">
        <f>IFERROR(FundResult[[#This Row],[pledged]]/FundResult[[#This Row],[backers_count]], 0)</f>
        <v>119.17633928571429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48">
        <v>2100</v>
      </c>
      <c r="E3550" s="4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6">
        <f>FundResult[[#This Row],[launched_at]]/86400+DATE(1970,1,1)</f>
        <v>42411.942291666666</v>
      </c>
      <c r="L3550" s="8">
        <f>YEAR(FundResult[[#This Row],[Date Created Conversion]])</f>
        <v>2016</v>
      </c>
      <c r="M3550" t="b">
        <v>0</v>
      </c>
      <c r="N3550">
        <v>13</v>
      </c>
      <c r="O3550" t="b">
        <v>1</v>
      </c>
      <c r="P3550" t="s">
        <v>8269</v>
      </c>
      <c r="Q3550" t="s">
        <v>8317</v>
      </c>
      <c r="R3550" s="10" t="s">
        <v>8318</v>
      </c>
      <c r="S3550" s="29">
        <f>ROUND(FundResult[[#This Row],[pledged]]/FundResult[[#This Row],[goal]]*100,0)</f>
        <v>102</v>
      </c>
      <c r="T3550" s="27">
        <f>IFERROR(FundResult[[#This Row],[pledged]]/FundResult[[#This Row],[backers_count]], 0)</f>
        <v>164.61538461538461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48">
        <v>1000</v>
      </c>
      <c r="E3551" s="4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6">
        <f>FundResult[[#This Row],[launched_at]]/86400+DATE(1970,1,1)</f>
        <v>42223.394363425927</v>
      </c>
      <c r="L3551" s="8">
        <f>YEAR(FundResult[[#This Row],[Date Created Conversion]])</f>
        <v>2015</v>
      </c>
      <c r="M3551" t="b">
        <v>0</v>
      </c>
      <c r="N3551">
        <v>42</v>
      </c>
      <c r="O3551" t="b">
        <v>1</v>
      </c>
      <c r="P3551" t="s">
        <v>8269</v>
      </c>
      <c r="Q3551" t="s">
        <v>8317</v>
      </c>
      <c r="R3551" s="10" t="s">
        <v>8318</v>
      </c>
      <c r="S3551" s="29">
        <f>ROUND(FundResult[[#This Row],[pledged]]/FundResult[[#This Row],[goal]]*100,0)</f>
        <v>102</v>
      </c>
      <c r="T3551" s="27">
        <f>IFERROR(FundResult[[#This Row],[pledged]]/FundResult[[#This Row],[backers_count]], 0)</f>
        <v>24.285714285714285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48">
        <v>2500</v>
      </c>
      <c r="E3552" s="4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6">
        <f>FundResult[[#This Row],[launched_at]]/86400+DATE(1970,1,1)</f>
        <v>42462.893495370372</v>
      </c>
      <c r="L3552" s="8">
        <f>YEAR(FundResult[[#This Row],[Date Created Conversion]])</f>
        <v>2016</v>
      </c>
      <c r="M3552" t="b">
        <v>0</v>
      </c>
      <c r="N3552">
        <v>64</v>
      </c>
      <c r="O3552" t="b">
        <v>1</v>
      </c>
      <c r="P3552" t="s">
        <v>8269</v>
      </c>
      <c r="Q3552" t="s">
        <v>8317</v>
      </c>
      <c r="R3552" s="10" t="s">
        <v>8318</v>
      </c>
      <c r="S3552" s="29">
        <f>ROUND(FundResult[[#This Row],[pledged]]/FundResult[[#This Row],[goal]]*100,0)</f>
        <v>105</v>
      </c>
      <c r="T3552" s="27">
        <f>IFERROR(FundResult[[#This Row],[pledged]]/FundResult[[#This Row],[backers_count]], 0)</f>
        <v>40.9375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48">
        <v>1500</v>
      </c>
      <c r="E3553" s="4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6">
        <f>FundResult[[#This Row],[launched_at]]/86400+DATE(1970,1,1)</f>
        <v>41753.515856481477</v>
      </c>
      <c r="L3553" s="8">
        <f>YEAR(FundResult[[#This Row],[Date Created Conversion]])</f>
        <v>2014</v>
      </c>
      <c r="M3553" t="b">
        <v>0</v>
      </c>
      <c r="N3553">
        <v>25</v>
      </c>
      <c r="O3553" t="b">
        <v>1</v>
      </c>
      <c r="P3553" t="s">
        <v>8269</v>
      </c>
      <c r="Q3553" t="s">
        <v>8317</v>
      </c>
      <c r="R3553" s="10" t="s">
        <v>8318</v>
      </c>
      <c r="S3553" s="29">
        <f>ROUND(FundResult[[#This Row],[pledged]]/FundResult[[#This Row],[goal]]*100,0)</f>
        <v>102</v>
      </c>
      <c r="T3553" s="27">
        <f>IFERROR(FundResult[[#This Row],[pledged]]/FundResult[[#This Row],[backers_count]], 0)</f>
        <v>61.1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48">
        <v>773</v>
      </c>
      <c r="E3554" s="4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6">
        <f>FundResult[[#This Row],[launched_at]]/86400+DATE(1970,1,1)</f>
        <v>41788.587083333332</v>
      </c>
      <c r="L3554" s="8">
        <f>YEAR(FundResult[[#This Row],[Date Created Conversion]])</f>
        <v>2014</v>
      </c>
      <c r="M3554" t="b">
        <v>0</v>
      </c>
      <c r="N3554">
        <v>20</v>
      </c>
      <c r="O3554" t="b">
        <v>1</v>
      </c>
      <c r="P3554" t="s">
        <v>8269</v>
      </c>
      <c r="Q3554" t="s">
        <v>8317</v>
      </c>
      <c r="R3554" s="10" t="s">
        <v>8318</v>
      </c>
      <c r="S3554" s="29">
        <f>ROUND(FundResult[[#This Row],[pledged]]/FundResult[[#This Row],[goal]]*100,0)</f>
        <v>100</v>
      </c>
      <c r="T3554" s="27">
        <f>IFERROR(FundResult[[#This Row],[pledged]]/FundResult[[#This Row],[backers_count]], 0)</f>
        <v>38.65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48">
        <v>5500</v>
      </c>
      <c r="E3555" s="4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6">
        <f>FundResult[[#This Row],[launched_at]]/86400+DATE(1970,1,1)</f>
        <v>42196.028703703705</v>
      </c>
      <c r="L3555" s="8">
        <f>YEAR(FundResult[[#This Row],[Date Created Conversion]])</f>
        <v>2015</v>
      </c>
      <c r="M3555" t="b">
        <v>0</v>
      </c>
      <c r="N3555">
        <v>104</v>
      </c>
      <c r="O3555" t="b">
        <v>1</v>
      </c>
      <c r="P3555" t="s">
        <v>8269</v>
      </c>
      <c r="Q3555" t="s">
        <v>8317</v>
      </c>
      <c r="R3555" s="10" t="s">
        <v>8318</v>
      </c>
      <c r="S3555" s="29">
        <f>ROUND(FundResult[[#This Row],[pledged]]/FundResult[[#This Row],[goal]]*100,0)</f>
        <v>106</v>
      </c>
      <c r="T3555" s="27">
        <f>IFERROR(FundResult[[#This Row],[pledged]]/FundResult[[#This Row],[backers_count]], 0)</f>
        <v>56.20192307692308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48">
        <v>5000</v>
      </c>
      <c r="E3556" s="4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6">
        <f>FundResult[[#This Row],[launched_at]]/86400+DATE(1970,1,1)</f>
        <v>42016.050451388888</v>
      </c>
      <c r="L3556" s="8">
        <f>YEAR(FundResult[[#This Row],[Date Created Conversion]])</f>
        <v>2015</v>
      </c>
      <c r="M3556" t="b">
        <v>0</v>
      </c>
      <c r="N3556">
        <v>53</v>
      </c>
      <c r="O3556" t="b">
        <v>1</v>
      </c>
      <c r="P3556" t="s">
        <v>8269</v>
      </c>
      <c r="Q3556" t="s">
        <v>8317</v>
      </c>
      <c r="R3556" s="10" t="s">
        <v>8318</v>
      </c>
      <c r="S3556" s="29">
        <f>ROUND(FundResult[[#This Row],[pledged]]/FundResult[[#This Row],[goal]]*100,0)</f>
        <v>113</v>
      </c>
      <c r="T3556" s="27">
        <f>IFERROR(FundResult[[#This Row],[pledged]]/FundResult[[#This Row],[backers_count]], 0)</f>
        <v>107.00207547169811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48">
        <v>2400</v>
      </c>
      <c r="E3557" s="4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6">
        <f>FundResult[[#This Row],[launched_at]]/86400+DATE(1970,1,1)</f>
        <v>42661.442060185189</v>
      </c>
      <c r="L3557" s="8">
        <f>YEAR(FundResult[[#This Row],[Date Created Conversion]])</f>
        <v>2016</v>
      </c>
      <c r="M3557" t="b">
        <v>0</v>
      </c>
      <c r="N3557">
        <v>14</v>
      </c>
      <c r="O3557" t="b">
        <v>1</v>
      </c>
      <c r="P3557" t="s">
        <v>8269</v>
      </c>
      <c r="Q3557" t="s">
        <v>8317</v>
      </c>
      <c r="R3557" s="10" t="s">
        <v>8318</v>
      </c>
      <c r="S3557" s="29">
        <f>ROUND(FundResult[[#This Row],[pledged]]/FundResult[[#This Row],[goal]]*100,0)</f>
        <v>100</v>
      </c>
      <c r="T3557" s="27">
        <f>IFERROR(FundResult[[#This Row],[pledged]]/FundResult[[#This Row],[backers_count]], 0)</f>
        <v>171.42857142857142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48">
        <v>2200</v>
      </c>
      <c r="E3558" s="4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6">
        <f>FundResult[[#This Row],[launched_at]]/86400+DATE(1970,1,1)</f>
        <v>41808.649583333332</v>
      </c>
      <c r="L3558" s="8">
        <f>YEAR(FundResult[[#This Row],[Date Created Conversion]])</f>
        <v>2014</v>
      </c>
      <c r="M3558" t="b">
        <v>0</v>
      </c>
      <c r="N3558">
        <v>20</v>
      </c>
      <c r="O3558" t="b">
        <v>1</v>
      </c>
      <c r="P3558" t="s">
        <v>8269</v>
      </c>
      <c r="Q3558" t="s">
        <v>8317</v>
      </c>
      <c r="R3558" s="10" t="s">
        <v>8318</v>
      </c>
      <c r="S3558" s="29">
        <f>ROUND(FundResult[[#This Row],[pledged]]/FundResult[[#This Row],[goal]]*100,0)</f>
        <v>100</v>
      </c>
      <c r="T3558" s="27">
        <f>IFERROR(FundResult[[#This Row],[pledged]]/FundResult[[#This Row],[backers_count]], 0)</f>
        <v>110.5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48">
        <v>100000</v>
      </c>
      <c r="E3559" s="4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6">
        <f>FundResult[[#This Row],[launched_at]]/86400+DATE(1970,1,1)</f>
        <v>41730.276747685188</v>
      </c>
      <c r="L3559" s="8">
        <f>YEAR(FundResult[[#This Row],[Date Created Conversion]])</f>
        <v>2014</v>
      </c>
      <c r="M3559" t="b">
        <v>0</v>
      </c>
      <c r="N3559">
        <v>558</v>
      </c>
      <c r="O3559" t="b">
        <v>1</v>
      </c>
      <c r="P3559" t="s">
        <v>8269</v>
      </c>
      <c r="Q3559" t="s">
        <v>8317</v>
      </c>
      <c r="R3559" s="10" t="s">
        <v>8318</v>
      </c>
      <c r="S3559" s="29">
        <f>ROUND(FundResult[[#This Row],[pledged]]/FundResult[[#This Row],[goal]]*100,0)</f>
        <v>100</v>
      </c>
      <c r="T3559" s="27">
        <f>IFERROR(FundResult[[#This Row],[pledged]]/FundResult[[#This Row],[backers_count]], 0)</f>
        <v>179.27598566308242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48">
        <v>350</v>
      </c>
      <c r="E3560" s="4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6">
        <f>FundResult[[#This Row],[launched_at]]/86400+DATE(1970,1,1)</f>
        <v>42139.816840277781</v>
      </c>
      <c r="L3560" s="8">
        <f>YEAR(FundResult[[#This Row],[Date Created Conversion]])</f>
        <v>2015</v>
      </c>
      <c r="M3560" t="b">
        <v>0</v>
      </c>
      <c r="N3560">
        <v>22</v>
      </c>
      <c r="O3560" t="b">
        <v>1</v>
      </c>
      <c r="P3560" t="s">
        <v>8269</v>
      </c>
      <c r="Q3560" t="s">
        <v>8317</v>
      </c>
      <c r="R3560" s="10" t="s">
        <v>8318</v>
      </c>
      <c r="S3560" s="29">
        <f>ROUND(FundResult[[#This Row],[pledged]]/FundResult[[#This Row],[goal]]*100,0)</f>
        <v>144</v>
      </c>
      <c r="T3560" s="27">
        <f>IFERROR(FundResult[[#This Row],[pledged]]/FundResult[[#This Row],[backers_count]], 0)</f>
        <v>22.90909090909091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48">
        <v>1000</v>
      </c>
      <c r="E3561" s="4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6">
        <f>FundResult[[#This Row],[launched_at]]/86400+DATE(1970,1,1)</f>
        <v>42194.096157407403</v>
      </c>
      <c r="L3561" s="8">
        <f>YEAR(FundResult[[#This Row],[Date Created Conversion]])</f>
        <v>2015</v>
      </c>
      <c r="M3561" t="b">
        <v>0</v>
      </c>
      <c r="N3561">
        <v>24</v>
      </c>
      <c r="O3561" t="b">
        <v>1</v>
      </c>
      <c r="P3561" t="s">
        <v>8269</v>
      </c>
      <c r="Q3561" t="s">
        <v>8317</v>
      </c>
      <c r="R3561" s="10" t="s">
        <v>8318</v>
      </c>
      <c r="S3561" s="29">
        <f>ROUND(FundResult[[#This Row],[pledged]]/FundResult[[#This Row],[goal]]*100,0)</f>
        <v>104</v>
      </c>
      <c r="T3561" s="27">
        <f>IFERROR(FundResult[[#This Row],[pledged]]/FundResult[[#This Row],[backers_count]], 0)</f>
        <v>43.125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48">
        <v>3200</v>
      </c>
      <c r="E3562" s="4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6">
        <f>FundResult[[#This Row],[launched_at]]/86400+DATE(1970,1,1)</f>
        <v>42115.889652777776</v>
      </c>
      <c r="L3562" s="8">
        <f>YEAR(FundResult[[#This Row],[Date Created Conversion]])</f>
        <v>2015</v>
      </c>
      <c r="M3562" t="b">
        <v>0</v>
      </c>
      <c r="N3562">
        <v>74</v>
      </c>
      <c r="O3562" t="b">
        <v>1</v>
      </c>
      <c r="P3562" t="s">
        <v>8269</v>
      </c>
      <c r="Q3562" t="s">
        <v>8317</v>
      </c>
      <c r="R3562" s="10" t="s">
        <v>8318</v>
      </c>
      <c r="S3562" s="29">
        <f>ROUND(FundResult[[#This Row],[pledged]]/FundResult[[#This Row],[goal]]*100,0)</f>
        <v>108</v>
      </c>
      <c r="T3562" s="27">
        <f>IFERROR(FundResult[[#This Row],[pledged]]/FundResult[[#This Row],[backers_count]], 0)</f>
        <v>46.891891891891895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48">
        <v>2500</v>
      </c>
      <c r="E3563" s="4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6">
        <f>FundResult[[#This Row],[launched_at]]/86400+DATE(1970,1,1)</f>
        <v>42203.680300925931</v>
      </c>
      <c r="L3563" s="8">
        <f>YEAR(FundResult[[#This Row],[Date Created Conversion]])</f>
        <v>2015</v>
      </c>
      <c r="M3563" t="b">
        <v>0</v>
      </c>
      <c r="N3563">
        <v>54</v>
      </c>
      <c r="O3563" t="b">
        <v>1</v>
      </c>
      <c r="P3563" t="s">
        <v>8269</v>
      </c>
      <c r="Q3563" t="s">
        <v>8317</v>
      </c>
      <c r="R3563" s="10" t="s">
        <v>8318</v>
      </c>
      <c r="S3563" s="29">
        <f>ROUND(FundResult[[#This Row],[pledged]]/FundResult[[#This Row],[goal]]*100,0)</f>
        <v>102</v>
      </c>
      <c r="T3563" s="27">
        <f>IFERROR(FundResult[[#This Row],[pledged]]/FundResult[[#This Row],[backers_count]], 0)</f>
        <v>47.407407407407405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48">
        <v>315</v>
      </c>
      <c r="E3564" s="4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6">
        <f>FundResult[[#This Row],[launched_at]]/86400+DATE(1970,1,1)</f>
        <v>42433.761886574073</v>
      </c>
      <c r="L3564" s="8">
        <f>YEAR(FundResult[[#This Row],[Date Created Conversion]])</f>
        <v>2016</v>
      </c>
      <c r="M3564" t="b">
        <v>0</v>
      </c>
      <c r="N3564">
        <v>31</v>
      </c>
      <c r="O3564" t="b">
        <v>1</v>
      </c>
      <c r="P3564" t="s">
        <v>8269</v>
      </c>
      <c r="Q3564" t="s">
        <v>8317</v>
      </c>
      <c r="R3564" s="10" t="s">
        <v>8318</v>
      </c>
      <c r="S3564" s="29">
        <f>ROUND(FundResult[[#This Row],[pledged]]/FundResult[[#This Row],[goal]]*100,0)</f>
        <v>149</v>
      </c>
      <c r="T3564" s="27">
        <f>IFERROR(FundResult[[#This Row],[pledged]]/FundResult[[#This Row],[backers_count]], 0)</f>
        <v>15.129032258064516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48">
        <v>500</v>
      </c>
      <c r="E3565" s="4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6">
        <f>FundResult[[#This Row],[launched_at]]/86400+DATE(1970,1,1)</f>
        <v>42555.671944444446</v>
      </c>
      <c r="L3565" s="8">
        <f>YEAR(FundResult[[#This Row],[Date Created Conversion]])</f>
        <v>2016</v>
      </c>
      <c r="M3565" t="b">
        <v>0</v>
      </c>
      <c r="N3565">
        <v>25</v>
      </c>
      <c r="O3565" t="b">
        <v>1</v>
      </c>
      <c r="P3565" t="s">
        <v>8269</v>
      </c>
      <c r="Q3565" t="s">
        <v>8317</v>
      </c>
      <c r="R3565" s="10" t="s">
        <v>8318</v>
      </c>
      <c r="S3565" s="29">
        <f>ROUND(FundResult[[#This Row],[pledged]]/FundResult[[#This Row],[goal]]*100,0)</f>
        <v>105</v>
      </c>
      <c r="T3565" s="27">
        <f>IFERROR(FundResult[[#This Row],[pledged]]/FundResult[[#This Row],[backers_count]], 0)</f>
        <v>21.098000000000003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48">
        <v>1000</v>
      </c>
      <c r="E3566" s="4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6">
        <f>FundResult[[#This Row],[launched_at]]/86400+DATE(1970,1,1)</f>
        <v>42236.623252314814</v>
      </c>
      <c r="L3566" s="8">
        <f>YEAR(FundResult[[#This Row],[Date Created Conversion]])</f>
        <v>2015</v>
      </c>
      <c r="M3566" t="b">
        <v>0</v>
      </c>
      <c r="N3566">
        <v>17</v>
      </c>
      <c r="O3566" t="b">
        <v>1</v>
      </c>
      <c r="P3566" t="s">
        <v>8269</v>
      </c>
      <c r="Q3566" t="s">
        <v>8317</v>
      </c>
      <c r="R3566" s="10" t="s">
        <v>8318</v>
      </c>
      <c r="S3566" s="29">
        <f>ROUND(FundResult[[#This Row],[pledged]]/FundResult[[#This Row],[goal]]*100,0)</f>
        <v>101</v>
      </c>
      <c r="T3566" s="27">
        <f>IFERROR(FundResult[[#This Row],[pledged]]/FundResult[[#This Row],[backers_count]], 0)</f>
        <v>59.117647058823529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48">
        <v>900</v>
      </c>
      <c r="E3567" s="4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6">
        <f>FundResult[[#This Row],[launched_at]]/86400+DATE(1970,1,1)</f>
        <v>41974.743148148147</v>
      </c>
      <c r="L3567" s="8">
        <f>YEAR(FundResult[[#This Row],[Date Created Conversion]])</f>
        <v>2014</v>
      </c>
      <c r="M3567" t="b">
        <v>0</v>
      </c>
      <c r="N3567">
        <v>12</v>
      </c>
      <c r="O3567" t="b">
        <v>1</v>
      </c>
      <c r="P3567" t="s">
        <v>8269</v>
      </c>
      <c r="Q3567" t="s">
        <v>8317</v>
      </c>
      <c r="R3567" s="10" t="s">
        <v>8318</v>
      </c>
      <c r="S3567" s="29">
        <f>ROUND(FundResult[[#This Row],[pledged]]/FundResult[[#This Row],[goal]]*100,0)</f>
        <v>131</v>
      </c>
      <c r="T3567" s="27">
        <f>IFERROR(FundResult[[#This Row],[pledged]]/FundResult[[#This Row],[backers_count]], 0)</f>
        <v>97.916666666666671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48">
        <v>2000</v>
      </c>
      <c r="E3568" s="4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6">
        <f>FundResult[[#This Row],[launched_at]]/86400+DATE(1970,1,1)</f>
        <v>41997.507905092592</v>
      </c>
      <c r="L3568" s="8">
        <f>YEAR(FundResult[[#This Row],[Date Created Conversion]])</f>
        <v>2014</v>
      </c>
      <c r="M3568" t="b">
        <v>0</v>
      </c>
      <c r="N3568">
        <v>38</v>
      </c>
      <c r="O3568" t="b">
        <v>1</v>
      </c>
      <c r="P3568" t="s">
        <v>8269</v>
      </c>
      <c r="Q3568" t="s">
        <v>8317</v>
      </c>
      <c r="R3568" s="10" t="s">
        <v>8318</v>
      </c>
      <c r="S3568" s="29">
        <f>ROUND(FundResult[[#This Row],[pledged]]/FundResult[[#This Row],[goal]]*100,0)</f>
        <v>105</v>
      </c>
      <c r="T3568" s="27">
        <f>IFERROR(FundResult[[#This Row],[pledged]]/FundResult[[#This Row],[backers_count]], 0)</f>
        <v>55.131578947368418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48">
        <v>1000</v>
      </c>
      <c r="E3569" s="4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6">
        <f>FundResult[[#This Row],[launched_at]]/86400+DATE(1970,1,1)</f>
        <v>42135.810694444444</v>
      </c>
      <c r="L3569" s="8">
        <f>YEAR(FundResult[[#This Row],[Date Created Conversion]])</f>
        <v>2015</v>
      </c>
      <c r="M3569" t="b">
        <v>0</v>
      </c>
      <c r="N3569">
        <v>41</v>
      </c>
      <c r="O3569" t="b">
        <v>1</v>
      </c>
      <c r="P3569" t="s">
        <v>8269</v>
      </c>
      <c r="Q3569" t="s">
        <v>8317</v>
      </c>
      <c r="R3569" s="10" t="s">
        <v>8318</v>
      </c>
      <c r="S3569" s="29">
        <f>ROUND(FundResult[[#This Row],[pledged]]/FundResult[[#This Row],[goal]]*100,0)</f>
        <v>109</v>
      </c>
      <c r="T3569" s="27">
        <f>IFERROR(FundResult[[#This Row],[pledged]]/FundResult[[#This Row],[backers_count]], 0)</f>
        <v>26.536585365853657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48">
        <v>1000</v>
      </c>
      <c r="E3570" s="4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6">
        <f>FundResult[[#This Row],[launched_at]]/86400+DATE(1970,1,1)</f>
        <v>41869.740671296298</v>
      </c>
      <c r="L3570" s="8">
        <f>YEAR(FundResult[[#This Row],[Date Created Conversion]])</f>
        <v>2014</v>
      </c>
      <c r="M3570" t="b">
        <v>0</v>
      </c>
      <c r="N3570">
        <v>19</v>
      </c>
      <c r="O3570" t="b">
        <v>1</v>
      </c>
      <c r="P3570" t="s">
        <v>8269</v>
      </c>
      <c r="Q3570" t="s">
        <v>8317</v>
      </c>
      <c r="R3570" s="10" t="s">
        <v>8318</v>
      </c>
      <c r="S3570" s="29">
        <f>ROUND(FundResult[[#This Row],[pledged]]/FundResult[[#This Row],[goal]]*100,0)</f>
        <v>111</v>
      </c>
      <c r="T3570" s="27">
        <f>IFERROR(FundResult[[#This Row],[pledged]]/FundResult[[#This Row],[backers_count]], 0)</f>
        <v>58.421052631578945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48">
        <v>5000</v>
      </c>
      <c r="E3571" s="4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6">
        <f>FundResult[[#This Row],[launched_at]]/86400+DATE(1970,1,1)</f>
        <v>41982.688611111109</v>
      </c>
      <c r="L3571" s="8">
        <f>YEAR(FundResult[[#This Row],[Date Created Conversion]])</f>
        <v>2014</v>
      </c>
      <c r="M3571" t="b">
        <v>0</v>
      </c>
      <c r="N3571">
        <v>41</v>
      </c>
      <c r="O3571" t="b">
        <v>1</v>
      </c>
      <c r="P3571" t="s">
        <v>8269</v>
      </c>
      <c r="Q3571" t="s">
        <v>8317</v>
      </c>
      <c r="R3571" s="10" t="s">
        <v>8318</v>
      </c>
      <c r="S3571" s="29">
        <f>ROUND(FundResult[[#This Row],[pledged]]/FundResult[[#This Row],[goal]]*100,0)</f>
        <v>100</v>
      </c>
      <c r="T3571" s="27">
        <f>IFERROR(FundResult[[#This Row],[pledged]]/FundResult[[#This Row],[backers_count]], 0)</f>
        <v>122.53658536585365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48">
        <v>2000</v>
      </c>
      <c r="E3572" s="4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6">
        <f>FundResult[[#This Row],[launched_at]]/86400+DATE(1970,1,1)</f>
        <v>41976.331979166665</v>
      </c>
      <c r="L3572" s="8">
        <f>YEAR(FundResult[[#This Row],[Date Created Conversion]])</f>
        <v>2014</v>
      </c>
      <c r="M3572" t="b">
        <v>0</v>
      </c>
      <c r="N3572">
        <v>26</v>
      </c>
      <c r="O3572" t="b">
        <v>1</v>
      </c>
      <c r="P3572" t="s">
        <v>8269</v>
      </c>
      <c r="Q3572" t="s">
        <v>8317</v>
      </c>
      <c r="R3572" s="10" t="s">
        <v>8318</v>
      </c>
      <c r="S3572" s="29">
        <f>ROUND(FundResult[[#This Row],[pledged]]/FundResult[[#This Row],[goal]]*100,0)</f>
        <v>114</v>
      </c>
      <c r="T3572" s="27">
        <f>IFERROR(FundResult[[#This Row],[pledged]]/FundResult[[#This Row],[backers_count]], 0)</f>
        <v>87.961538461538467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48">
        <v>1500</v>
      </c>
      <c r="E3573" s="4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6">
        <f>FundResult[[#This Row],[launched_at]]/86400+DATE(1970,1,1)</f>
        <v>41912.858946759261</v>
      </c>
      <c r="L3573" s="8">
        <f>YEAR(FundResult[[#This Row],[Date Created Conversion]])</f>
        <v>2014</v>
      </c>
      <c r="M3573" t="b">
        <v>0</v>
      </c>
      <c r="N3573">
        <v>25</v>
      </c>
      <c r="O3573" t="b">
        <v>1</v>
      </c>
      <c r="P3573" t="s">
        <v>8269</v>
      </c>
      <c r="Q3573" t="s">
        <v>8317</v>
      </c>
      <c r="R3573" s="10" t="s">
        <v>8318</v>
      </c>
      <c r="S3573" s="29">
        <f>ROUND(FundResult[[#This Row],[pledged]]/FundResult[[#This Row],[goal]]*100,0)</f>
        <v>122</v>
      </c>
      <c r="T3573" s="27">
        <f>IFERROR(FundResult[[#This Row],[pledged]]/FundResult[[#This Row],[backers_count]], 0)</f>
        <v>73.239999999999995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48">
        <v>500</v>
      </c>
      <c r="E3574" s="4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6">
        <f>FundResult[[#This Row],[launched_at]]/86400+DATE(1970,1,1)</f>
        <v>42146.570393518516</v>
      </c>
      <c r="L3574" s="8">
        <f>YEAR(FundResult[[#This Row],[Date Created Conversion]])</f>
        <v>2015</v>
      </c>
      <c r="M3574" t="b">
        <v>0</v>
      </c>
      <c r="N3574">
        <v>9</v>
      </c>
      <c r="O3574" t="b">
        <v>1</v>
      </c>
      <c r="P3574" t="s">
        <v>8269</v>
      </c>
      <c r="Q3574" t="s">
        <v>8317</v>
      </c>
      <c r="R3574" s="10" t="s">
        <v>8318</v>
      </c>
      <c r="S3574" s="29">
        <f>ROUND(FundResult[[#This Row],[pledged]]/FundResult[[#This Row],[goal]]*100,0)</f>
        <v>100</v>
      </c>
      <c r="T3574" s="27">
        <f>IFERROR(FundResult[[#This Row],[pledged]]/FundResult[[#This Row],[backers_count]], 0)</f>
        <v>55.555555555555557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48">
        <v>3000</v>
      </c>
      <c r="E3575" s="4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6">
        <f>FundResult[[#This Row],[launched_at]]/86400+DATE(1970,1,1)</f>
        <v>41921.375532407408</v>
      </c>
      <c r="L3575" s="8">
        <f>YEAR(FundResult[[#This Row],[Date Created Conversion]])</f>
        <v>2014</v>
      </c>
      <c r="M3575" t="b">
        <v>0</v>
      </c>
      <c r="N3575">
        <v>78</v>
      </c>
      <c r="O3575" t="b">
        <v>1</v>
      </c>
      <c r="P3575" t="s">
        <v>8269</v>
      </c>
      <c r="Q3575" t="s">
        <v>8317</v>
      </c>
      <c r="R3575" s="10" t="s">
        <v>8318</v>
      </c>
      <c r="S3575" s="29">
        <f>ROUND(FundResult[[#This Row],[pledged]]/FundResult[[#This Row],[goal]]*100,0)</f>
        <v>103</v>
      </c>
      <c r="T3575" s="27">
        <f>IFERROR(FundResult[[#This Row],[pledged]]/FundResult[[#This Row],[backers_count]], 0)</f>
        <v>39.53846153846154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48">
        <v>5800</v>
      </c>
      <c r="E3576" s="4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6">
        <f>FundResult[[#This Row],[launched_at]]/86400+DATE(1970,1,1)</f>
        <v>41926.942685185189</v>
      </c>
      <c r="L3576" s="8">
        <f>YEAR(FundResult[[#This Row],[Date Created Conversion]])</f>
        <v>2014</v>
      </c>
      <c r="M3576" t="b">
        <v>0</v>
      </c>
      <c r="N3576">
        <v>45</v>
      </c>
      <c r="O3576" t="b">
        <v>1</v>
      </c>
      <c r="P3576" t="s">
        <v>8269</v>
      </c>
      <c r="Q3576" t="s">
        <v>8317</v>
      </c>
      <c r="R3576" s="10" t="s">
        <v>8318</v>
      </c>
      <c r="S3576" s="29">
        <f>ROUND(FundResult[[#This Row],[pledged]]/FundResult[[#This Row],[goal]]*100,0)</f>
        <v>106</v>
      </c>
      <c r="T3576" s="27">
        <f>IFERROR(FundResult[[#This Row],[pledged]]/FundResult[[#This Row],[backers_count]], 0)</f>
        <v>136.77777777777777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48">
        <v>10000</v>
      </c>
      <c r="E3577" s="4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6">
        <f>FundResult[[#This Row],[launched_at]]/86400+DATE(1970,1,1)</f>
        <v>42561.783877314811</v>
      </c>
      <c r="L3577" s="8">
        <f>YEAR(FundResult[[#This Row],[Date Created Conversion]])</f>
        <v>2016</v>
      </c>
      <c r="M3577" t="b">
        <v>0</v>
      </c>
      <c r="N3577">
        <v>102</v>
      </c>
      <c r="O3577" t="b">
        <v>1</v>
      </c>
      <c r="P3577" t="s">
        <v>8269</v>
      </c>
      <c r="Q3577" t="s">
        <v>8317</v>
      </c>
      <c r="R3577" s="10" t="s">
        <v>8318</v>
      </c>
      <c r="S3577" s="29">
        <f>ROUND(FundResult[[#This Row],[pledged]]/FundResult[[#This Row],[goal]]*100,0)</f>
        <v>101</v>
      </c>
      <c r="T3577" s="27">
        <f>IFERROR(FundResult[[#This Row],[pledged]]/FundResult[[#This Row],[backers_count]], 0)</f>
        <v>99.343137254901961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48">
        <v>100</v>
      </c>
      <c r="E3578" s="4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6">
        <f>FundResult[[#This Row],[launched_at]]/86400+DATE(1970,1,1)</f>
        <v>42649.54923611111</v>
      </c>
      <c r="L3578" s="8">
        <f>YEAR(FundResult[[#This Row],[Date Created Conversion]])</f>
        <v>2016</v>
      </c>
      <c r="M3578" t="b">
        <v>0</v>
      </c>
      <c r="N3578">
        <v>5</v>
      </c>
      <c r="O3578" t="b">
        <v>1</v>
      </c>
      <c r="P3578" t="s">
        <v>8269</v>
      </c>
      <c r="Q3578" t="s">
        <v>8317</v>
      </c>
      <c r="R3578" s="10" t="s">
        <v>8318</v>
      </c>
      <c r="S3578" s="29">
        <f>ROUND(FundResult[[#This Row],[pledged]]/FundResult[[#This Row],[goal]]*100,0)</f>
        <v>100</v>
      </c>
      <c r="T3578" s="27">
        <f>IFERROR(FundResult[[#This Row],[pledged]]/FundResult[[#This Row],[backers_count]], 0)</f>
        <v>20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48">
        <v>600</v>
      </c>
      <c r="E3579" s="4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6">
        <f>FundResult[[#This Row],[launched_at]]/86400+DATE(1970,1,1)</f>
        <v>42093.786840277782</v>
      </c>
      <c r="L3579" s="8">
        <f>YEAR(FundResult[[#This Row],[Date Created Conversion]])</f>
        <v>2015</v>
      </c>
      <c r="M3579" t="b">
        <v>0</v>
      </c>
      <c r="N3579">
        <v>27</v>
      </c>
      <c r="O3579" t="b">
        <v>1</v>
      </c>
      <c r="P3579" t="s">
        <v>8269</v>
      </c>
      <c r="Q3579" t="s">
        <v>8317</v>
      </c>
      <c r="R3579" s="10" t="s">
        <v>8318</v>
      </c>
      <c r="S3579" s="29">
        <f>ROUND(FundResult[[#This Row],[pledged]]/FundResult[[#This Row],[goal]]*100,0)</f>
        <v>130</v>
      </c>
      <c r="T3579" s="27">
        <f>IFERROR(FundResult[[#This Row],[pledged]]/FundResult[[#This Row],[backers_count]], 0)</f>
        <v>28.888888888888889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48">
        <v>1500</v>
      </c>
      <c r="E3580" s="4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6">
        <f>FundResult[[#This Row],[launched_at]]/86400+DATE(1970,1,1)</f>
        <v>42460.733530092592</v>
      </c>
      <c r="L3580" s="8">
        <f>YEAR(FundResult[[#This Row],[Date Created Conversion]])</f>
        <v>2016</v>
      </c>
      <c r="M3580" t="b">
        <v>0</v>
      </c>
      <c r="N3580">
        <v>37</v>
      </c>
      <c r="O3580" t="b">
        <v>1</v>
      </c>
      <c r="P3580" t="s">
        <v>8269</v>
      </c>
      <c r="Q3580" t="s">
        <v>8317</v>
      </c>
      <c r="R3580" s="10" t="s">
        <v>8318</v>
      </c>
      <c r="S3580" s="29">
        <f>ROUND(FundResult[[#This Row],[pledged]]/FundResult[[#This Row],[goal]]*100,0)</f>
        <v>100</v>
      </c>
      <c r="T3580" s="27">
        <f>IFERROR(FundResult[[#This Row],[pledged]]/FundResult[[#This Row],[backers_count]], 0)</f>
        <v>40.545945945945945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48">
        <v>500</v>
      </c>
      <c r="E3581" s="4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6">
        <f>FundResult[[#This Row],[launched_at]]/86400+DATE(1970,1,1)</f>
        <v>42430.762222222227</v>
      </c>
      <c r="L3581" s="8">
        <f>YEAR(FundResult[[#This Row],[Date Created Conversion]])</f>
        <v>2016</v>
      </c>
      <c r="M3581" t="b">
        <v>0</v>
      </c>
      <c r="N3581">
        <v>14</v>
      </c>
      <c r="O3581" t="b">
        <v>1</v>
      </c>
      <c r="P3581" t="s">
        <v>8269</v>
      </c>
      <c r="Q3581" t="s">
        <v>8317</v>
      </c>
      <c r="R3581" s="10" t="s">
        <v>8318</v>
      </c>
      <c r="S3581" s="29">
        <f>ROUND(FundResult[[#This Row],[pledged]]/FundResult[[#This Row],[goal]]*100,0)</f>
        <v>100</v>
      </c>
      <c r="T3581" s="27">
        <f>IFERROR(FundResult[[#This Row],[pledged]]/FundResult[[#This Row],[backers_count]], 0)</f>
        <v>35.714285714285715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48">
        <v>900</v>
      </c>
      <c r="E3582" s="4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6">
        <f>FundResult[[#This Row],[launched_at]]/86400+DATE(1970,1,1)</f>
        <v>42026.176180555558</v>
      </c>
      <c r="L3582" s="8">
        <f>YEAR(FundResult[[#This Row],[Date Created Conversion]])</f>
        <v>2015</v>
      </c>
      <c r="M3582" t="b">
        <v>0</v>
      </c>
      <c r="N3582">
        <v>27</v>
      </c>
      <c r="O3582" t="b">
        <v>1</v>
      </c>
      <c r="P3582" t="s">
        <v>8269</v>
      </c>
      <c r="Q3582" t="s">
        <v>8317</v>
      </c>
      <c r="R3582" s="10" t="s">
        <v>8318</v>
      </c>
      <c r="S3582" s="29">
        <f>ROUND(FundResult[[#This Row],[pledged]]/FundResult[[#This Row],[goal]]*100,0)</f>
        <v>114</v>
      </c>
      <c r="T3582" s="27">
        <f>IFERROR(FundResult[[#This Row],[pledged]]/FundResult[[#This Row],[backers_count]], 0)</f>
        <v>37.962962962962962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48">
        <v>1500</v>
      </c>
      <c r="E3583" s="4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6">
        <f>FundResult[[#This Row],[launched_at]]/86400+DATE(1970,1,1)</f>
        <v>41836.471180555556</v>
      </c>
      <c r="L3583" s="8">
        <f>YEAR(FundResult[[#This Row],[Date Created Conversion]])</f>
        <v>2014</v>
      </c>
      <c r="M3583" t="b">
        <v>0</v>
      </c>
      <c r="N3583">
        <v>45</v>
      </c>
      <c r="O3583" t="b">
        <v>1</v>
      </c>
      <c r="P3583" t="s">
        <v>8269</v>
      </c>
      <c r="Q3583" t="s">
        <v>8317</v>
      </c>
      <c r="R3583" s="10" t="s">
        <v>8318</v>
      </c>
      <c r="S3583" s="29">
        <f>ROUND(FundResult[[#This Row],[pledged]]/FundResult[[#This Row],[goal]]*100,0)</f>
        <v>100</v>
      </c>
      <c r="T3583" s="27">
        <f>IFERROR(FundResult[[#This Row],[pledged]]/FundResult[[#This Row],[backers_count]], 0)</f>
        <v>33.333333333333336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48">
        <v>1000</v>
      </c>
      <c r="E3584" s="4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6">
        <f>FundResult[[#This Row],[launched_at]]/86400+DATE(1970,1,1)</f>
        <v>42451.095856481479</v>
      </c>
      <c r="L3584" s="8">
        <f>YEAR(FundResult[[#This Row],[Date Created Conversion]])</f>
        <v>2016</v>
      </c>
      <c r="M3584" t="b">
        <v>0</v>
      </c>
      <c r="N3584">
        <v>49</v>
      </c>
      <c r="O3584" t="b">
        <v>1</v>
      </c>
      <c r="P3584" t="s">
        <v>8269</v>
      </c>
      <c r="Q3584" t="s">
        <v>8317</v>
      </c>
      <c r="R3584" s="10" t="s">
        <v>8318</v>
      </c>
      <c r="S3584" s="29">
        <f>ROUND(FundResult[[#This Row],[pledged]]/FundResult[[#This Row],[goal]]*100,0)</f>
        <v>287</v>
      </c>
      <c r="T3584" s="27">
        <f>IFERROR(FundResult[[#This Row],[pledged]]/FundResult[[#This Row],[backers_count]], 0)</f>
        <v>58.571428571428569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48">
        <v>3000</v>
      </c>
      <c r="E3585" s="4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6">
        <f>FundResult[[#This Row],[launched_at]]/86400+DATE(1970,1,1)</f>
        <v>42418.425983796296</v>
      </c>
      <c r="L3585" s="8">
        <f>YEAR(FundResult[[#This Row],[Date Created Conversion]])</f>
        <v>2016</v>
      </c>
      <c r="M3585" t="b">
        <v>0</v>
      </c>
      <c r="N3585">
        <v>24</v>
      </c>
      <c r="O3585" t="b">
        <v>1</v>
      </c>
      <c r="P3585" t="s">
        <v>8269</v>
      </c>
      <c r="Q3585" t="s">
        <v>8317</v>
      </c>
      <c r="R3585" s="10" t="s">
        <v>8318</v>
      </c>
      <c r="S3585" s="29">
        <f>ROUND(FundResult[[#This Row],[pledged]]/FundResult[[#This Row],[goal]]*100,0)</f>
        <v>109</v>
      </c>
      <c r="T3585" s="27">
        <f>IFERROR(FundResult[[#This Row],[pledged]]/FundResult[[#This Row],[backers_count]], 0)</f>
        <v>135.625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48">
        <v>3000</v>
      </c>
      <c r="E3586" s="4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6">
        <f>FundResult[[#This Row],[launched_at]]/86400+DATE(1970,1,1)</f>
        <v>42168.316481481481</v>
      </c>
      <c r="L3586" s="8">
        <f>YEAR(FundResult[[#This Row],[Date Created Conversion]])</f>
        <v>2015</v>
      </c>
      <c r="M3586" t="b">
        <v>0</v>
      </c>
      <c r="N3586">
        <v>112</v>
      </c>
      <c r="O3586" t="b">
        <v>1</v>
      </c>
      <c r="P3586" t="s">
        <v>8269</v>
      </c>
      <c r="Q3586" t="s">
        <v>8317</v>
      </c>
      <c r="R3586" s="10" t="s">
        <v>8318</v>
      </c>
      <c r="S3586" s="29">
        <f>ROUND(FundResult[[#This Row],[pledged]]/FundResult[[#This Row],[goal]]*100,0)</f>
        <v>116</v>
      </c>
      <c r="T3586" s="27">
        <f>IFERROR(FundResult[[#This Row],[pledged]]/FundResult[[#This Row],[backers_count]], 0)</f>
        <v>30.9375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48">
        <v>3400</v>
      </c>
      <c r="E3587" s="4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6">
        <f>FundResult[[#This Row],[launched_at]]/86400+DATE(1970,1,1)</f>
        <v>41964.716319444444</v>
      </c>
      <c r="L3587" s="8">
        <f>YEAR(FundResult[[#This Row],[Date Created Conversion]])</f>
        <v>2014</v>
      </c>
      <c r="M3587" t="b">
        <v>0</v>
      </c>
      <c r="N3587">
        <v>23</v>
      </c>
      <c r="O3587" t="b">
        <v>1</v>
      </c>
      <c r="P3587" t="s">
        <v>8269</v>
      </c>
      <c r="Q3587" t="s">
        <v>8317</v>
      </c>
      <c r="R3587" s="10" t="s">
        <v>8318</v>
      </c>
      <c r="S3587" s="29">
        <f>ROUND(FundResult[[#This Row],[pledged]]/FundResult[[#This Row],[goal]]*100,0)</f>
        <v>119</v>
      </c>
      <c r="T3587" s="27">
        <f>IFERROR(FundResult[[#This Row],[pledged]]/FundResult[[#This Row],[backers_count]], 0)</f>
        <v>176.08695652173913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48">
        <v>7500</v>
      </c>
      <c r="E3588" s="4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6">
        <f>FundResult[[#This Row],[launched_at]]/86400+DATE(1970,1,1)</f>
        <v>42576.697569444441</v>
      </c>
      <c r="L3588" s="8">
        <f>YEAR(FundResult[[#This Row],[Date Created Conversion]])</f>
        <v>2016</v>
      </c>
      <c r="M3588" t="b">
        <v>0</v>
      </c>
      <c r="N3588">
        <v>54</v>
      </c>
      <c r="O3588" t="b">
        <v>1</v>
      </c>
      <c r="P3588" t="s">
        <v>8269</v>
      </c>
      <c r="Q3588" t="s">
        <v>8317</v>
      </c>
      <c r="R3588" s="10" t="s">
        <v>8318</v>
      </c>
      <c r="S3588" s="29">
        <f>ROUND(FundResult[[#This Row],[pledged]]/FundResult[[#This Row],[goal]]*100,0)</f>
        <v>109</v>
      </c>
      <c r="T3588" s="27">
        <f>IFERROR(FundResult[[#This Row],[pledged]]/FundResult[[#This Row],[backers_count]], 0)</f>
        <v>151.9814814814815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48">
        <v>500</v>
      </c>
      <c r="E3589" s="4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6">
        <f>FundResult[[#This Row],[launched_at]]/86400+DATE(1970,1,1)</f>
        <v>42503.539976851855</v>
      </c>
      <c r="L3589" s="8">
        <f>YEAR(FundResult[[#This Row],[Date Created Conversion]])</f>
        <v>2016</v>
      </c>
      <c r="M3589" t="b">
        <v>0</v>
      </c>
      <c r="N3589">
        <v>28</v>
      </c>
      <c r="O3589" t="b">
        <v>1</v>
      </c>
      <c r="P3589" t="s">
        <v>8269</v>
      </c>
      <c r="Q3589" t="s">
        <v>8317</v>
      </c>
      <c r="R3589" s="10" t="s">
        <v>8318</v>
      </c>
      <c r="S3589" s="29">
        <f>ROUND(FundResult[[#This Row],[pledged]]/FundResult[[#This Row],[goal]]*100,0)</f>
        <v>127</v>
      </c>
      <c r="T3589" s="27">
        <f>IFERROR(FundResult[[#This Row],[pledged]]/FundResult[[#This Row],[backers_count]], 0)</f>
        <v>22.607142857142858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48">
        <v>200</v>
      </c>
      <c r="E3590" s="4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6">
        <f>FundResult[[#This Row],[launched_at]]/86400+DATE(1970,1,1)</f>
        <v>42101.828819444447</v>
      </c>
      <c r="L3590" s="8">
        <f>YEAR(FundResult[[#This Row],[Date Created Conversion]])</f>
        <v>2015</v>
      </c>
      <c r="M3590" t="b">
        <v>0</v>
      </c>
      <c r="N3590">
        <v>11</v>
      </c>
      <c r="O3590" t="b">
        <v>1</v>
      </c>
      <c r="P3590" t="s">
        <v>8269</v>
      </c>
      <c r="Q3590" t="s">
        <v>8317</v>
      </c>
      <c r="R3590" s="10" t="s">
        <v>8318</v>
      </c>
      <c r="S3590" s="29">
        <f>ROUND(FundResult[[#This Row],[pledged]]/FundResult[[#This Row],[goal]]*100,0)</f>
        <v>101</v>
      </c>
      <c r="T3590" s="27">
        <f>IFERROR(FundResult[[#This Row],[pledged]]/FundResult[[#This Row],[backers_count]], 0)</f>
        <v>18.272727272727273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48">
        <v>4000</v>
      </c>
      <c r="E3591" s="4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6">
        <f>FundResult[[#This Row],[launched_at]]/86400+DATE(1970,1,1)</f>
        <v>42125.647534722222</v>
      </c>
      <c r="L3591" s="8">
        <f>YEAR(FundResult[[#This Row],[Date Created Conversion]])</f>
        <v>2015</v>
      </c>
      <c r="M3591" t="b">
        <v>0</v>
      </c>
      <c r="N3591">
        <v>62</v>
      </c>
      <c r="O3591" t="b">
        <v>1</v>
      </c>
      <c r="P3591" t="s">
        <v>8269</v>
      </c>
      <c r="Q3591" t="s">
        <v>8317</v>
      </c>
      <c r="R3591" s="10" t="s">
        <v>8318</v>
      </c>
      <c r="S3591" s="29">
        <f>ROUND(FundResult[[#This Row],[pledged]]/FundResult[[#This Row],[goal]]*100,0)</f>
        <v>128</v>
      </c>
      <c r="T3591" s="27">
        <f>IFERROR(FundResult[[#This Row],[pledged]]/FundResult[[#This Row],[backers_count]], 0)</f>
        <v>82.258064516129039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48">
        <v>5000</v>
      </c>
      <c r="E3592" s="4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6">
        <f>FundResult[[#This Row],[launched_at]]/86400+DATE(1970,1,1)</f>
        <v>41902.333726851852</v>
      </c>
      <c r="L3592" s="8">
        <f>YEAR(FundResult[[#This Row],[Date Created Conversion]])</f>
        <v>2014</v>
      </c>
      <c r="M3592" t="b">
        <v>0</v>
      </c>
      <c r="N3592">
        <v>73</v>
      </c>
      <c r="O3592" t="b">
        <v>1</v>
      </c>
      <c r="P3592" t="s">
        <v>8269</v>
      </c>
      <c r="Q3592" t="s">
        <v>8317</v>
      </c>
      <c r="R3592" s="10" t="s">
        <v>8318</v>
      </c>
      <c r="S3592" s="29">
        <f>ROUND(FundResult[[#This Row],[pledged]]/FundResult[[#This Row],[goal]]*100,0)</f>
        <v>100</v>
      </c>
      <c r="T3592" s="27">
        <f>IFERROR(FundResult[[#This Row],[pledged]]/FundResult[[#This Row],[backers_count]], 0)</f>
        <v>68.534246575342465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48">
        <v>700</v>
      </c>
      <c r="E3593" s="4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6">
        <f>FundResult[[#This Row],[launched_at]]/86400+DATE(1970,1,1)</f>
        <v>42003.948425925926</v>
      </c>
      <c r="L3593" s="8">
        <f>YEAR(FundResult[[#This Row],[Date Created Conversion]])</f>
        <v>2014</v>
      </c>
      <c r="M3593" t="b">
        <v>0</v>
      </c>
      <c r="N3593">
        <v>18</v>
      </c>
      <c r="O3593" t="b">
        <v>1</v>
      </c>
      <c r="P3593" t="s">
        <v>8269</v>
      </c>
      <c r="Q3593" t="s">
        <v>8317</v>
      </c>
      <c r="R3593" s="10" t="s">
        <v>8318</v>
      </c>
      <c r="S3593" s="29">
        <f>ROUND(FundResult[[#This Row],[pledged]]/FundResult[[#This Row],[goal]]*100,0)</f>
        <v>175</v>
      </c>
      <c r="T3593" s="27">
        <f>IFERROR(FundResult[[#This Row],[pledged]]/FundResult[[#This Row],[backers_count]], 0)</f>
        <v>68.055555555555557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48">
        <v>2000</v>
      </c>
      <c r="E3594" s="4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6">
        <f>FundResult[[#This Row],[launched_at]]/86400+DATE(1970,1,1)</f>
        <v>41988.829942129625</v>
      </c>
      <c r="L3594" s="8">
        <f>YEAR(FundResult[[#This Row],[Date Created Conversion]])</f>
        <v>2014</v>
      </c>
      <c r="M3594" t="b">
        <v>0</v>
      </c>
      <c r="N3594">
        <v>35</v>
      </c>
      <c r="O3594" t="b">
        <v>1</v>
      </c>
      <c r="P3594" t="s">
        <v>8269</v>
      </c>
      <c r="Q3594" t="s">
        <v>8317</v>
      </c>
      <c r="R3594" s="10" t="s">
        <v>8318</v>
      </c>
      <c r="S3594" s="29">
        <f>ROUND(FundResult[[#This Row],[pledged]]/FundResult[[#This Row],[goal]]*100,0)</f>
        <v>127</v>
      </c>
      <c r="T3594" s="27">
        <f>IFERROR(FundResult[[#This Row],[pledged]]/FundResult[[#This Row],[backers_count]], 0)</f>
        <v>72.714285714285708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48">
        <v>3000</v>
      </c>
      <c r="E3595" s="4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6">
        <f>FundResult[[#This Row],[launched_at]]/86400+DATE(1970,1,1)</f>
        <v>41974.898599537039</v>
      </c>
      <c r="L3595" s="8">
        <f>YEAR(FundResult[[#This Row],[Date Created Conversion]])</f>
        <v>2014</v>
      </c>
      <c r="M3595" t="b">
        <v>0</v>
      </c>
      <c r="N3595">
        <v>43</v>
      </c>
      <c r="O3595" t="b">
        <v>1</v>
      </c>
      <c r="P3595" t="s">
        <v>8269</v>
      </c>
      <c r="Q3595" t="s">
        <v>8317</v>
      </c>
      <c r="R3595" s="10" t="s">
        <v>8318</v>
      </c>
      <c r="S3595" s="29">
        <f>ROUND(FundResult[[#This Row],[pledged]]/FundResult[[#This Row],[goal]]*100,0)</f>
        <v>111</v>
      </c>
      <c r="T3595" s="27">
        <f>IFERROR(FundResult[[#This Row],[pledged]]/FundResult[[#This Row],[backers_count]], 0)</f>
        <v>77.186046511627907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48">
        <v>1600</v>
      </c>
      <c r="E3596" s="4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6">
        <f>FundResult[[#This Row],[launched_at]]/86400+DATE(1970,1,1)</f>
        <v>42592.066921296297</v>
      </c>
      <c r="L3596" s="8">
        <f>YEAR(FundResult[[#This Row],[Date Created Conversion]])</f>
        <v>2016</v>
      </c>
      <c r="M3596" t="b">
        <v>0</v>
      </c>
      <c r="N3596">
        <v>36</v>
      </c>
      <c r="O3596" t="b">
        <v>1</v>
      </c>
      <c r="P3596" t="s">
        <v>8269</v>
      </c>
      <c r="Q3596" t="s">
        <v>8317</v>
      </c>
      <c r="R3596" s="10" t="s">
        <v>8318</v>
      </c>
      <c r="S3596" s="29">
        <f>ROUND(FundResult[[#This Row],[pledged]]/FundResult[[#This Row],[goal]]*100,0)</f>
        <v>126</v>
      </c>
      <c r="T3596" s="27">
        <f>IFERROR(FundResult[[#This Row],[pledged]]/FundResult[[#This Row],[backers_count]], 0)</f>
        <v>55.972222222222221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48">
        <v>2600</v>
      </c>
      <c r="E3597" s="4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6">
        <f>FundResult[[#This Row],[launched_at]]/86400+DATE(1970,1,1)</f>
        <v>42050.008368055554</v>
      </c>
      <c r="L3597" s="8">
        <f>YEAR(FundResult[[#This Row],[Date Created Conversion]])</f>
        <v>2015</v>
      </c>
      <c r="M3597" t="b">
        <v>0</v>
      </c>
      <c r="N3597">
        <v>62</v>
      </c>
      <c r="O3597" t="b">
        <v>1</v>
      </c>
      <c r="P3597" t="s">
        <v>8269</v>
      </c>
      <c r="Q3597" t="s">
        <v>8317</v>
      </c>
      <c r="R3597" s="10" t="s">
        <v>8318</v>
      </c>
      <c r="S3597" s="29">
        <f>ROUND(FundResult[[#This Row],[pledged]]/FundResult[[#This Row],[goal]]*100,0)</f>
        <v>119</v>
      </c>
      <c r="T3597" s="27">
        <f>IFERROR(FundResult[[#This Row],[pledged]]/FundResult[[#This Row],[backers_count]], 0)</f>
        <v>49.693548387096776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48">
        <v>1100</v>
      </c>
      <c r="E3598" s="4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6">
        <f>FundResult[[#This Row],[launched_at]]/86400+DATE(1970,1,1)</f>
        <v>41856.715069444443</v>
      </c>
      <c r="L3598" s="8">
        <f>YEAR(FundResult[[#This Row],[Date Created Conversion]])</f>
        <v>2014</v>
      </c>
      <c r="M3598" t="b">
        <v>0</v>
      </c>
      <c r="N3598">
        <v>15</v>
      </c>
      <c r="O3598" t="b">
        <v>1</v>
      </c>
      <c r="P3598" t="s">
        <v>8269</v>
      </c>
      <c r="Q3598" t="s">
        <v>8317</v>
      </c>
      <c r="R3598" s="10" t="s">
        <v>8318</v>
      </c>
      <c r="S3598" s="29">
        <f>ROUND(FundResult[[#This Row],[pledged]]/FundResult[[#This Row],[goal]]*100,0)</f>
        <v>108</v>
      </c>
      <c r="T3598" s="27">
        <f>IFERROR(FundResult[[#This Row],[pledged]]/FundResult[[#This Row],[backers_count]], 0)</f>
        <v>79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48">
        <v>2500</v>
      </c>
      <c r="E3599" s="4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6">
        <f>FundResult[[#This Row],[launched_at]]/86400+DATE(1970,1,1)</f>
        <v>42417.585532407407</v>
      </c>
      <c r="L3599" s="8">
        <f>YEAR(FundResult[[#This Row],[Date Created Conversion]])</f>
        <v>2016</v>
      </c>
      <c r="M3599" t="b">
        <v>0</v>
      </c>
      <c r="N3599">
        <v>33</v>
      </c>
      <c r="O3599" t="b">
        <v>1</v>
      </c>
      <c r="P3599" t="s">
        <v>8269</v>
      </c>
      <c r="Q3599" t="s">
        <v>8317</v>
      </c>
      <c r="R3599" s="10" t="s">
        <v>8318</v>
      </c>
      <c r="S3599" s="29">
        <f>ROUND(FundResult[[#This Row],[pledged]]/FundResult[[#This Row],[goal]]*100,0)</f>
        <v>103</v>
      </c>
      <c r="T3599" s="27">
        <f>IFERROR(FundResult[[#This Row],[pledged]]/FundResult[[#This Row],[backers_count]], 0)</f>
        <v>77.727272727272734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48">
        <v>1000</v>
      </c>
      <c r="E3600" s="4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6">
        <f>FundResult[[#This Row],[launched_at]]/86400+DATE(1970,1,1)</f>
        <v>41866.79886574074</v>
      </c>
      <c r="L3600" s="8">
        <f>YEAR(FundResult[[#This Row],[Date Created Conversion]])</f>
        <v>2014</v>
      </c>
      <c r="M3600" t="b">
        <v>0</v>
      </c>
      <c r="N3600">
        <v>27</v>
      </c>
      <c r="O3600" t="b">
        <v>1</v>
      </c>
      <c r="P3600" t="s">
        <v>8269</v>
      </c>
      <c r="Q3600" t="s">
        <v>8317</v>
      </c>
      <c r="R3600" s="10" t="s">
        <v>8318</v>
      </c>
      <c r="S3600" s="29">
        <f>ROUND(FundResult[[#This Row],[pledged]]/FundResult[[#This Row],[goal]]*100,0)</f>
        <v>110</v>
      </c>
      <c r="T3600" s="27">
        <f>IFERROR(FundResult[[#This Row],[pledged]]/FundResult[[#This Row],[backers_count]], 0)</f>
        <v>40.777777777777779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48">
        <v>500</v>
      </c>
      <c r="E3601" s="4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6">
        <f>FundResult[[#This Row],[launched_at]]/86400+DATE(1970,1,1)</f>
        <v>42220.79487268519</v>
      </c>
      <c r="L3601" s="8">
        <f>YEAR(FundResult[[#This Row],[Date Created Conversion]])</f>
        <v>2015</v>
      </c>
      <c r="M3601" t="b">
        <v>0</v>
      </c>
      <c r="N3601">
        <v>17</v>
      </c>
      <c r="O3601" t="b">
        <v>1</v>
      </c>
      <c r="P3601" t="s">
        <v>8269</v>
      </c>
      <c r="Q3601" t="s">
        <v>8317</v>
      </c>
      <c r="R3601" s="10" t="s">
        <v>8318</v>
      </c>
      <c r="S3601" s="29">
        <f>ROUND(FundResult[[#This Row],[pledged]]/FundResult[[#This Row],[goal]]*100,0)</f>
        <v>202</v>
      </c>
      <c r="T3601" s="27">
        <f>IFERROR(FundResult[[#This Row],[pledged]]/FundResult[[#This Row],[backers_count]], 0)</f>
        <v>59.411764705882355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48">
        <v>10</v>
      </c>
      <c r="E3602" s="4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6">
        <f>FundResult[[#This Row],[launched_at]]/86400+DATE(1970,1,1)</f>
        <v>42628.849120370374</v>
      </c>
      <c r="L3602" s="8">
        <f>YEAR(FundResult[[#This Row],[Date Created Conversion]])</f>
        <v>2016</v>
      </c>
      <c r="M3602" t="b">
        <v>0</v>
      </c>
      <c r="N3602">
        <v>4</v>
      </c>
      <c r="O3602" t="b">
        <v>1</v>
      </c>
      <c r="P3602" t="s">
        <v>8269</v>
      </c>
      <c r="Q3602" t="s">
        <v>8317</v>
      </c>
      <c r="R3602" s="10" t="s">
        <v>8318</v>
      </c>
      <c r="S3602" s="29">
        <f>ROUND(FundResult[[#This Row],[pledged]]/FundResult[[#This Row],[goal]]*100,0)</f>
        <v>130</v>
      </c>
      <c r="T3602" s="27">
        <f>IFERROR(FundResult[[#This Row],[pledged]]/FundResult[[#This Row],[backers_count]], 0)</f>
        <v>3.25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48">
        <v>2000</v>
      </c>
      <c r="E3603" s="4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6">
        <f>FundResult[[#This Row],[launched_at]]/86400+DATE(1970,1,1)</f>
        <v>41990.99863425926</v>
      </c>
      <c r="L3603" s="8">
        <f>YEAR(FundResult[[#This Row],[Date Created Conversion]])</f>
        <v>2014</v>
      </c>
      <c r="M3603" t="b">
        <v>0</v>
      </c>
      <c r="N3603">
        <v>53</v>
      </c>
      <c r="O3603" t="b">
        <v>1</v>
      </c>
      <c r="P3603" t="s">
        <v>8269</v>
      </c>
      <c r="Q3603" t="s">
        <v>8317</v>
      </c>
      <c r="R3603" s="10" t="s">
        <v>8318</v>
      </c>
      <c r="S3603" s="29">
        <f>ROUND(FundResult[[#This Row],[pledged]]/FundResult[[#This Row],[goal]]*100,0)</f>
        <v>104</v>
      </c>
      <c r="T3603" s="27">
        <f>IFERROR(FundResult[[#This Row],[pledged]]/FundResult[[#This Row],[backers_count]], 0)</f>
        <v>39.377358490566039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48">
        <v>4000</v>
      </c>
      <c r="E3604" s="4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6">
        <f>FundResult[[#This Row],[launched_at]]/86400+DATE(1970,1,1)</f>
        <v>42447.894432870366</v>
      </c>
      <c r="L3604" s="8">
        <f>YEAR(FundResult[[#This Row],[Date Created Conversion]])</f>
        <v>2016</v>
      </c>
      <c r="M3604" t="b">
        <v>0</v>
      </c>
      <c r="N3604">
        <v>49</v>
      </c>
      <c r="O3604" t="b">
        <v>1</v>
      </c>
      <c r="P3604" t="s">
        <v>8269</v>
      </c>
      <c r="Q3604" t="s">
        <v>8317</v>
      </c>
      <c r="R3604" s="10" t="s">
        <v>8318</v>
      </c>
      <c r="S3604" s="29">
        <f>ROUND(FundResult[[#This Row],[pledged]]/FundResult[[#This Row],[goal]]*100,0)</f>
        <v>100</v>
      </c>
      <c r="T3604" s="27">
        <f>IFERROR(FundResult[[#This Row],[pledged]]/FundResult[[#This Row],[backers_count]], 0)</f>
        <v>81.673469387755105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48">
        <v>1500</v>
      </c>
      <c r="E3605" s="4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6">
        <f>FundResult[[#This Row],[launched_at]]/86400+DATE(1970,1,1)</f>
        <v>42283.864351851851</v>
      </c>
      <c r="L3605" s="8">
        <f>YEAR(FundResult[[#This Row],[Date Created Conversion]])</f>
        <v>2015</v>
      </c>
      <c r="M3605" t="b">
        <v>0</v>
      </c>
      <c r="N3605">
        <v>57</v>
      </c>
      <c r="O3605" t="b">
        <v>1</v>
      </c>
      <c r="P3605" t="s">
        <v>8269</v>
      </c>
      <c r="Q3605" t="s">
        <v>8317</v>
      </c>
      <c r="R3605" s="10" t="s">
        <v>8318</v>
      </c>
      <c r="S3605" s="29">
        <f>ROUND(FundResult[[#This Row],[pledged]]/FundResult[[#This Row],[goal]]*100,0)</f>
        <v>171</v>
      </c>
      <c r="T3605" s="27">
        <f>IFERROR(FundResult[[#This Row],[pledged]]/FundResult[[#This Row],[backers_count]], 0)</f>
        <v>44.912280701754383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48">
        <v>3000</v>
      </c>
      <c r="E3606" s="4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6">
        <f>FundResult[[#This Row],[launched_at]]/86400+DATE(1970,1,1)</f>
        <v>42483.015694444446</v>
      </c>
      <c r="L3606" s="8">
        <f>YEAR(FundResult[[#This Row],[Date Created Conversion]])</f>
        <v>2016</v>
      </c>
      <c r="M3606" t="b">
        <v>0</v>
      </c>
      <c r="N3606">
        <v>69</v>
      </c>
      <c r="O3606" t="b">
        <v>1</v>
      </c>
      <c r="P3606" t="s">
        <v>8269</v>
      </c>
      <c r="Q3606" t="s">
        <v>8317</v>
      </c>
      <c r="R3606" s="10" t="s">
        <v>8318</v>
      </c>
      <c r="S3606" s="29">
        <f>ROUND(FundResult[[#This Row],[pledged]]/FundResult[[#This Row],[goal]]*100,0)</f>
        <v>113</v>
      </c>
      <c r="T3606" s="27">
        <f>IFERROR(FundResult[[#This Row],[pledged]]/FundResult[[#This Row],[backers_count]], 0)</f>
        <v>49.05797101449275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48">
        <v>250</v>
      </c>
      <c r="E3607" s="4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6">
        <f>FundResult[[#This Row],[launched_at]]/86400+DATE(1970,1,1)</f>
        <v>42383.793124999997</v>
      </c>
      <c r="L3607" s="8">
        <f>YEAR(FundResult[[#This Row],[Date Created Conversion]])</f>
        <v>2016</v>
      </c>
      <c r="M3607" t="b">
        <v>0</v>
      </c>
      <c r="N3607">
        <v>15</v>
      </c>
      <c r="O3607" t="b">
        <v>1</v>
      </c>
      <c r="P3607" t="s">
        <v>8269</v>
      </c>
      <c r="Q3607" t="s">
        <v>8317</v>
      </c>
      <c r="R3607" s="10" t="s">
        <v>8318</v>
      </c>
      <c r="S3607" s="29">
        <f>ROUND(FundResult[[#This Row],[pledged]]/FundResult[[#This Row],[goal]]*100,0)</f>
        <v>184</v>
      </c>
      <c r="T3607" s="27">
        <f>IFERROR(FundResult[[#This Row],[pledged]]/FundResult[[#This Row],[backers_count]], 0)</f>
        <v>30.666666666666668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48">
        <v>3000</v>
      </c>
      <c r="E3608" s="4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6">
        <f>FundResult[[#This Row],[launched_at]]/86400+DATE(1970,1,1)</f>
        <v>42566.604826388888</v>
      </c>
      <c r="L3608" s="8">
        <f>YEAR(FundResult[[#This Row],[Date Created Conversion]])</f>
        <v>2016</v>
      </c>
      <c r="M3608" t="b">
        <v>0</v>
      </c>
      <c r="N3608">
        <v>64</v>
      </c>
      <c r="O3608" t="b">
        <v>1</v>
      </c>
      <c r="P3608" t="s">
        <v>8269</v>
      </c>
      <c r="Q3608" t="s">
        <v>8317</v>
      </c>
      <c r="R3608" s="10" t="s">
        <v>8318</v>
      </c>
      <c r="S3608" s="29">
        <f>ROUND(FundResult[[#This Row],[pledged]]/FundResult[[#This Row],[goal]]*100,0)</f>
        <v>130</v>
      </c>
      <c r="T3608" s="27">
        <f>IFERROR(FundResult[[#This Row],[pledged]]/FundResult[[#This Row],[backers_count]], 0)</f>
        <v>61.0625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48">
        <v>550</v>
      </c>
      <c r="E3609" s="4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6">
        <f>FundResult[[#This Row],[launched_at]]/86400+DATE(1970,1,1)</f>
        <v>42338.963912037041</v>
      </c>
      <c r="L3609" s="8">
        <f>YEAR(FundResult[[#This Row],[Date Created Conversion]])</f>
        <v>2015</v>
      </c>
      <c r="M3609" t="b">
        <v>0</v>
      </c>
      <c r="N3609">
        <v>20</v>
      </c>
      <c r="O3609" t="b">
        <v>1</v>
      </c>
      <c r="P3609" t="s">
        <v>8269</v>
      </c>
      <c r="Q3609" t="s">
        <v>8317</v>
      </c>
      <c r="R3609" s="10" t="s">
        <v>8318</v>
      </c>
      <c r="S3609" s="29">
        <f>ROUND(FundResult[[#This Row],[pledged]]/FundResult[[#This Row],[goal]]*100,0)</f>
        <v>105</v>
      </c>
      <c r="T3609" s="27">
        <f>IFERROR(FundResult[[#This Row],[pledged]]/FundResult[[#This Row],[backers_count]], 0)</f>
        <v>29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48">
        <v>800</v>
      </c>
      <c r="E3610" s="4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6">
        <f>FundResult[[#This Row],[launched_at]]/86400+DATE(1970,1,1)</f>
        <v>42506.709374999999</v>
      </c>
      <c r="L3610" s="8">
        <f>YEAR(FundResult[[#This Row],[Date Created Conversion]])</f>
        <v>2016</v>
      </c>
      <c r="M3610" t="b">
        <v>0</v>
      </c>
      <c r="N3610">
        <v>27</v>
      </c>
      <c r="O3610" t="b">
        <v>1</v>
      </c>
      <c r="P3610" t="s">
        <v>8269</v>
      </c>
      <c r="Q3610" t="s">
        <v>8317</v>
      </c>
      <c r="R3610" s="10" t="s">
        <v>8318</v>
      </c>
      <c r="S3610" s="29">
        <f>ROUND(FundResult[[#This Row],[pledged]]/FundResult[[#This Row],[goal]]*100,0)</f>
        <v>100</v>
      </c>
      <c r="T3610" s="27">
        <f>IFERROR(FundResult[[#This Row],[pledged]]/FundResult[[#This Row],[backers_count]], 0)</f>
        <v>29.62962962962963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48">
        <v>1960</v>
      </c>
      <c r="E3611" s="4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6">
        <f>FundResult[[#This Row],[launched_at]]/86400+DATE(1970,1,1)</f>
        <v>42429.991724537038</v>
      </c>
      <c r="L3611" s="8">
        <f>YEAR(FundResult[[#This Row],[Date Created Conversion]])</f>
        <v>2016</v>
      </c>
      <c r="M3611" t="b">
        <v>0</v>
      </c>
      <c r="N3611">
        <v>21</v>
      </c>
      <c r="O3611" t="b">
        <v>1</v>
      </c>
      <c r="P3611" t="s">
        <v>8269</v>
      </c>
      <c r="Q3611" t="s">
        <v>8317</v>
      </c>
      <c r="R3611" s="10" t="s">
        <v>8318</v>
      </c>
      <c r="S3611" s="29">
        <f>ROUND(FundResult[[#This Row],[pledged]]/FundResult[[#This Row],[goal]]*100,0)</f>
        <v>153</v>
      </c>
      <c r="T3611" s="27">
        <f>IFERROR(FundResult[[#This Row],[pledged]]/FundResult[[#This Row],[backers_count]], 0)</f>
        <v>143.0952380952381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48">
        <v>1000</v>
      </c>
      <c r="E3612" s="4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6">
        <f>FundResult[[#This Row],[launched_at]]/86400+DATE(1970,1,1)</f>
        <v>42203.432129629626</v>
      </c>
      <c r="L3612" s="8">
        <f>YEAR(FundResult[[#This Row],[Date Created Conversion]])</f>
        <v>2015</v>
      </c>
      <c r="M3612" t="b">
        <v>0</v>
      </c>
      <c r="N3612">
        <v>31</v>
      </c>
      <c r="O3612" t="b">
        <v>1</v>
      </c>
      <c r="P3612" t="s">
        <v>8269</v>
      </c>
      <c r="Q3612" t="s">
        <v>8317</v>
      </c>
      <c r="R3612" s="10" t="s">
        <v>8318</v>
      </c>
      <c r="S3612" s="29">
        <f>ROUND(FundResult[[#This Row],[pledged]]/FundResult[[#This Row],[goal]]*100,0)</f>
        <v>162</v>
      </c>
      <c r="T3612" s="27">
        <f>IFERROR(FundResult[[#This Row],[pledged]]/FundResult[[#This Row],[backers_count]], 0)</f>
        <v>52.354838709677416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48">
        <v>2500</v>
      </c>
      <c r="E3613" s="4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6">
        <f>FundResult[[#This Row],[launched_at]]/86400+DATE(1970,1,1)</f>
        <v>42072.370381944449</v>
      </c>
      <c r="L3613" s="8">
        <f>YEAR(FundResult[[#This Row],[Date Created Conversion]])</f>
        <v>2015</v>
      </c>
      <c r="M3613" t="b">
        <v>0</v>
      </c>
      <c r="N3613">
        <v>51</v>
      </c>
      <c r="O3613" t="b">
        <v>1</v>
      </c>
      <c r="P3613" t="s">
        <v>8269</v>
      </c>
      <c r="Q3613" t="s">
        <v>8317</v>
      </c>
      <c r="R3613" s="10" t="s">
        <v>8318</v>
      </c>
      <c r="S3613" s="29">
        <f>ROUND(FundResult[[#This Row],[pledged]]/FundResult[[#This Row],[goal]]*100,0)</f>
        <v>136</v>
      </c>
      <c r="T3613" s="27">
        <f>IFERROR(FundResult[[#This Row],[pledged]]/FundResult[[#This Row],[backers_count]], 0)</f>
        <v>66.666666666666671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48">
        <v>5000</v>
      </c>
      <c r="E3614" s="4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6">
        <f>FundResult[[#This Row],[launched_at]]/86400+DATE(1970,1,1)</f>
        <v>41789.726979166662</v>
      </c>
      <c r="L3614" s="8">
        <f>YEAR(FundResult[[#This Row],[Date Created Conversion]])</f>
        <v>2014</v>
      </c>
      <c r="M3614" t="b">
        <v>0</v>
      </c>
      <c r="N3614">
        <v>57</v>
      </c>
      <c r="O3614" t="b">
        <v>1</v>
      </c>
      <c r="P3614" t="s">
        <v>8269</v>
      </c>
      <c r="Q3614" t="s">
        <v>8317</v>
      </c>
      <c r="R3614" s="10" t="s">
        <v>8318</v>
      </c>
      <c r="S3614" s="29">
        <f>ROUND(FundResult[[#This Row],[pledged]]/FundResult[[#This Row],[goal]]*100,0)</f>
        <v>144</v>
      </c>
      <c r="T3614" s="27">
        <f>IFERROR(FundResult[[#This Row],[pledged]]/FundResult[[#This Row],[backers_count]], 0)</f>
        <v>126.66666666666667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48">
        <v>1250</v>
      </c>
      <c r="E3615" s="4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6">
        <f>FundResult[[#This Row],[launched_at]]/86400+DATE(1970,1,1)</f>
        <v>41788.58997685185</v>
      </c>
      <c r="L3615" s="8">
        <f>YEAR(FundResult[[#This Row],[Date Created Conversion]])</f>
        <v>2014</v>
      </c>
      <c r="M3615" t="b">
        <v>0</v>
      </c>
      <c r="N3615">
        <v>20</v>
      </c>
      <c r="O3615" t="b">
        <v>1</v>
      </c>
      <c r="P3615" t="s">
        <v>8269</v>
      </c>
      <c r="Q3615" t="s">
        <v>8317</v>
      </c>
      <c r="R3615" s="10" t="s">
        <v>8318</v>
      </c>
      <c r="S3615" s="29">
        <f>ROUND(FundResult[[#This Row],[pledged]]/FundResult[[#This Row],[goal]]*100,0)</f>
        <v>100</v>
      </c>
      <c r="T3615" s="27">
        <f>IFERROR(FundResult[[#This Row],[pledged]]/FundResult[[#This Row],[backers_count]], 0)</f>
        <v>62.5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48">
        <v>2500</v>
      </c>
      <c r="E3616" s="4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6">
        <f>FundResult[[#This Row],[launched_at]]/86400+DATE(1970,1,1)</f>
        <v>42144.041851851856</v>
      </c>
      <c r="L3616" s="8">
        <f>YEAR(FundResult[[#This Row],[Date Created Conversion]])</f>
        <v>2015</v>
      </c>
      <c r="M3616" t="b">
        <v>0</v>
      </c>
      <c r="N3616">
        <v>71</v>
      </c>
      <c r="O3616" t="b">
        <v>1</v>
      </c>
      <c r="P3616" t="s">
        <v>8269</v>
      </c>
      <c r="Q3616" t="s">
        <v>8317</v>
      </c>
      <c r="R3616" s="10" t="s">
        <v>8318</v>
      </c>
      <c r="S3616" s="29">
        <f>ROUND(FundResult[[#This Row],[pledged]]/FundResult[[#This Row],[goal]]*100,0)</f>
        <v>101</v>
      </c>
      <c r="T3616" s="27">
        <f>IFERROR(FundResult[[#This Row],[pledged]]/FundResult[[#This Row],[backers_count]], 0)</f>
        <v>35.492957746478872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48">
        <v>2500</v>
      </c>
      <c r="E3617" s="4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6">
        <f>FundResult[[#This Row],[launched_at]]/86400+DATE(1970,1,1)</f>
        <v>42318.593703703707</v>
      </c>
      <c r="L3617" s="8">
        <f>YEAR(FundResult[[#This Row],[Date Created Conversion]])</f>
        <v>2015</v>
      </c>
      <c r="M3617" t="b">
        <v>0</v>
      </c>
      <c r="N3617">
        <v>72</v>
      </c>
      <c r="O3617" t="b">
        <v>1</v>
      </c>
      <c r="P3617" t="s">
        <v>8269</v>
      </c>
      <c r="Q3617" t="s">
        <v>8317</v>
      </c>
      <c r="R3617" s="10" t="s">
        <v>8318</v>
      </c>
      <c r="S3617" s="29">
        <f>ROUND(FundResult[[#This Row],[pledged]]/FundResult[[#This Row],[goal]]*100,0)</f>
        <v>107</v>
      </c>
      <c r="T3617" s="27">
        <f>IFERROR(FundResult[[#This Row],[pledged]]/FundResult[[#This Row],[backers_count]], 0)</f>
        <v>37.083333333333336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48">
        <v>2500</v>
      </c>
      <c r="E3618" s="4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6">
        <f>FundResult[[#This Row],[launched_at]]/86400+DATE(1970,1,1)</f>
        <v>42052.949814814812</v>
      </c>
      <c r="L3618" s="8">
        <f>YEAR(FundResult[[#This Row],[Date Created Conversion]])</f>
        <v>2015</v>
      </c>
      <c r="M3618" t="b">
        <v>0</v>
      </c>
      <c r="N3618">
        <v>45</v>
      </c>
      <c r="O3618" t="b">
        <v>1</v>
      </c>
      <c r="P3618" t="s">
        <v>8269</v>
      </c>
      <c r="Q3618" t="s">
        <v>8317</v>
      </c>
      <c r="R3618" s="10" t="s">
        <v>8318</v>
      </c>
      <c r="S3618" s="29">
        <f>ROUND(FundResult[[#This Row],[pledged]]/FundResult[[#This Row],[goal]]*100,0)</f>
        <v>125</v>
      </c>
      <c r="T3618" s="27">
        <f>IFERROR(FundResult[[#This Row],[pledged]]/FundResult[[#This Row],[backers_count]], 0)</f>
        <v>69.333333333333329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48">
        <v>740</v>
      </c>
      <c r="E3619" s="4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6">
        <f>FundResult[[#This Row],[launched_at]]/86400+DATE(1970,1,1)</f>
        <v>42779.610289351855</v>
      </c>
      <c r="L3619" s="8">
        <f>YEAR(FundResult[[#This Row],[Date Created Conversion]])</f>
        <v>2017</v>
      </c>
      <c r="M3619" t="b">
        <v>0</v>
      </c>
      <c r="N3619">
        <v>51</v>
      </c>
      <c r="O3619" t="b">
        <v>1</v>
      </c>
      <c r="P3619" t="s">
        <v>8269</v>
      </c>
      <c r="Q3619" t="s">
        <v>8317</v>
      </c>
      <c r="R3619" s="10" t="s">
        <v>8318</v>
      </c>
      <c r="S3619" s="29">
        <f>ROUND(FundResult[[#This Row],[pledged]]/FundResult[[#This Row],[goal]]*100,0)</f>
        <v>119</v>
      </c>
      <c r="T3619" s="27">
        <f>IFERROR(FundResult[[#This Row],[pledged]]/FundResult[[#This Row],[backers_count]], 0)</f>
        <v>17.254901960784313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48">
        <v>2000</v>
      </c>
      <c r="E3620" s="4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6">
        <f>FundResult[[#This Row],[launched_at]]/86400+DATE(1970,1,1)</f>
        <v>42128.627893518518</v>
      </c>
      <c r="L3620" s="8">
        <f>YEAR(FundResult[[#This Row],[Date Created Conversion]])</f>
        <v>2015</v>
      </c>
      <c r="M3620" t="b">
        <v>0</v>
      </c>
      <c r="N3620">
        <v>56</v>
      </c>
      <c r="O3620" t="b">
        <v>1</v>
      </c>
      <c r="P3620" t="s">
        <v>8269</v>
      </c>
      <c r="Q3620" t="s">
        <v>8317</v>
      </c>
      <c r="R3620" s="10" t="s">
        <v>8318</v>
      </c>
      <c r="S3620" s="29">
        <f>ROUND(FundResult[[#This Row],[pledged]]/FundResult[[#This Row],[goal]]*100,0)</f>
        <v>101</v>
      </c>
      <c r="T3620" s="27">
        <f>IFERROR(FundResult[[#This Row],[pledged]]/FundResult[[#This Row],[backers_count]], 0)</f>
        <v>36.071428571428569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48">
        <v>1000</v>
      </c>
      <c r="E3621" s="4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6">
        <f>FundResult[[#This Row],[launched_at]]/86400+DATE(1970,1,1)</f>
        <v>42661.132245370369</v>
      </c>
      <c r="L3621" s="8">
        <f>YEAR(FundResult[[#This Row],[Date Created Conversion]])</f>
        <v>2016</v>
      </c>
      <c r="M3621" t="b">
        <v>0</v>
      </c>
      <c r="N3621">
        <v>17</v>
      </c>
      <c r="O3621" t="b">
        <v>1</v>
      </c>
      <c r="P3621" t="s">
        <v>8269</v>
      </c>
      <c r="Q3621" t="s">
        <v>8317</v>
      </c>
      <c r="R3621" s="10" t="s">
        <v>8318</v>
      </c>
      <c r="S3621" s="29">
        <f>ROUND(FundResult[[#This Row],[pledged]]/FundResult[[#This Row],[goal]]*100,0)</f>
        <v>113</v>
      </c>
      <c r="T3621" s="27">
        <f>IFERROR(FundResult[[#This Row],[pledged]]/FundResult[[#This Row],[backers_count]], 0)</f>
        <v>66.470588235294116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48">
        <v>10500</v>
      </c>
      <c r="E3622" s="4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6">
        <f>FundResult[[#This Row],[launched_at]]/86400+DATE(1970,1,1)</f>
        <v>42037.938206018516</v>
      </c>
      <c r="L3622" s="8">
        <f>YEAR(FundResult[[#This Row],[Date Created Conversion]])</f>
        <v>2015</v>
      </c>
      <c r="M3622" t="b">
        <v>0</v>
      </c>
      <c r="N3622">
        <v>197</v>
      </c>
      <c r="O3622" t="b">
        <v>1</v>
      </c>
      <c r="P3622" t="s">
        <v>8269</v>
      </c>
      <c r="Q3622" t="s">
        <v>8317</v>
      </c>
      <c r="R3622" s="10" t="s">
        <v>8318</v>
      </c>
      <c r="S3622" s="29">
        <f>ROUND(FundResult[[#This Row],[pledged]]/FundResult[[#This Row],[goal]]*100,0)</f>
        <v>105</v>
      </c>
      <c r="T3622" s="27">
        <f>IFERROR(FundResult[[#This Row],[pledged]]/FundResult[[#This Row],[backers_count]], 0)</f>
        <v>56.065989847715734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48">
        <v>3000</v>
      </c>
      <c r="E3623" s="4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6">
        <f>FundResult[[#This Row],[launched_at]]/86400+DATE(1970,1,1)</f>
        <v>42619.935694444444</v>
      </c>
      <c r="L3623" s="8">
        <f>YEAR(FundResult[[#This Row],[Date Created Conversion]])</f>
        <v>2016</v>
      </c>
      <c r="M3623" t="b">
        <v>0</v>
      </c>
      <c r="N3623">
        <v>70</v>
      </c>
      <c r="O3623" t="b">
        <v>1</v>
      </c>
      <c r="P3623" t="s">
        <v>8269</v>
      </c>
      <c r="Q3623" t="s">
        <v>8317</v>
      </c>
      <c r="R3623" s="10" t="s">
        <v>8318</v>
      </c>
      <c r="S3623" s="29">
        <f>ROUND(FundResult[[#This Row],[pledged]]/FundResult[[#This Row],[goal]]*100,0)</f>
        <v>110</v>
      </c>
      <c r="T3623" s="27">
        <f>IFERROR(FundResult[[#This Row],[pledged]]/FundResult[[#This Row],[backers_count]], 0)</f>
        <v>47.028571428571432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48">
        <v>1000</v>
      </c>
      <c r="E3624" s="4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6">
        <f>FundResult[[#This Row],[launched_at]]/86400+DATE(1970,1,1)</f>
        <v>41877.221886574072</v>
      </c>
      <c r="L3624" s="8">
        <f>YEAR(FundResult[[#This Row],[Date Created Conversion]])</f>
        <v>2014</v>
      </c>
      <c r="M3624" t="b">
        <v>0</v>
      </c>
      <c r="N3624">
        <v>21</v>
      </c>
      <c r="O3624" t="b">
        <v>1</v>
      </c>
      <c r="P3624" t="s">
        <v>8269</v>
      </c>
      <c r="Q3624" t="s">
        <v>8317</v>
      </c>
      <c r="R3624" s="10" t="s">
        <v>8318</v>
      </c>
      <c r="S3624" s="29">
        <f>ROUND(FundResult[[#This Row],[pledged]]/FundResult[[#This Row],[goal]]*100,0)</f>
        <v>100</v>
      </c>
      <c r="T3624" s="27">
        <f>IFERROR(FundResult[[#This Row],[pledged]]/FundResult[[#This Row],[backers_count]], 0)</f>
        <v>47.666190476190479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48">
        <v>2500</v>
      </c>
      <c r="E3625" s="4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6">
        <f>FundResult[[#This Row],[launched_at]]/86400+DATE(1970,1,1)</f>
        <v>41828.736921296295</v>
      </c>
      <c r="L3625" s="8">
        <f>YEAR(FundResult[[#This Row],[Date Created Conversion]])</f>
        <v>2014</v>
      </c>
      <c r="M3625" t="b">
        <v>0</v>
      </c>
      <c r="N3625">
        <v>34</v>
      </c>
      <c r="O3625" t="b">
        <v>1</v>
      </c>
      <c r="P3625" t="s">
        <v>8269</v>
      </c>
      <c r="Q3625" t="s">
        <v>8317</v>
      </c>
      <c r="R3625" s="10" t="s">
        <v>8318</v>
      </c>
      <c r="S3625" s="29">
        <f>ROUND(FundResult[[#This Row],[pledged]]/FundResult[[#This Row],[goal]]*100,0)</f>
        <v>120</v>
      </c>
      <c r="T3625" s="27">
        <f>IFERROR(FundResult[[#This Row],[pledged]]/FundResult[[#This Row],[backers_count]], 0)</f>
        <v>88.235294117647058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48">
        <v>3000</v>
      </c>
      <c r="E3626" s="4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6">
        <f>FundResult[[#This Row],[launched_at]]/86400+DATE(1970,1,1)</f>
        <v>42545.774189814816</v>
      </c>
      <c r="L3626" s="8">
        <f>YEAR(FundResult[[#This Row],[Date Created Conversion]])</f>
        <v>2016</v>
      </c>
      <c r="M3626" t="b">
        <v>0</v>
      </c>
      <c r="N3626">
        <v>39</v>
      </c>
      <c r="O3626" t="b">
        <v>1</v>
      </c>
      <c r="P3626" t="s">
        <v>8269</v>
      </c>
      <c r="Q3626" t="s">
        <v>8317</v>
      </c>
      <c r="R3626" s="10" t="s">
        <v>8318</v>
      </c>
      <c r="S3626" s="29">
        <f>ROUND(FundResult[[#This Row],[pledged]]/FundResult[[#This Row],[goal]]*100,0)</f>
        <v>105</v>
      </c>
      <c r="T3626" s="27">
        <f>IFERROR(FundResult[[#This Row],[pledged]]/FundResult[[#This Row],[backers_count]], 0)</f>
        <v>80.717948717948715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48">
        <v>3000</v>
      </c>
      <c r="E3627" s="4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6">
        <f>FundResult[[#This Row],[launched_at]]/86400+DATE(1970,1,1)</f>
        <v>42157.652511574073</v>
      </c>
      <c r="L3627" s="8">
        <f>YEAR(FundResult[[#This Row],[Date Created Conversion]])</f>
        <v>2015</v>
      </c>
      <c r="M3627" t="b">
        <v>0</v>
      </c>
      <c r="N3627">
        <v>78</v>
      </c>
      <c r="O3627" t="b">
        <v>1</v>
      </c>
      <c r="P3627" t="s">
        <v>8269</v>
      </c>
      <c r="Q3627" t="s">
        <v>8317</v>
      </c>
      <c r="R3627" s="10" t="s">
        <v>8318</v>
      </c>
      <c r="S3627" s="29">
        <f>ROUND(FundResult[[#This Row],[pledged]]/FundResult[[#This Row],[goal]]*100,0)</f>
        <v>103</v>
      </c>
      <c r="T3627" s="27">
        <f>IFERROR(FundResult[[#This Row],[pledged]]/FundResult[[#This Row],[backers_count]], 0)</f>
        <v>39.487179487179489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48">
        <v>4000</v>
      </c>
      <c r="E3628" s="4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6">
        <f>FundResult[[#This Row],[launched_at]]/86400+DATE(1970,1,1)</f>
        <v>41846.667326388888</v>
      </c>
      <c r="L3628" s="8">
        <f>YEAR(FundResult[[#This Row],[Date Created Conversion]])</f>
        <v>2014</v>
      </c>
      <c r="M3628" t="b">
        <v>0</v>
      </c>
      <c r="N3628">
        <v>48</v>
      </c>
      <c r="O3628" t="b">
        <v>1</v>
      </c>
      <c r="P3628" t="s">
        <v>8269</v>
      </c>
      <c r="Q3628" t="s">
        <v>8317</v>
      </c>
      <c r="R3628" s="10" t="s">
        <v>8318</v>
      </c>
      <c r="S3628" s="29">
        <f>ROUND(FundResult[[#This Row],[pledged]]/FundResult[[#This Row],[goal]]*100,0)</f>
        <v>102</v>
      </c>
      <c r="T3628" s="27">
        <f>IFERROR(FundResult[[#This Row],[pledged]]/FundResult[[#This Row],[backers_count]], 0)</f>
        <v>84.854166666666671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48">
        <v>2000</v>
      </c>
      <c r="E3629" s="4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6">
        <f>FundResult[[#This Row],[launched_at]]/86400+DATE(1970,1,1)</f>
        <v>42460.741747685184</v>
      </c>
      <c r="L3629" s="8">
        <f>YEAR(FundResult[[#This Row],[Date Created Conversion]])</f>
        <v>2016</v>
      </c>
      <c r="M3629" t="b">
        <v>0</v>
      </c>
      <c r="N3629">
        <v>29</v>
      </c>
      <c r="O3629" t="b">
        <v>1</v>
      </c>
      <c r="P3629" t="s">
        <v>8269</v>
      </c>
      <c r="Q3629" t="s">
        <v>8317</v>
      </c>
      <c r="R3629" s="10" t="s">
        <v>8318</v>
      </c>
      <c r="S3629" s="29">
        <f>ROUND(FundResult[[#This Row],[pledged]]/FundResult[[#This Row],[goal]]*100,0)</f>
        <v>100</v>
      </c>
      <c r="T3629" s="27">
        <f>IFERROR(FundResult[[#This Row],[pledged]]/FundResult[[#This Row],[backers_count]], 0)</f>
        <v>68.965517241379317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48">
        <v>100000</v>
      </c>
      <c r="E3630" s="4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6">
        <f>FundResult[[#This Row],[launched_at]]/86400+DATE(1970,1,1)</f>
        <v>42291.833287037036</v>
      </c>
      <c r="L3630" s="8">
        <f>YEAR(FundResult[[#This Row],[Date Created Conversion]])</f>
        <v>2015</v>
      </c>
      <c r="M3630" t="b">
        <v>0</v>
      </c>
      <c r="N3630">
        <v>0</v>
      </c>
      <c r="O3630" t="b">
        <v>0</v>
      </c>
      <c r="P3630" t="s">
        <v>8303</v>
      </c>
      <c r="Q3630" t="s">
        <v>8317</v>
      </c>
      <c r="R3630" s="10" t="s">
        <v>8359</v>
      </c>
      <c r="S3630" s="29">
        <f>ROUND(FundResult[[#This Row],[pledged]]/FundResult[[#This Row],[goal]]*100,0)</f>
        <v>0</v>
      </c>
      <c r="T3630" s="27">
        <f>IFERROR(FundResult[[#This Row],[pledged]]/FundResult[[#This Row],[backers_count]], 0)</f>
        <v>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48">
        <v>1000000</v>
      </c>
      <c r="E3631" s="4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6">
        <f>FundResult[[#This Row],[launched_at]]/86400+DATE(1970,1,1)</f>
        <v>42437.094490740739</v>
      </c>
      <c r="L3631" s="8">
        <f>YEAR(FundResult[[#This Row],[Date Created Conversion]])</f>
        <v>2016</v>
      </c>
      <c r="M3631" t="b">
        <v>0</v>
      </c>
      <c r="N3631">
        <v>2</v>
      </c>
      <c r="O3631" t="b">
        <v>0</v>
      </c>
      <c r="P3631" t="s">
        <v>8303</v>
      </c>
      <c r="Q3631" t="s">
        <v>8317</v>
      </c>
      <c r="R3631" s="10" t="s">
        <v>8359</v>
      </c>
      <c r="S3631" s="29">
        <f>ROUND(FundResult[[#This Row],[pledged]]/FundResult[[#This Row],[goal]]*100,0)</f>
        <v>0</v>
      </c>
      <c r="T3631" s="27">
        <f>IFERROR(FundResult[[#This Row],[pledged]]/FundResult[[#This Row],[backers_count]], 0)</f>
        <v>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48">
        <v>3000</v>
      </c>
      <c r="E3632" s="4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6">
        <f>FundResult[[#This Row],[launched_at]]/86400+DATE(1970,1,1)</f>
        <v>41942.84710648148</v>
      </c>
      <c r="L3632" s="8">
        <f>YEAR(FundResult[[#This Row],[Date Created Conversion]])</f>
        <v>2014</v>
      </c>
      <c r="M3632" t="b">
        <v>0</v>
      </c>
      <c r="N3632">
        <v>1</v>
      </c>
      <c r="O3632" t="b">
        <v>0</v>
      </c>
      <c r="P3632" t="s">
        <v>8303</v>
      </c>
      <c r="Q3632" t="s">
        <v>8317</v>
      </c>
      <c r="R3632" s="10" t="s">
        <v>8359</v>
      </c>
      <c r="S3632" s="29">
        <f>ROUND(FundResult[[#This Row],[pledged]]/FundResult[[#This Row],[goal]]*100,0)</f>
        <v>0</v>
      </c>
      <c r="T3632" s="27">
        <f>IFERROR(FundResult[[#This Row],[pledged]]/FundResult[[#This Row],[backers_count]], 0)</f>
        <v>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48">
        <v>17100</v>
      </c>
      <c r="E3633" s="4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6">
        <f>FundResult[[#This Row],[launched_at]]/86400+DATE(1970,1,1)</f>
        <v>41880.753437499996</v>
      </c>
      <c r="L3633" s="8">
        <f>YEAR(FundResult[[#This Row],[Date Created Conversion]])</f>
        <v>2014</v>
      </c>
      <c r="M3633" t="b">
        <v>0</v>
      </c>
      <c r="N3633">
        <v>59</v>
      </c>
      <c r="O3633" t="b">
        <v>0</v>
      </c>
      <c r="P3633" t="s">
        <v>8303</v>
      </c>
      <c r="Q3633" t="s">
        <v>8317</v>
      </c>
      <c r="R3633" s="10" t="s">
        <v>8359</v>
      </c>
      <c r="S3633" s="29">
        <f>ROUND(FundResult[[#This Row],[pledged]]/FundResult[[#This Row],[goal]]*100,0)</f>
        <v>51</v>
      </c>
      <c r="T3633" s="27">
        <f>IFERROR(FundResult[[#This Row],[pledged]]/FundResult[[#This Row],[backers_count]], 0)</f>
        <v>147.88135593220338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48">
        <v>500</v>
      </c>
      <c r="E3634" s="4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6">
        <f>FundResult[[#This Row],[launched_at]]/86400+DATE(1970,1,1)</f>
        <v>41946.936909722222</v>
      </c>
      <c r="L3634" s="8">
        <f>YEAR(FundResult[[#This Row],[Date Created Conversion]])</f>
        <v>2014</v>
      </c>
      <c r="M3634" t="b">
        <v>0</v>
      </c>
      <c r="N3634">
        <v>1</v>
      </c>
      <c r="O3634" t="b">
        <v>0</v>
      </c>
      <c r="P3634" t="s">
        <v>8303</v>
      </c>
      <c r="Q3634" t="s">
        <v>8317</v>
      </c>
      <c r="R3634" s="10" t="s">
        <v>8359</v>
      </c>
      <c r="S3634" s="29">
        <f>ROUND(FundResult[[#This Row],[pledged]]/FundResult[[#This Row],[goal]]*100,0)</f>
        <v>20</v>
      </c>
      <c r="T3634" s="27">
        <f>IFERROR(FundResult[[#This Row],[pledged]]/FundResult[[#This Row],[backers_count]], 0)</f>
        <v>100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48">
        <v>5000</v>
      </c>
      <c r="E3635" s="4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6">
        <f>FundResult[[#This Row],[launched_at]]/86400+DATE(1970,1,1)</f>
        <v>42649.623460648145</v>
      </c>
      <c r="L3635" s="8">
        <f>YEAR(FundResult[[#This Row],[Date Created Conversion]])</f>
        <v>2016</v>
      </c>
      <c r="M3635" t="b">
        <v>0</v>
      </c>
      <c r="N3635">
        <v>31</v>
      </c>
      <c r="O3635" t="b">
        <v>0</v>
      </c>
      <c r="P3635" t="s">
        <v>8303</v>
      </c>
      <c r="Q3635" t="s">
        <v>8317</v>
      </c>
      <c r="R3635" s="10" t="s">
        <v>8359</v>
      </c>
      <c r="S3635" s="29">
        <f>ROUND(FundResult[[#This Row],[pledged]]/FundResult[[#This Row],[goal]]*100,0)</f>
        <v>35</v>
      </c>
      <c r="T3635" s="27">
        <f>IFERROR(FundResult[[#This Row],[pledged]]/FundResult[[#This Row],[backers_count]], 0)</f>
        <v>56.838709677419352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48">
        <v>75000</v>
      </c>
      <c r="E3636" s="4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6">
        <f>FundResult[[#This Row],[launched_at]]/86400+DATE(1970,1,1)</f>
        <v>42701.166365740741</v>
      </c>
      <c r="L3636" s="8">
        <f>YEAR(FundResult[[#This Row],[Date Created Conversion]])</f>
        <v>2016</v>
      </c>
      <c r="M3636" t="b">
        <v>0</v>
      </c>
      <c r="N3636">
        <v>18</v>
      </c>
      <c r="O3636" t="b">
        <v>0</v>
      </c>
      <c r="P3636" t="s">
        <v>8303</v>
      </c>
      <c r="Q3636" t="s">
        <v>8317</v>
      </c>
      <c r="R3636" s="10" t="s">
        <v>8359</v>
      </c>
      <c r="S3636" s="29">
        <f>ROUND(FundResult[[#This Row],[pledged]]/FundResult[[#This Row],[goal]]*100,0)</f>
        <v>4</v>
      </c>
      <c r="T3636" s="27">
        <f>IFERROR(FundResult[[#This Row],[pledged]]/FundResult[[#This Row],[backers_count]], 0)</f>
        <v>176.94444444444446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48">
        <v>3500</v>
      </c>
      <c r="E3637" s="4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6">
        <f>FundResult[[#This Row],[launched_at]]/86400+DATE(1970,1,1)</f>
        <v>42450.88282407407</v>
      </c>
      <c r="L3637" s="8">
        <f>YEAR(FundResult[[#This Row],[Date Created Conversion]])</f>
        <v>2016</v>
      </c>
      <c r="M3637" t="b">
        <v>0</v>
      </c>
      <c r="N3637">
        <v>10</v>
      </c>
      <c r="O3637" t="b">
        <v>0</v>
      </c>
      <c r="P3637" t="s">
        <v>8303</v>
      </c>
      <c r="Q3637" t="s">
        <v>8317</v>
      </c>
      <c r="R3637" s="10" t="s">
        <v>8359</v>
      </c>
      <c r="S3637" s="29">
        <f>ROUND(FundResult[[#This Row],[pledged]]/FundResult[[#This Row],[goal]]*100,0)</f>
        <v>36</v>
      </c>
      <c r="T3637" s="27">
        <f>IFERROR(FundResult[[#This Row],[pledged]]/FundResult[[#This Row],[backers_count]], 0)</f>
        <v>127.6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48">
        <v>150000</v>
      </c>
      <c r="E3638" s="4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6">
        <f>FundResult[[#This Row],[launched_at]]/86400+DATE(1970,1,1)</f>
        <v>42226.694780092592</v>
      </c>
      <c r="L3638" s="8">
        <f>YEAR(FundResult[[#This Row],[Date Created Conversion]])</f>
        <v>2015</v>
      </c>
      <c r="M3638" t="b">
        <v>0</v>
      </c>
      <c r="N3638">
        <v>0</v>
      </c>
      <c r="O3638" t="b">
        <v>0</v>
      </c>
      <c r="P3638" t="s">
        <v>8303</v>
      </c>
      <c r="Q3638" t="s">
        <v>8317</v>
      </c>
      <c r="R3638" s="10" t="s">
        <v>8359</v>
      </c>
      <c r="S3638" s="29">
        <f>ROUND(FundResult[[#This Row],[pledged]]/FundResult[[#This Row],[goal]]*100,0)</f>
        <v>0</v>
      </c>
      <c r="T3638" s="27">
        <f>IFERROR(FundResult[[#This Row],[pledged]]/FundResult[[#This Row],[backers_count]], 0)</f>
        <v>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48">
        <v>3000</v>
      </c>
      <c r="E3639" s="4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6">
        <f>FundResult[[#This Row],[launched_at]]/86400+DATE(1970,1,1)</f>
        <v>41975.700636574074</v>
      </c>
      <c r="L3639" s="8">
        <f>YEAR(FundResult[[#This Row],[Date Created Conversion]])</f>
        <v>2014</v>
      </c>
      <c r="M3639" t="b">
        <v>0</v>
      </c>
      <c r="N3639">
        <v>14</v>
      </c>
      <c r="O3639" t="b">
        <v>0</v>
      </c>
      <c r="P3639" t="s">
        <v>8303</v>
      </c>
      <c r="Q3639" t="s">
        <v>8317</v>
      </c>
      <c r="R3639" s="10" t="s">
        <v>8359</v>
      </c>
      <c r="S3639" s="29">
        <f>ROUND(FundResult[[#This Row],[pledged]]/FundResult[[#This Row],[goal]]*100,0)</f>
        <v>31</v>
      </c>
      <c r="T3639" s="27">
        <f>IFERROR(FundResult[[#This Row],[pledged]]/FundResult[[#This Row],[backers_count]], 0)</f>
        <v>66.142857142857139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48">
        <v>3300</v>
      </c>
      <c r="E3640" s="4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6">
        <f>FundResult[[#This Row],[launched_at]]/86400+DATE(1970,1,1)</f>
        <v>42053.672824074078</v>
      </c>
      <c r="L3640" s="8">
        <f>YEAR(FundResult[[#This Row],[Date Created Conversion]])</f>
        <v>2015</v>
      </c>
      <c r="M3640" t="b">
        <v>0</v>
      </c>
      <c r="N3640">
        <v>2</v>
      </c>
      <c r="O3640" t="b">
        <v>0</v>
      </c>
      <c r="P3640" t="s">
        <v>8303</v>
      </c>
      <c r="Q3640" t="s">
        <v>8317</v>
      </c>
      <c r="R3640" s="10" t="s">
        <v>8359</v>
      </c>
      <c r="S3640" s="29">
        <f>ROUND(FundResult[[#This Row],[pledged]]/FundResult[[#This Row],[goal]]*100,0)</f>
        <v>7</v>
      </c>
      <c r="T3640" s="27">
        <f>IFERROR(FundResult[[#This Row],[pledged]]/FundResult[[#This Row],[backers_count]], 0)</f>
        <v>108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48">
        <v>25000</v>
      </c>
      <c r="E3641" s="4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6">
        <f>FundResult[[#This Row],[launched_at]]/86400+DATE(1970,1,1)</f>
        <v>42590.677152777775</v>
      </c>
      <c r="L3641" s="8">
        <f>YEAR(FundResult[[#This Row],[Date Created Conversion]])</f>
        <v>2016</v>
      </c>
      <c r="M3641" t="b">
        <v>0</v>
      </c>
      <c r="N3641">
        <v>1</v>
      </c>
      <c r="O3641" t="b">
        <v>0</v>
      </c>
      <c r="P3641" t="s">
        <v>8303</v>
      </c>
      <c r="Q3641" t="s">
        <v>8317</v>
      </c>
      <c r="R3641" s="10" t="s">
        <v>8359</v>
      </c>
      <c r="S3641" s="29">
        <f>ROUND(FundResult[[#This Row],[pledged]]/FundResult[[#This Row],[goal]]*100,0)</f>
        <v>0</v>
      </c>
      <c r="T3641" s="27">
        <f>IFERROR(FundResult[[#This Row],[pledged]]/FundResult[[#This Row],[backers_count]], 0)</f>
        <v>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48">
        <v>1000</v>
      </c>
      <c r="E3642" s="4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6">
        <f>FundResult[[#This Row],[launched_at]]/86400+DATE(1970,1,1)</f>
        <v>42104.781597222223</v>
      </c>
      <c r="L3642" s="8">
        <f>YEAR(FundResult[[#This Row],[Date Created Conversion]])</f>
        <v>2015</v>
      </c>
      <c r="M3642" t="b">
        <v>0</v>
      </c>
      <c r="N3642">
        <v>3</v>
      </c>
      <c r="O3642" t="b">
        <v>0</v>
      </c>
      <c r="P3642" t="s">
        <v>8303</v>
      </c>
      <c r="Q3642" t="s">
        <v>8317</v>
      </c>
      <c r="R3642" s="10" t="s">
        <v>8359</v>
      </c>
      <c r="S3642" s="29">
        <f>ROUND(FundResult[[#This Row],[pledged]]/FundResult[[#This Row],[goal]]*100,0)</f>
        <v>6</v>
      </c>
      <c r="T3642" s="27">
        <f>IFERROR(FundResult[[#This Row],[pledged]]/FundResult[[#This Row],[backers_count]], 0)</f>
        <v>18.333333333333332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48">
        <v>3000</v>
      </c>
      <c r="E3643" s="4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6">
        <f>FundResult[[#This Row],[launched_at]]/86400+DATE(1970,1,1)</f>
        <v>41899.627071759256</v>
      </c>
      <c r="L3643" s="8">
        <f>YEAR(FundResult[[#This Row],[Date Created Conversion]])</f>
        <v>2014</v>
      </c>
      <c r="M3643" t="b">
        <v>0</v>
      </c>
      <c r="N3643">
        <v>0</v>
      </c>
      <c r="O3643" t="b">
        <v>0</v>
      </c>
      <c r="P3643" t="s">
        <v>8303</v>
      </c>
      <c r="Q3643" t="s">
        <v>8317</v>
      </c>
      <c r="R3643" s="10" t="s">
        <v>8359</v>
      </c>
      <c r="S3643" s="29">
        <f>ROUND(FundResult[[#This Row],[pledged]]/FundResult[[#This Row],[goal]]*100,0)</f>
        <v>0</v>
      </c>
      <c r="T3643" s="27">
        <f>IFERROR(FundResult[[#This Row],[pledged]]/FundResult[[#This Row],[backers_count]], 0)</f>
        <v>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48">
        <v>700</v>
      </c>
      <c r="E3644" s="4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6">
        <f>FundResult[[#This Row],[launched_at]]/86400+DATE(1970,1,1)</f>
        <v>42297.816284722227</v>
      </c>
      <c r="L3644" s="8">
        <f>YEAR(FundResult[[#This Row],[Date Created Conversion]])</f>
        <v>2015</v>
      </c>
      <c r="M3644" t="b">
        <v>0</v>
      </c>
      <c r="N3644">
        <v>2</v>
      </c>
      <c r="O3644" t="b">
        <v>0</v>
      </c>
      <c r="P3644" t="s">
        <v>8303</v>
      </c>
      <c r="Q3644" t="s">
        <v>8317</v>
      </c>
      <c r="R3644" s="10" t="s">
        <v>8359</v>
      </c>
      <c r="S3644" s="29">
        <f>ROUND(FundResult[[#This Row],[pledged]]/FundResult[[#This Row],[goal]]*100,0)</f>
        <v>2</v>
      </c>
      <c r="T3644" s="27">
        <f>IFERROR(FundResult[[#This Row],[pledged]]/FundResult[[#This Row],[backers_count]], 0)</f>
        <v>7.5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48">
        <v>25000</v>
      </c>
      <c r="E3645" s="4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6">
        <f>FundResult[[#This Row],[launched_at]]/86400+DATE(1970,1,1)</f>
        <v>42285.143969907411</v>
      </c>
      <c r="L3645" s="8">
        <f>YEAR(FundResult[[#This Row],[Date Created Conversion]])</f>
        <v>2015</v>
      </c>
      <c r="M3645" t="b">
        <v>0</v>
      </c>
      <c r="N3645">
        <v>0</v>
      </c>
      <c r="O3645" t="b">
        <v>0</v>
      </c>
      <c r="P3645" t="s">
        <v>8303</v>
      </c>
      <c r="Q3645" t="s">
        <v>8317</v>
      </c>
      <c r="R3645" s="10" t="s">
        <v>8359</v>
      </c>
      <c r="S3645" s="29">
        <f>ROUND(FundResult[[#This Row],[pledged]]/FundResult[[#This Row],[goal]]*100,0)</f>
        <v>0</v>
      </c>
      <c r="T3645" s="27">
        <f>IFERROR(FundResult[[#This Row],[pledged]]/FundResult[[#This Row],[backers_count]], 0)</f>
        <v>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48">
        <v>5000</v>
      </c>
      <c r="E3646" s="4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6">
        <f>FundResult[[#This Row],[launched_at]]/86400+DATE(1970,1,1)</f>
        <v>42409.241747685184</v>
      </c>
      <c r="L3646" s="8">
        <f>YEAR(FundResult[[#This Row],[Date Created Conversion]])</f>
        <v>2016</v>
      </c>
      <c r="M3646" t="b">
        <v>0</v>
      </c>
      <c r="N3646">
        <v>12</v>
      </c>
      <c r="O3646" t="b">
        <v>0</v>
      </c>
      <c r="P3646" t="s">
        <v>8303</v>
      </c>
      <c r="Q3646" t="s">
        <v>8317</v>
      </c>
      <c r="R3646" s="10" t="s">
        <v>8359</v>
      </c>
      <c r="S3646" s="29">
        <f>ROUND(FundResult[[#This Row],[pledged]]/FundResult[[#This Row],[goal]]*100,0)</f>
        <v>16</v>
      </c>
      <c r="T3646" s="27">
        <f>IFERROR(FundResult[[#This Row],[pledged]]/FundResult[[#This Row],[backers_count]], 0)</f>
        <v>68.416666666666671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48">
        <v>1000</v>
      </c>
      <c r="E3647" s="4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6">
        <f>FundResult[[#This Row],[launched_at]]/86400+DATE(1970,1,1)</f>
        <v>42665.970347222217</v>
      </c>
      <c r="L3647" s="8">
        <f>YEAR(FundResult[[#This Row],[Date Created Conversion]])</f>
        <v>2016</v>
      </c>
      <c r="M3647" t="b">
        <v>0</v>
      </c>
      <c r="N3647">
        <v>1</v>
      </c>
      <c r="O3647" t="b">
        <v>0</v>
      </c>
      <c r="P3647" t="s">
        <v>8303</v>
      </c>
      <c r="Q3647" t="s">
        <v>8317</v>
      </c>
      <c r="R3647" s="10" t="s">
        <v>8359</v>
      </c>
      <c r="S3647" s="29">
        <f>ROUND(FundResult[[#This Row],[pledged]]/FundResult[[#This Row],[goal]]*100,0)</f>
        <v>0</v>
      </c>
      <c r="T3647" s="27">
        <f>IFERROR(FundResult[[#This Row],[pledged]]/FundResult[[#This Row],[backers_count]], 0)</f>
        <v>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48">
        <v>10000</v>
      </c>
      <c r="E3648" s="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6">
        <f>FundResult[[#This Row],[launched_at]]/86400+DATE(1970,1,1)</f>
        <v>42140.421319444446</v>
      </c>
      <c r="L3648" s="8">
        <f>YEAR(FundResult[[#This Row],[Date Created Conversion]])</f>
        <v>2015</v>
      </c>
      <c r="M3648" t="b">
        <v>0</v>
      </c>
      <c r="N3648">
        <v>8</v>
      </c>
      <c r="O3648" t="b">
        <v>0</v>
      </c>
      <c r="P3648" t="s">
        <v>8303</v>
      </c>
      <c r="Q3648" t="s">
        <v>8317</v>
      </c>
      <c r="R3648" s="10" t="s">
        <v>8359</v>
      </c>
      <c r="S3648" s="29">
        <f>ROUND(FundResult[[#This Row],[pledged]]/FundResult[[#This Row],[goal]]*100,0)</f>
        <v>5</v>
      </c>
      <c r="T3648" s="27">
        <f>IFERROR(FundResult[[#This Row],[pledged]]/FundResult[[#This Row],[backers_count]], 0)</f>
        <v>60.125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48">
        <v>500</v>
      </c>
      <c r="E3649" s="4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6">
        <f>FundResult[[#This Row],[launched_at]]/86400+DATE(1970,1,1)</f>
        <v>42598.749155092592</v>
      </c>
      <c r="L3649" s="8">
        <f>YEAR(FundResult[[#This Row],[Date Created Conversion]])</f>
        <v>2016</v>
      </c>
      <c r="M3649" t="b">
        <v>0</v>
      </c>
      <c r="N3649">
        <v>2</v>
      </c>
      <c r="O3649" t="b">
        <v>0</v>
      </c>
      <c r="P3649" t="s">
        <v>8303</v>
      </c>
      <c r="Q3649" t="s">
        <v>8317</v>
      </c>
      <c r="R3649" s="10" t="s">
        <v>8359</v>
      </c>
      <c r="S3649" s="29">
        <f>ROUND(FundResult[[#This Row],[pledged]]/FundResult[[#This Row],[goal]]*100,0)</f>
        <v>6</v>
      </c>
      <c r="T3649" s="27">
        <f>IFERROR(FundResult[[#This Row],[pledged]]/FundResult[[#This Row],[backers_count]], 0)</f>
        <v>15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48">
        <v>40000</v>
      </c>
      <c r="E3650" s="4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6">
        <f>FundResult[[#This Row],[launched_at]]/86400+DATE(1970,1,1)</f>
        <v>41887.292187500003</v>
      </c>
      <c r="L3650" s="8">
        <f>YEAR(FundResult[[#This Row],[Date Created Conversion]])</f>
        <v>2014</v>
      </c>
      <c r="M3650" t="b">
        <v>0</v>
      </c>
      <c r="N3650">
        <v>73</v>
      </c>
      <c r="O3650" t="b">
        <v>1</v>
      </c>
      <c r="P3650" t="s">
        <v>8269</v>
      </c>
      <c r="Q3650" t="s">
        <v>8317</v>
      </c>
      <c r="R3650" s="10" t="s">
        <v>8318</v>
      </c>
      <c r="S3650" s="29">
        <f>ROUND(FundResult[[#This Row],[pledged]]/FundResult[[#This Row],[goal]]*100,0)</f>
        <v>100</v>
      </c>
      <c r="T3650" s="27">
        <f>IFERROR(FundResult[[#This Row],[pledged]]/FundResult[[#This Row],[backers_count]], 0)</f>
        <v>550.04109589041093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48">
        <v>750</v>
      </c>
      <c r="E3651" s="4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6">
        <f>FundResult[[#This Row],[launched_at]]/86400+DATE(1970,1,1)</f>
        <v>41780.712893518517</v>
      </c>
      <c r="L3651" s="8">
        <f>YEAR(FundResult[[#This Row],[Date Created Conversion]])</f>
        <v>2014</v>
      </c>
      <c r="M3651" t="b">
        <v>0</v>
      </c>
      <c r="N3651">
        <v>8</v>
      </c>
      <c r="O3651" t="b">
        <v>1</v>
      </c>
      <c r="P3651" t="s">
        <v>8269</v>
      </c>
      <c r="Q3651" t="s">
        <v>8317</v>
      </c>
      <c r="R3651" s="10" t="s">
        <v>8318</v>
      </c>
      <c r="S3651" s="29">
        <f>ROUND(FundResult[[#This Row],[pledged]]/FundResult[[#This Row],[goal]]*100,0)</f>
        <v>104</v>
      </c>
      <c r="T3651" s="27">
        <f>IFERROR(FundResult[[#This Row],[pledged]]/FundResult[[#This Row],[backers_count]], 0)</f>
        <v>97.5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48">
        <v>500</v>
      </c>
      <c r="E3652" s="4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6">
        <f>FundResult[[#This Row],[launched_at]]/86400+DATE(1970,1,1)</f>
        <v>42381.478981481487</v>
      </c>
      <c r="L3652" s="8">
        <f>YEAR(FundResult[[#This Row],[Date Created Conversion]])</f>
        <v>2016</v>
      </c>
      <c r="M3652" t="b">
        <v>0</v>
      </c>
      <c r="N3652">
        <v>17</v>
      </c>
      <c r="O3652" t="b">
        <v>1</v>
      </c>
      <c r="P3652" t="s">
        <v>8269</v>
      </c>
      <c r="Q3652" t="s">
        <v>8317</v>
      </c>
      <c r="R3652" s="10" t="s">
        <v>8318</v>
      </c>
      <c r="S3652" s="29">
        <f>ROUND(FundResult[[#This Row],[pledged]]/FundResult[[#This Row],[goal]]*100,0)</f>
        <v>100</v>
      </c>
      <c r="T3652" s="27">
        <f>IFERROR(FundResult[[#This Row],[pledged]]/FundResult[[#This Row],[backers_count]], 0)</f>
        <v>29.411764705882351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48">
        <v>500</v>
      </c>
      <c r="E3653" s="4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6">
        <f>FundResult[[#This Row],[launched_at]]/86400+DATE(1970,1,1)</f>
        <v>41828.646319444444</v>
      </c>
      <c r="L3653" s="8">
        <f>YEAR(FundResult[[#This Row],[Date Created Conversion]])</f>
        <v>2014</v>
      </c>
      <c r="M3653" t="b">
        <v>0</v>
      </c>
      <c r="N3653">
        <v>9</v>
      </c>
      <c r="O3653" t="b">
        <v>1</v>
      </c>
      <c r="P3653" t="s">
        <v>8269</v>
      </c>
      <c r="Q3653" t="s">
        <v>8317</v>
      </c>
      <c r="R3653" s="10" t="s">
        <v>8318</v>
      </c>
      <c r="S3653" s="29">
        <f>ROUND(FundResult[[#This Row],[pledged]]/FundResult[[#This Row],[goal]]*100,0)</f>
        <v>104</v>
      </c>
      <c r="T3653" s="27">
        <f>IFERROR(FundResult[[#This Row],[pledged]]/FundResult[[#This Row],[backers_count]], 0)</f>
        <v>57.777777777777779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48">
        <v>300</v>
      </c>
      <c r="E3654" s="4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6">
        <f>FundResult[[#This Row],[launched_at]]/86400+DATE(1970,1,1)</f>
        <v>42596.644699074073</v>
      </c>
      <c r="L3654" s="8">
        <f>YEAR(FundResult[[#This Row],[Date Created Conversion]])</f>
        <v>2016</v>
      </c>
      <c r="M3654" t="b">
        <v>0</v>
      </c>
      <c r="N3654">
        <v>17</v>
      </c>
      <c r="O3654" t="b">
        <v>1</v>
      </c>
      <c r="P3654" t="s">
        <v>8269</v>
      </c>
      <c r="Q3654" t="s">
        <v>8317</v>
      </c>
      <c r="R3654" s="10" t="s">
        <v>8318</v>
      </c>
      <c r="S3654" s="29">
        <f>ROUND(FundResult[[#This Row],[pledged]]/FundResult[[#This Row],[goal]]*100,0)</f>
        <v>251</v>
      </c>
      <c r="T3654" s="27">
        <f>IFERROR(FundResult[[#This Row],[pledged]]/FundResult[[#This Row],[backers_count]], 0)</f>
        <v>44.235294117647058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48">
        <v>2000</v>
      </c>
      <c r="E3655" s="4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6">
        <f>FundResult[[#This Row],[launched_at]]/86400+DATE(1970,1,1)</f>
        <v>42191.363506944443</v>
      </c>
      <c r="L3655" s="8">
        <f>YEAR(FundResult[[#This Row],[Date Created Conversion]])</f>
        <v>2015</v>
      </c>
      <c r="M3655" t="b">
        <v>0</v>
      </c>
      <c r="N3655">
        <v>33</v>
      </c>
      <c r="O3655" t="b">
        <v>1</v>
      </c>
      <c r="P3655" t="s">
        <v>8269</v>
      </c>
      <c r="Q3655" t="s">
        <v>8317</v>
      </c>
      <c r="R3655" s="10" t="s">
        <v>8318</v>
      </c>
      <c r="S3655" s="29">
        <f>ROUND(FundResult[[#This Row],[pledged]]/FundResult[[#This Row],[goal]]*100,0)</f>
        <v>101</v>
      </c>
      <c r="T3655" s="27">
        <f>IFERROR(FundResult[[#This Row],[pledged]]/FundResult[[#This Row],[backers_count]], 0)</f>
        <v>60.909090909090907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48">
        <v>1500</v>
      </c>
      <c r="E3656" s="4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6">
        <f>FundResult[[#This Row],[launched_at]]/86400+DATE(1970,1,1)</f>
        <v>42440.416504629626</v>
      </c>
      <c r="L3656" s="8">
        <f>YEAR(FundResult[[#This Row],[Date Created Conversion]])</f>
        <v>2016</v>
      </c>
      <c r="M3656" t="b">
        <v>0</v>
      </c>
      <c r="N3656">
        <v>38</v>
      </c>
      <c r="O3656" t="b">
        <v>1</v>
      </c>
      <c r="P3656" t="s">
        <v>8269</v>
      </c>
      <c r="Q3656" t="s">
        <v>8317</v>
      </c>
      <c r="R3656" s="10" t="s">
        <v>8318</v>
      </c>
      <c r="S3656" s="29">
        <f>ROUND(FundResult[[#This Row],[pledged]]/FundResult[[#This Row],[goal]]*100,0)</f>
        <v>174</v>
      </c>
      <c r="T3656" s="27">
        <f>IFERROR(FundResult[[#This Row],[pledged]]/FundResult[[#This Row],[backers_count]], 0)</f>
        <v>68.84210526315789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48">
        <v>5000</v>
      </c>
      <c r="E3657" s="4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6">
        <f>FundResult[[#This Row],[launched_at]]/86400+DATE(1970,1,1)</f>
        <v>42173.803217592591</v>
      </c>
      <c r="L3657" s="8">
        <f>YEAR(FundResult[[#This Row],[Date Created Conversion]])</f>
        <v>2015</v>
      </c>
      <c r="M3657" t="b">
        <v>0</v>
      </c>
      <c r="N3657">
        <v>79</v>
      </c>
      <c r="O3657" t="b">
        <v>1</v>
      </c>
      <c r="P3657" t="s">
        <v>8269</v>
      </c>
      <c r="Q3657" t="s">
        <v>8317</v>
      </c>
      <c r="R3657" s="10" t="s">
        <v>8318</v>
      </c>
      <c r="S3657" s="29">
        <f>ROUND(FundResult[[#This Row],[pledged]]/FundResult[[#This Row],[goal]]*100,0)</f>
        <v>116</v>
      </c>
      <c r="T3657" s="27">
        <f>IFERROR(FundResult[[#This Row],[pledged]]/FundResult[[#This Row],[backers_count]], 0)</f>
        <v>73.582278481012665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48">
        <v>5000</v>
      </c>
      <c r="E3658" s="4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6">
        <f>FundResult[[#This Row],[launched_at]]/86400+DATE(1970,1,1)</f>
        <v>42737.910138888888</v>
      </c>
      <c r="L3658" s="8">
        <f>YEAR(FundResult[[#This Row],[Date Created Conversion]])</f>
        <v>2017</v>
      </c>
      <c r="M3658" t="b">
        <v>0</v>
      </c>
      <c r="N3658">
        <v>46</v>
      </c>
      <c r="O3658" t="b">
        <v>1</v>
      </c>
      <c r="P3658" t="s">
        <v>8269</v>
      </c>
      <c r="Q3658" t="s">
        <v>8317</v>
      </c>
      <c r="R3658" s="10" t="s">
        <v>8318</v>
      </c>
      <c r="S3658" s="29">
        <f>ROUND(FundResult[[#This Row],[pledged]]/FundResult[[#This Row],[goal]]*100,0)</f>
        <v>106</v>
      </c>
      <c r="T3658" s="27">
        <f>IFERROR(FundResult[[#This Row],[pledged]]/FundResult[[#This Row],[backers_count]], 0)</f>
        <v>115.02173913043478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48">
        <v>2000</v>
      </c>
      <c r="E3659" s="4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6">
        <f>FundResult[[#This Row],[launched_at]]/86400+DATE(1970,1,1)</f>
        <v>42499.629849537036</v>
      </c>
      <c r="L3659" s="8">
        <f>YEAR(FundResult[[#This Row],[Date Created Conversion]])</f>
        <v>2016</v>
      </c>
      <c r="M3659" t="b">
        <v>0</v>
      </c>
      <c r="N3659">
        <v>20</v>
      </c>
      <c r="O3659" t="b">
        <v>1</v>
      </c>
      <c r="P3659" t="s">
        <v>8269</v>
      </c>
      <c r="Q3659" t="s">
        <v>8317</v>
      </c>
      <c r="R3659" s="10" t="s">
        <v>8318</v>
      </c>
      <c r="S3659" s="29">
        <f>ROUND(FundResult[[#This Row],[pledged]]/FundResult[[#This Row],[goal]]*100,0)</f>
        <v>111</v>
      </c>
      <c r="T3659" s="27">
        <f>IFERROR(FundResult[[#This Row],[pledged]]/FundResult[[#This Row],[backers_count]], 0)</f>
        <v>110.75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48">
        <v>1500</v>
      </c>
      <c r="E3660" s="4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6">
        <f>FundResult[[#This Row],[launched_at]]/86400+DATE(1970,1,1)</f>
        <v>41775.858564814815</v>
      </c>
      <c r="L3660" s="8">
        <f>YEAR(FundResult[[#This Row],[Date Created Conversion]])</f>
        <v>2014</v>
      </c>
      <c r="M3660" t="b">
        <v>0</v>
      </c>
      <c r="N3660">
        <v>20</v>
      </c>
      <c r="O3660" t="b">
        <v>1</v>
      </c>
      <c r="P3660" t="s">
        <v>8269</v>
      </c>
      <c r="Q3660" t="s">
        <v>8317</v>
      </c>
      <c r="R3660" s="10" t="s">
        <v>8318</v>
      </c>
      <c r="S3660" s="29">
        <f>ROUND(FundResult[[#This Row],[pledged]]/FundResult[[#This Row],[goal]]*100,0)</f>
        <v>101</v>
      </c>
      <c r="T3660" s="27">
        <f>IFERROR(FundResult[[#This Row],[pledged]]/FundResult[[#This Row],[backers_count]], 0)</f>
        <v>75.5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48">
        <v>3000</v>
      </c>
      <c r="E3661" s="4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6">
        <f>FundResult[[#This Row],[launched_at]]/86400+DATE(1970,1,1)</f>
        <v>42055.277199074073</v>
      </c>
      <c r="L3661" s="8">
        <f>YEAR(FundResult[[#This Row],[Date Created Conversion]])</f>
        <v>2015</v>
      </c>
      <c r="M3661" t="b">
        <v>0</v>
      </c>
      <c r="N3661">
        <v>13</v>
      </c>
      <c r="O3661" t="b">
        <v>1</v>
      </c>
      <c r="P3661" t="s">
        <v>8269</v>
      </c>
      <c r="Q3661" t="s">
        <v>8317</v>
      </c>
      <c r="R3661" s="10" t="s">
        <v>8318</v>
      </c>
      <c r="S3661" s="29">
        <f>ROUND(FundResult[[#This Row],[pledged]]/FundResult[[#This Row],[goal]]*100,0)</f>
        <v>102</v>
      </c>
      <c r="T3661" s="27">
        <f>IFERROR(FundResult[[#This Row],[pledged]]/FundResult[[#This Row],[backers_count]], 0)</f>
        <v>235.46153846153845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48">
        <v>250</v>
      </c>
      <c r="E3662" s="4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6">
        <f>FundResult[[#This Row],[launched_at]]/86400+DATE(1970,1,1)</f>
        <v>41971.881076388891</v>
      </c>
      <c r="L3662" s="8">
        <f>YEAR(FundResult[[#This Row],[Date Created Conversion]])</f>
        <v>2014</v>
      </c>
      <c r="M3662" t="b">
        <v>0</v>
      </c>
      <c r="N3662">
        <v>22</v>
      </c>
      <c r="O3662" t="b">
        <v>1</v>
      </c>
      <c r="P3662" t="s">
        <v>8269</v>
      </c>
      <c r="Q3662" t="s">
        <v>8317</v>
      </c>
      <c r="R3662" s="10" t="s">
        <v>8318</v>
      </c>
      <c r="S3662" s="29">
        <f>ROUND(FundResult[[#This Row],[pledged]]/FundResult[[#This Row],[goal]]*100,0)</f>
        <v>100</v>
      </c>
      <c r="T3662" s="27">
        <f>IFERROR(FundResult[[#This Row],[pledged]]/FundResult[[#This Row],[backers_count]], 0)</f>
        <v>11.363636363636363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48">
        <v>3000</v>
      </c>
      <c r="E3663" s="4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6">
        <f>FundResult[[#This Row],[launched_at]]/86400+DATE(1970,1,1)</f>
        <v>42447.896666666667</v>
      </c>
      <c r="L3663" s="8">
        <f>YEAR(FundResult[[#This Row],[Date Created Conversion]])</f>
        <v>2016</v>
      </c>
      <c r="M3663" t="b">
        <v>0</v>
      </c>
      <c r="N3663">
        <v>36</v>
      </c>
      <c r="O3663" t="b">
        <v>1</v>
      </c>
      <c r="P3663" t="s">
        <v>8269</v>
      </c>
      <c r="Q3663" t="s">
        <v>8317</v>
      </c>
      <c r="R3663" s="10" t="s">
        <v>8318</v>
      </c>
      <c r="S3663" s="29">
        <f>ROUND(FundResult[[#This Row],[pledged]]/FundResult[[#This Row],[goal]]*100,0)</f>
        <v>111</v>
      </c>
      <c r="T3663" s="27">
        <f>IFERROR(FundResult[[#This Row],[pledged]]/FundResult[[#This Row],[backers_count]], 0)</f>
        <v>92.5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48">
        <v>8000</v>
      </c>
      <c r="E3664" s="4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6">
        <f>FundResult[[#This Row],[launched_at]]/86400+DATE(1970,1,1)</f>
        <v>42064.220069444447</v>
      </c>
      <c r="L3664" s="8">
        <f>YEAR(FundResult[[#This Row],[Date Created Conversion]])</f>
        <v>2015</v>
      </c>
      <c r="M3664" t="b">
        <v>0</v>
      </c>
      <c r="N3664">
        <v>40</v>
      </c>
      <c r="O3664" t="b">
        <v>1</v>
      </c>
      <c r="P3664" t="s">
        <v>8269</v>
      </c>
      <c r="Q3664" t="s">
        <v>8317</v>
      </c>
      <c r="R3664" s="10" t="s">
        <v>8318</v>
      </c>
      <c r="S3664" s="29">
        <f>ROUND(FundResult[[#This Row],[pledged]]/FundResult[[#This Row],[goal]]*100,0)</f>
        <v>101</v>
      </c>
      <c r="T3664" s="27">
        <f>IFERROR(FundResult[[#This Row],[pledged]]/FundResult[[#This Row],[backers_count]], 0)</f>
        <v>202.85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48">
        <v>225</v>
      </c>
      <c r="E3665" s="4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6">
        <f>FundResult[[#This Row],[launched_at]]/86400+DATE(1970,1,1)</f>
        <v>42665.451736111107</v>
      </c>
      <c r="L3665" s="8">
        <f>YEAR(FundResult[[#This Row],[Date Created Conversion]])</f>
        <v>2016</v>
      </c>
      <c r="M3665" t="b">
        <v>0</v>
      </c>
      <c r="N3665">
        <v>9</v>
      </c>
      <c r="O3665" t="b">
        <v>1</v>
      </c>
      <c r="P3665" t="s">
        <v>8269</v>
      </c>
      <c r="Q3665" t="s">
        <v>8317</v>
      </c>
      <c r="R3665" s="10" t="s">
        <v>8318</v>
      </c>
      <c r="S3665" s="29">
        <f>ROUND(FundResult[[#This Row],[pledged]]/FundResult[[#This Row],[goal]]*100,0)</f>
        <v>104</v>
      </c>
      <c r="T3665" s="27">
        <f>IFERROR(FundResult[[#This Row],[pledged]]/FundResult[[#This Row],[backers_count]], 0)</f>
        <v>26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48">
        <v>800</v>
      </c>
      <c r="E3666" s="4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6">
        <f>FundResult[[#This Row],[launched_at]]/86400+DATE(1970,1,1)</f>
        <v>42523.248715277776</v>
      </c>
      <c r="L3666" s="8">
        <f>YEAR(FundResult[[#This Row],[Date Created Conversion]])</f>
        <v>2016</v>
      </c>
      <c r="M3666" t="b">
        <v>0</v>
      </c>
      <c r="N3666">
        <v>19</v>
      </c>
      <c r="O3666" t="b">
        <v>1</v>
      </c>
      <c r="P3666" t="s">
        <v>8269</v>
      </c>
      <c r="Q3666" t="s">
        <v>8317</v>
      </c>
      <c r="R3666" s="10" t="s">
        <v>8318</v>
      </c>
      <c r="S3666" s="29">
        <f>ROUND(FundResult[[#This Row],[pledged]]/FundResult[[#This Row],[goal]]*100,0)</f>
        <v>109</v>
      </c>
      <c r="T3666" s="27">
        <f>IFERROR(FundResult[[#This Row],[pledged]]/FundResult[[#This Row],[backers_count]], 0)</f>
        <v>46.05263157894737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48">
        <v>620</v>
      </c>
      <c r="E3667" s="4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6">
        <f>FundResult[[#This Row],[launched_at]]/86400+DATE(1970,1,1)</f>
        <v>42294.808124999996</v>
      </c>
      <c r="L3667" s="8">
        <f>YEAR(FundResult[[#This Row],[Date Created Conversion]])</f>
        <v>2015</v>
      </c>
      <c r="M3667" t="b">
        <v>0</v>
      </c>
      <c r="N3667">
        <v>14</v>
      </c>
      <c r="O3667" t="b">
        <v>1</v>
      </c>
      <c r="P3667" t="s">
        <v>8269</v>
      </c>
      <c r="Q3667" t="s">
        <v>8317</v>
      </c>
      <c r="R3667" s="10" t="s">
        <v>8318</v>
      </c>
      <c r="S3667" s="29">
        <f>ROUND(FundResult[[#This Row],[pledged]]/FundResult[[#This Row],[goal]]*100,0)</f>
        <v>115</v>
      </c>
      <c r="T3667" s="27">
        <f>IFERROR(FundResult[[#This Row],[pledged]]/FundResult[[#This Row],[backers_count]], 0)</f>
        <v>51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48">
        <v>1200</v>
      </c>
      <c r="E3668" s="4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6">
        <f>FundResult[[#This Row],[launched_at]]/86400+DATE(1970,1,1)</f>
        <v>41822.90488425926</v>
      </c>
      <c r="L3668" s="8">
        <f>YEAR(FundResult[[#This Row],[Date Created Conversion]])</f>
        <v>2014</v>
      </c>
      <c r="M3668" t="b">
        <v>0</v>
      </c>
      <c r="N3668">
        <v>38</v>
      </c>
      <c r="O3668" t="b">
        <v>1</v>
      </c>
      <c r="P3668" t="s">
        <v>8269</v>
      </c>
      <c r="Q3668" t="s">
        <v>8317</v>
      </c>
      <c r="R3668" s="10" t="s">
        <v>8318</v>
      </c>
      <c r="S3668" s="29">
        <f>ROUND(FundResult[[#This Row],[pledged]]/FundResult[[#This Row],[goal]]*100,0)</f>
        <v>100</v>
      </c>
      <c r="T3668" s="27">
        <f>IFERROR(FundResult[[#This Row],[pledged]]/FundResult[[#This Row],[backers_count]], 0)</f>
        <v>31.578947368421051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48">
        <v>3000</v>
      </c>
      <c r="E3669" s="4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6">
        <f>FundResult[[#This Row],[launched_at]]/86400+DATE(1970,1,1)</f>
        <v>42173.970127314809</v>
      </c>
      <c r="L3669" s="8">
        <f>YEAR(FundResult[[#This Row],[Date Created Conversion]])</f>
        <v>2015</v>
      </c>
      <c r="M3669" t="b">
        <v>0</v>
      </c>
      <c r="N3669">
        <v>58</v>
      </c>
      <c r="O3669" t="b">
        <v>1</v>
      </c>
      <c r="P3669" t="s">
        <v>8269</v>
      </c>
      <c r="Q3669" t="s">
        <v>8317</v>
      </c>
      <c r="R3669" s="10" t="s">
        <v>8318</v>
      </c>
      <c r="S3669" s="29">
        <f>ROUND(FundResult[[#This Row],[pledged]]/FundResult[[#This Row],[goal]]*100,0)</f>
        <v>103</v>
      </c>
      <c r="T3669" s="27">
        <f>IFERROR(FundResult[[#This Row],[pledged]]/FundResult[[#This Row],[backers_count]], 0)</f>
        <v>53.363965517241382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48">
        <v>1000</v>
      </c>
      <c r="E3670" s="4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6">
        <f>FundResult[[#This Row],[launched_at]]/86400+DATE(1970,1,1)</f>
        <v>42185.556157407409</v>
      </c>
      <c r="L3670" s="8">
        <f>YEAR(FundResult[[#This Row],[Date Created Conversion]])</f>
        <v>2015</v>
      </c>
      <c r="M3670" t="b">
        <v>0</v>
      </c>
      <c r="N3670">
        <v>28</v>
      </c>
      <c r="O3670" t="b">
        <v>1</v>
      </c>
      <c r="P3670" t="s">
        <v>8269</v>
      </c>
      <c r="Q3670" t="s">
        <v>8317</v>
      </c>
      <c r="R3670" s="10" t="s">
        <v>8318</v>
      </c>
      <c r="S3670" s="29">
        <f>ROUND(FundResult[[#This Row],[pledged]]/FundResult[[#This Row],[goal]]*100,0)</f>
        <v>104</v>
      </c>
      <c r="T3670" s="27">
        <f>IFERROR(FundResult[[#This Row],[pledged]]/FundResult[[#This Row],[backers_count]], 0)</f>
        <v>36.964285714285715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48">
        <v>1000</v>
      </c>
      <c r="E3671" s="4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6">
        <f>FundResult[[#This Row],[launched_at]]/86400+DATE(1970,1,1)</f>
        <v>42136.675196759257</v>
      </c>
      <c r="L3671" s="8">
        <f>YEAR(FundResult[[#This Row],[Date Created Conversion]])</f>
        <v>2015</v>
      </c>
      <c r="M3671" t="b">
        <v>0</v>
      </c>
      <c r="N3671">
        <v>17</v>
      </c>
      <c r="O3671" t="b">
        <v>1</v>
      </c>
      <c r="P3671" t="s">
        <v>8269</v>
      </c>
      <c r="Q3671" t="s">
        <v>8317</v>
      </c>
      <c r="R3671" s="10" t="s">
        <v>8318</v>
      </c>
      <c r="S3671" s="29">
        <f>ROUND(FundResult[[#This Row],[pledged]]/FundResult[[#This Row],[goal]]*100,0)</f>
        <v>138</v>
      </c>
      <c r="T3671" s="27">
        <f>IFERROR(FundResult[[#This Row],[pledged]]/FundResult[[#This Row],[backers_count]], 0)</f>
        <v>81.294117647058826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48">
        <v>220</v>
      </c>
      <c r="E3672" s="4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6">
        <f>FundResult[[#This Row],[launched_at]]/86400+DATE(1970,1,1)</f>
        <v>42142.514016203699</v>
      </c>
      <c r="L3672" s="8">
        <f>YEAR(FundResult[[#This Row],[Date Created Conversion]])</f>
        <v>2015</v>
      </c>
      <c r="M3672" t="b">
        <v>0</v>
      </c>
      <c r="N3672">
        <v>12</v>
      </c>
      <c r="O3672" t="b">
        <v>1</v>
      </c>
      <c r="P3672" t="s">
        <v>8269</v>
      </c>
      <c r="Q3672" t="s">
        <v>8317</v>
      </c>
      <c r="R3672" s="10" t="s">
        <v>8318</v>
      </c>
      <c r="S3672" s="29">
        <f>ROUND(FundResult[[#This Row],[pledged]]/FundResult[[#This Row],[goal]]*100,0)</f>
        <v>110</v>
      </c>
      <c r="T3672" s="27">
        <f>IFERROR(FundResult[[#This Row],[pledged]]/FundResult[[#This Row],[backers_count]], 0)</f>
        <v>20.083333333333332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48">
        <v>3500</v>
      </c>
      <c r="E3673" s="4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6">
        <f>FundResult[[#This Row],[launched_at]]/86400+DATE(1970,1,1)</f>
        <v>41820.62809027778</v>
      </c>
      <c r="L3673" s="8">
        <f>YEAR(FundResult[[#This Row],[Date Created Conversion]])</f>
        <v>2014</v>
      </c>
      <c r="M3673" t="b">
        <v>0</v>
      </c>
      <c r="N3673">
        <v>40</v>
      </c>
      <c r="O3673" t="b">
        <v>1</v>
      </c>
      <c r="P3673" t="s">
        <v>8269</v>
      </c>
      <c r="Q3673" t="s">
        <v>8317</v>
      </c>
      <c r="R3673" s="10" t="s">
        <v>8318</v>
      </c>
      <c r="S3673" s="29">
        <f>ROUND(FundResult[[#This Row],[pledged]]/FundResult[[#This Row],[goal]]*100,0)</f>
        <v>101</v>
      </c>
      <c r="T3673" s="27">
        <f>IFERROR(FundResult[[#This Row],[pledged]]/FundResult[[#This Row],[backers_count]], 0)</f>
        <v>88.25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48">
        <v>3000</v>
      </c>
      <c r="E3674" s="4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6">
        <f>FundResult[[#This Row],[launched_at]]/86400+DATE(1970,1,1)</f>
        <v>41878.946574074071</v>
      </c>
      <c r="L3674" s="8">
        <f>YEAR(FundResult[[#This Row],[Date Created Conversion]])</f>
        <v>2014</v>
      </c>
      <c r="M3674" t="b">
        <v>0</v>
      </c>
      <c r="N3674">
        <v>57</v>
      </c>
      <c r="O3674" t="b">
        <v>1</v>
      </c>
      <c r="P3674" t="s">
        <v>8269</v>
      </c>
      <c r="Q3674" t="s">
        <v>8317</v>
      </c>
      <c r="R3674" s="10" t="s">
        <v>8318</v>
      </c>
      <c r="S3674" s="29">
        <f>ROUND(FundResult[[#This Row],[pledged]]/FundResult[[#This Row],[goal]]*100,0)</f>
        <v>102</v>
      </c>
      <c r="T3674" s="27">
        <f>IFERROR(FundResult[[#This Row],[pledged]]/FundResult[[#This Row],[backers_count]], 0)</f>
        <v>53.438596491228068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48">
        <v>4000</v>
      </c>
      <c r="E3675" s="4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6">
        <f>FundResult[[#This Row],[launched_at]]/86400+DATE(1970,1,1)</f>
        <v>41914.295104166667</v>
      </c>
      <c r="L3675" s="8">
        <f>YEAR(FundResult[[#This Row],[Date Created Conversion]])</f>
        <v>2014</v>
      </c>
      <c r="M3675" t="b">
        <v>0</v>
      </c>
      <c r="N3675">
        <v>114</v>
      </c>
      <c r="O3675" t="b">
        <v>1</v>
      </c>
      <c r="P3675" t="s">
        <v>8269</v>
      </c>
      <c r="Q3675" t="s">
        <v>8317</v>
      </c>
      <c r="R3675" s="10" t="s">
        <v>8318</v>
      </c>
      <c r="S3675" s="29">
        <f>ROUND(FundResult[[#This Row],[pledged]]/FundResult[[#This Row],[goal]]*100,0)</f>
        <v>114</v>
      </c>
      <c r="T3675" s="27">
        <f>IFERROR(FundResult[[#This Row],[pledged]]/FundResult[[#This Row],[backers_count]], 0)</f>
        <v>39.868421052631582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48">
        <v>4500</v>
      </c>
      <c r="E3676" s="4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6">
        <f>FundResult[[#This Row],[launched_at]]/86400+DATE(1970,1,1)</f>
        <v>42556.873020833329</v>
      </c>
      <c r="L3676" s="8">
        <f>YEAR(FundResult[[#This Row],[Date Created Conversion]])</f>
        <v>2016</v>
      </c>
      <c r="M3676" t="b">
        <v>0</v>
      </c>
      <c r="N3676">
        <v>31</v>
      </c>
      <c r="O3676" t="b">
        <v>1</v>
      </c>
      <c r="P3676" t="s">
        <v>8269</v>
      </c>
      <c r="Q3676" t="s">
        <v>8317</v>
      </c>
      <c r="R3676" s="10" t="s">
        <v>8318</v>
      </c>
      <c r="S3676" s="29">
        <f>ROUND(FundResult[[#This Row],[pledged]]/FundResult[[#This Row],[goal]]*100,0)</f>
        <v>100</v>
      </c>
      <c r="T3676" s="27">
        <f>IFERROR(FundResult[[#This Row],[pledged]]/FundResult[[#This Row],[backers_count]], 0)</f>
        <v>145.16129032258064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48">
        <v>50</v>
      </c>
      <c r="E3677" s="4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6">
        <f>FundResult[[#This Row],[launched_at]]/86400+DATE(1970,1,1)</f>
        <v>42493.597013888888</v>
      </c>
      <c r="L3677" s="8">
        <f>YEAR(FundResult[[#This Row],[Date Created Conversion]])</f>
        <v>2016</v>
      </c>
      <c r="M3677" t="b">
        <v>0</v>
      </c>
      <c r="N3677">
        <v>3</v>
      </c>
      <c r="O3677" t="b">
        <v>1</v>
      </c>
      <c r="P3677" t="s">
        <v>8269</v>
      </c>
      <c r="Q3677" t="s">
        <v>8317</v>
      </c>
      <c r="R3677" s="10" t="s">
        <v>8318</v>
      </c>
      <c r="S3677" s="29">
        <f>ROUND(FundResult[[#This Row],[pledged]]/FundResult[[#This Row],[goal]]*100,0)</f>
        <v>140</v>
      </c>
      <c r="T3677" s="27">
        <f>IFERROR(FundResult[[#This Row],[pledged]]/FundResult[[#This Row],[backers_count]], 0)</f>
        <v>23.333333333333332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48">
        <v>800</v>
      </c>
      <c r="E3678" s="4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6">
        <f>FundResult[[#This Row],[launched_at]]/86400+DATE(1970,1,1)</f>
        <v>41876.815787037034</v>
      </c>
      <c r="L3678" s="8">
        <f>YEAR(FundResult[[#This Row],[Date Created Conversion]])</f>
        <v>2014</v>
      </c>
      <c r="M3678" t="b">
        <v>0</v>
      </c>
      <c r="N3678">
        <v>16</v>
      </c>
      <c r="O3678" t="b">
        <v>1</v>
      </c>
      <c r="P3678" t="s">
        <v>8269</v>
      </c>
      <c r="Q3678" t="s">
        <v>8317</v>
      </c>
      <c r="R3678" s="10" t="s">
        <v>8318</v>
      </c>
      <c r="S3678" s="29">
        <f>ROUND(FundResult[[#This Row],[pledged]]/FundResult[[#This Row],[goal]]*100,0)</f>
        <v>129</v>
      </c>
      <c r="T3678" s="27">
        <f>IFERROR(FundResult[[#This Row],[pledged]]/FundResult[[#This Row],[backers_count]], 0)</f>
        <v>64.375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48">
        <v>12000</v>
      </c>
      <c r="E3679" s="4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6">
        <f>FundResult[[#This Row],[launched_at]]/86400+DATE(1970,1,1)</f>
        <v>41802.574282407411</v>
      </c>
      <c r="L3679" s="8">
        <f>YEAR(FundResult[[#This Row],[Date Created Conversion]])</f>
        <v>2014</v>
      </c>
      <c r="M3679" t="b">
        <v>0</v>
      </c>
      <c r="N3679">
        <v>199</v>
      </c>
      <c r="O3679" t="b">
        <v>1</v>
      </c>
      <c r="P3679" t="s">
        <v>8269</v>
      </c>
      <c r="Q3679" t="s">
        <v>8317</v>
      </c>
      <c r="R3679" s="10" t="s">
        <v>8318</v>
      </c>
      <c r="S3679" s="29">
        <f>ROUND(FundResult[[#This Row],[pledged]]/FundResult[[#This Row],[goal]]*100,0)</f>
        <v>103</v>
      </c>
      <c r="T3679" s="27">
        <f>IFERROR(FundResult[[#This Row],[pledged]]/FundResult[[#This Row],[backers_count]], 0)</f>
        <v>62.052763819095475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48">
        <v>2000</v>
      </c>
      <c r="E3680" s="4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6">
        <f>FundResult[[#This Row],[launched_at]]/86400+DATE(1970,1,1)</f>
        <v>42120.531226851846</v>
      </c>
      <c r="L3680" s="8">
        <f>YEAR(FundResult[[#This Row],[Date Created Conversion]])</f>
        <v>2015</v>
      </c>
      <c r="M3680" t="b">
        <v>0</v>
      </c>
      <c r="N3680">
        <v>31</v>
      </c>
      <c r="O3680" t="b">
        <v>1</v>
      </c>
      <c r="P3680" t="s">
        <v>8269</v>
      </c>
      <c r="Q3680" t="s">
        <v>8317</v>
      </c>
      <c r="R3680" s="10" t="s">
        <v>8318</v>
      </c>
      <c r="S3680" s="29">
        <f>ROUND(FundResult[[#This Row],[pledged]]/FundResult[[#This Row],[goal]]*100,0)</f>
        <v>103</v>
      </c>
      <c r="T3680" s="27">
        <f>IFERROR(FundResult[[#This Row],[pledged]]/FundResult[[#This Row],[backers_count]], 0)</f>
        <v>66.129032258064512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48">
        <v>2000</v>
      </c>
      <c r="E3681" s="4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6">
        <f>FundResult[[#This Row],[launched_at]]/86400+DATE(1970,1,1)</f>
        <v>41786.761354166665</v>
      </c>
      <c r="L3681" s="8">
        <f>YEAR(FundResult[[#This Row],[Date Created Conversion]])</f>
        <v>2014</v>
      </c>
      <c r="M3681" t="b">
        <v>0</v>
      </c>
      <c r="N3681">
        <v>30</v>
      </c>
      <c r="O3681" t="b">
        <v>1</v>
      </c>
      <c r="P3681" t="s">
        <v>8269</v>
      </c>
      <c r="Q3681" t="s">
        <v>8317</v>
      </c>
      <c r="R3681" s="10" t="s">
        <v>8318</v>
      </c>
      <c r="S3681" s="29">
        <f>ROUND(FundResult[[#This Row],[pledged]]/FundResult[[#This Row],[goal]]*100,0)</f>
        <v>110</v>
      </c>
      <c r="T3681" s="27">
        <f>IFERROR(FundResult[[#This Row],[pledged]]/FundResult[[#This Row],[backers_count]], 0)</f>
        <v>73.400000000000006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48">
        <v>3000</v>
      </c>
      <c r="E3682" s="4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6">
        <f>FundResult[[#This Row],[launched_at]]/86400+DATE(1970,1,1)</f>
        <v>42627.454097222224</v>
      </c>
      <c r="L3682" s="8">
        <f>YEAR(FundResult[[#This Row],[Date Created Conversion]])</f>
        <v>2016</v>
      </c>
      <c r="M3682" t="b">
        <v>0</v>
      </c>
      <c r="N3682">
        <v>34</v>
      </c>
      <c r="O3682" t="b">
        <v>1</v>
      </c>
      <c r="P3682" t="s">
        <v>8269</v>
      </c>
      <c r="Q3682" t="s">
        <v>8317</v>
      </c>
      <c r="R3682" s="10" t="s">
        <v>8318</v>
      </c>
      <c r="S3682" s="29">
        <f>ROUND(FundResult[[#This Row],[pledged]]/FundResult[[#This Row],[goal]]*100,0)</f>
        <v>113</v>
      </c>
      <c r="T3682" s="27">
        <f>IFERROR(FundResult[[#This Row],[pledged]]/FundResult[[#This Row],[backers_count]], 0)</f>
        <v>99.5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48">
        <v>1000</v>
      </c>
      <c r="E3683" s="4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6">
        <f>FundResult[[#This Row],[launched_at]]/86400+DATE(1970,1,1)</f>
        <v>42374.651504629626</v>
      </c>
      <c r="L3683" s="8">
        <f>YEAR(FundResult[[#This Row],[Date Created Conversion]])</f>
        <v>2016</v>
      </c>
      <c r="M3683" t="b">
        <v>0</v>
      </c>
      <c r="N3683">
        <v>18</v>
      </c>
      <c r="O3683" t="b">
        <v>1</v>
      </c>
      <c r="P3683" t="s">
        <v>8269</v>
      </c>
      <c r="Q3683" t="s">
        <v>8317</v>
      </c>
      <c r="R3683" s="10" t="s">
        <v>8318</v>
      </c>
      <c r="S3683" s="29">
        <f>ROUND(FundResult[[#This Row],[pledged]]/FundResult[[#This Row],[goal]]*100,0)</f>
        <v>112</v>
      </c>
      <c r="T3683" s="27">
        <f>IFERROR(FundResult[[#This Row],[pledged]]/FundResult[[#This Row],[backers_count]], 0)</f>
        <v>62.166666666666664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48">
        <v>3000</v>
      </c>
      <c r="E3684" s="4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6">
        <f>FundResult[[#This Row],[launched_at]]/86400+DATE(1970,1,1)</f>
        <v>41772.685393518521</v>
      </c>
      <c r="L3684" s="8">
        <f>YEAR(FundResult[[#This Row],[Date Created Conversion]])</f>
        <v>2014</v>
      </c>
      <c r="M3684" t="b">
        <v>0</v>
      </c>
      <c r="N3684">
        <v>67</v>
      </c>
      <c r="O3684" t="b">
        <v>1</v>
      </c>
      <c r="P3684" t="s">
        <v>8269</v>
      </c>
      <c r="Q3684" t="s">
        <v>8317</v>
      </c>
      <c r="R3684" s="10" t="s">
        <v>8318</v>
      </c>
      <c r="S3684" s="29">
        <f>ROUND(FundResult[[#This Row],[pledged]]/FundResult[[#This Row],[goal]]*100,0)</f>
        <v>139</v>
      </c>
      <c r="T3684" s="27">
        <f>IFERROR(FundResult[[#This Row],[pledged]]/FundResult[[#This Row],[backers_count]], 0)</f>
        <v>62.328358208955223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48">
        <v>3500</v>
      </c>
      <c r="E3685" s="4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6">
        <f>FundResult[[#This Row],[launched_at]]/86400+DATE(1970,1,1)</f>
        <v>42633.116851851853</v>
      </c>
      <c r="L3685" s="8">
        <f>YEAR(FundResult[[#This Row],[Date Created Conversion]])</f>
        <v>2016</v>
      </c>
      <c r="M3685" t="b">
        <v>0</v>
      </c>
      <c r="N3685">
        <v>66</v>
      </c>
      <c r="O3685" t="b">
        <v>1</v>
      </c>
      <c r="P3685" t="s">
        <v>8269</v>
      </c>
      <c r="Q3685" t="s">
        <v>8317</v>
      </c>
      <c r="R3685" s="10" t="s">
        <v>8318</v>
      </c>
      <c r="S3685" s="29">
        <f>ROUND(FundResult[[#This Row],[pledged]]/FundResult[[#This Row],[goal]]*100,0)</f>
        <v>111</v>
      </c>
      <c r="T3685" s="27">
        <f>IFERROR(FundResult[[#This Row],[pledged]]/FundResult[[#This Row],[backers_count]], 0)</f>
        <v>58.787878787878789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48">
        <v>750</v>
      </c>
      <c r="E3686" s="4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6">
        <f>FundResult[[#This Row],[launched_at]]/86400+DATE(1970,1,1)</f>
        <v>42219.180393518516</v>
      </c>
      <c r="L3686" s="8">
        <f>YEAR(FundResult[[#This Row],[Date Created Conversion]])</f>
        <v>2015</v>
      </c>
      <c r="M3686" t="b">
        <v>0</v>
      </c>
      <c r="N3686">
        <v>23</v>
      </c>
      <c r="O3686" t="b">
        <v>1</v>
      </c>
      <c r="P3686" t="s">
        <v>8269</v>
      </c>
      <c r="Q3686" t="s">
        <v>8317</v>
      </c>
      <c r="R3686" s="10" t="s">
        <v>8318</v>
      </c>
      <c r="S3686" s="29">
        <f>ROUND(FundResult[[#This Row],[pledged]]/FundResult[[#This Row],[goal]]*100,0)</f>
        <v>139</v>
      </c>
      <c r="T3686" s="27">
        <f>IFERROR(FundResult[[#This Row],[pledged]]/FundResult[[#This Row],[backers_count]], 0)</f>
        <v>45.347826086956523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48">
        <v>5000</v>
      </c>
      <c r="E3687" s="4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6">
        <f>FundResult[[#This Row],[launched_at]]/86400+DATE(1970,1,1)</f>
        <v>41753.593275462961</v>
      </c>
      <c r="L3687" s="8">
        <f>YEAR(FundResult[[#This Row],[Date Created Conversion]])</f>
        <v>2014</v>
      </c>
      <c r="M3687" t="b">
        <v>0</v>
      </c>
      <c r="N3687">
        <v>126</v>
      </c>
      <c r="O3687" t="b">
        <v>1</v>
      </c>
      <c r="P3687" t="s">
        <v>8269</v>
      </c>
      <c r="Q3687" t="s">
        <v>8317</v>
      </c>
      <c r="R3687" s="10" t="s">
        <v>8318</v>
      </c>
      <c r="S3687" s="29">
        <f>ROUND(FundResult[[#This Row],[pledged]]/FundResult[[#This Row],[goal]]*100,0)</f>
        <v>106</v>
      </c>
      <c r="T3687" s="27">
        <f>IFERROR(FundResult[[#This Row],[pledged]]/FundResult[[#This Row],[backers_count]], 0)</f>
        <v>41.944444444444443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48">
        <v>350</v>
      </c>
      <c r="E3688" s="4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6">
        <f>FundResult[[#This Row],[launched_at]]/86400+DATE(1970,1,1)</f>
        <v>42230.662731481483</v>
      </c>
      <c r="L3688" s="8">
        <f>YEAR(FundResult[[#This Row],[Date Created Conversion]])</f>
        <v>2015</v>
      </c>
      <c r="M3688" t="b">
        <v>0</v>
      </c>
      <c r="N3688">
        <v>6</v>
      </c>
      <c r="O3688" t="b">
        <v>1</v>
      </c>
      <c r="P3688" t="s">
        <v>8269</v>
      </c>
      <c r="Q3688" t="s">
        <v>8317</v>
      </c>
      <c r="R3688" s="10" t="s">
        <v>8318</v>
      </c>
      <c r="S3688" s="29">
        <f>ROUND(FundResult[[#This Row],[pledged]]/FundResult[[#This Row],[goal]]*100,0)</f>
        <v>101</v>
      </c>
      <c r="T3688" s="27">
        <f>IFERROR(FundResult[[#This Row],[pledged]]/FundResult[[#This Row],[backers_count]], 0)</f>
        <v>59.166666666666664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48">
        <v>5000</v>
      </c>
      <c r="E3689" s="4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6">
        <f>FundResult[[#This Row],[launched_at]]/86400+DATE(1970,1,1)</f>
        <v>41787.218229166669</v>
      </c>
      <c r="L3689" s="8">
        <f>YEAR(FundResult[[#This Row],[Date Created Conversion]])</f>
        <v>2014</v>
      </c>
      <c r="M3689" t="b">
        <v>0</v>
      </c>
      <c r="N3689">
        <v>25</v>
      </c>
      <c r="O3689" t="b">
        <v>1</v>
      </c>
      <c r="P3689" t="s">
        <v>8269</v>
      </c>
      <c r="Q3689" t="s">
        <v>8317</v>
      </c>
      <c r="R3689" s="10" t="s">
        <v>8318</v>
      </c>
      <c r="S3689" s="29">
        <f>ROUND(FundResult[[#This Row],[pledged]]/FundResult[[#This Row],[goal]]*100,0)</f>
        <v>100</v>
      </c>
      <c r="T3689" s="27">
        <f>IFERROR(FundResult[[#This Row],[pledged]]/FundResult[[#This Row],[backers_count]], 0)</f>
        <v>200.49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48">
        <v>3000</v>
      </c>
      <c r="E3690" s="4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6">
        <f>FundResult[[#This Row],[launched_at]]/86400+DATE(1970,1,1)</f>
        <v>41829.787083333329</v>
      </c>
      <c r="L3690" s="8">
        <f>YEAR(FundResult[[#This Row],[Date Created Conversion]])</f>
        <v>2014</v>
      </c>
      <c r="M3690" t="b">
        <v>0</v>
      </c>
      <c r="N3690">
        <v>39</v>
      </c>
      <c r="O3690" t="b">
        <v>1</v>
      </c>
      <c r="P3690" t="s">
        <v>8269</v>
      </c>
      <c r="Q3690" t="s">
        <v>8317</v>
      </c>
      <c r="R3690" s="10" t="s">
        <v>8318</v>
      </c>
      <c r="S3690" s="29">
        <f>ROUND(FundResult[[#This Row],[pledged]]/FundResult[[#This Row],[goal]]*100,0)</f>
        <v>109</v>
      </c>
      <c r="T3690" s="27">
        <f>IFERROR(FundResult[[#This Row],[pledged]]/FundResult[[#This Row],[backers_count]], 0)</f>
        <v>83.974358974358978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48">
        <v>3000</v>
      </c>
      <c r="E3691" s="4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6">
        <f>FundResult[[#This Row],[launched_at]]/86400+DATE(1970,1,1)</f>
        <v>42147.826840277776</v>
      </c>
      <c r="L3691" s="8">
        <f>YEAR(FundResult[[#This Row],[Date Created Conversion]])</f>
        <v>2015</v>
      </c>
      <c r="M3691" t="b">
        <v>0</v>
      </c>
      <c r="N3691">
        <v>62</v>
      </c>
      <c r="O3691" t="b">
        <v>1</v>
      </c>
      <c r="P3691" t="s">
        <v>8269</v>
      </c>
      <c r="Q3691" t="s">
        <v>8317</v>
      </c>
      <c r="R3691" s="10" t="s">
        <v>8318</v>
      </c>
      <c r="S3691" s="29">
        <f>ROUND(FundResult[[#This Row],[pledged]]/FundResult[[#This Row],[goal]]*100,0)</f>
        <v>118</v>
      </c>
      <c r="T3691" s="27">
        <f>IFERROR(FundResult[[#This Row],[pledged]]/FundResult[[#This Row],[backers_count]], 0)</f>
        <v>57.258064516129032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48">
        <v>1500</v>
      </c>
      <c r="E3692" s="4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6">
        <f>FundResult[[#This Row],[launched_at]]/86400+DATE(1970,1,1)</f>
        <v>41940.598182870366</v>
      </c>
      <c r="L3692" s="8">
        <f>YEAR(FundResult[[#This Row],[Date Created Conversion]])</f>
        <v>2014</v>
      </c>
      <c r="M3692" t="b">
        <v>0</v>
      </c>
      <c r="N3692">
        <v>31</v>
      </c>
      <c r="O3692" t="b">
        <v>1</v>
      </c>
      <c r="P3692" t="s">
        <v>8269</v>
      </c>
      <c r="Q3692" t="s">
        <v>8317</v>
      </c>
      <c r="R3692" s="10" t="s">
        <v>8318</v>
      </c>
      <c r="S3692" s="29">
        <f>ROUND(FundResult[[#This Row],[pledged]]/FundResult[[#This Row],[goal]]*100,0)</f>
        <v>120</v>
      </c>
      <c r="T3692" s="27">
        <f>IFERROR(FundResult[[#This Row],[pledged]]/FundResult[[#This Row],[backers_count]], 0)</f>
        <v>58.064516129032256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48">
        <v>40000</v>
      </c>
      <c r="E3693" s="4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6">
        <f>FundResult[[#This Row],[launched_at]]/86400+DATE(1970,1,1)</f>
        <v>42020.700567129628</v>
      </c>
      <c r="L3693" s="8">
        <f>YEAR(FundResult[[#This Row],[Date Created Conversion]])</f>
        <v>2015</v>
      </c>
      <c r="M3693" t="b">
        <v>0</v>
      </c>
      <c r="N3693">
        <v>274</v>
      </c>
      <c r="O3693" t="b">
        <v>1</v>
      </c>
      <c r="P3693" t="s">
        <v>8269</v>
      </c>
      <c r="Q3693" t="s">
        <v>8317</v>
      </c>
      <c r="R3693" s="10" t="s">
        <v>8318</v>
      </c>
      <c r="S3693" s="29">
        <f>ROUND(FundResult[[#This Row],[pledged]]/FundResult[[#This Row],[goal]]*100,0)</f>
        <v>128</v>
      </c>
      <c r="T3693" s="27">
        <f>IFERROR(FundResult[[#This Row],[pledged]]/FundResult[[#This Row],[backers_count]], 0)</f>
        <v>186.80291970802921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48">
        <v>1000</v>
      </c>
      <c r="E3694" s="4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6">
        <f>FundResult[[#This Row],[launched_at]]/86400+DATE(1970,1,1)</f>
        <v>41891.96503472222</v>
      </c>
      <c r="L3694" s="8">
        <f>YEAR(FundResult[[#This Row],[Date Created Conversion]])</f>
        <v>2014</v>
      </c>
      <c r="M3694" t="b">
        <v>0</v>
      </c>
      <c r="N3694">
        <v>17</v>
      </c>
      <c r="O3694" t="b">
        <v>1</v>
      </c>
      <c r="P3694" t="s">
        <v>8269</v>
      </c>
      <c r="Q3694" t="s">
        <v>8317</v>
      </c>
      <c r="R3694" s="10" t="s">
        <v>8318</v>
      </c>
      <c r="S3694" s="29">
        <f>ROUND(FundResult[[#This Row],[pledged]]/FundResult[[#This Row],[goal]]*100,0)</f>
        <v>126</v>
      </c>
      <c r="T3694" s="27">
        <f>IFERROR(FundResult[[#This Row],[pledged]]/FundResult[[#This Row],[backers_count]], 0)</f>
        <v>74.117647058823536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48">
        <v>333</v>
      </c>
      <c r="E3695" s="4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6">
        <f>FundResult[[#This Row],[launched_at]]/86400+DATE(1970,1,1)</f>
        <v>42309.191307870366</v>
      </c>
      <c r="L3695" s="8">
        <f>YEAR(FundResult[[#This Row],[Date Created Conversion]])</f>
        <v>2015</v>
      </c>
      <c r="M3695" t="b">
        <v>0</v>
      </c>
      <c r="N3695">
        <v>14</v>
      </c>
      <c r="O3695" t="b">
        <v>1</v>
      </c>
      <c r="P3695" t="s">
        <v>8269</v>
      </c>
      <c r="Q3695" t="s">
        <v>8317</v>
      </c>
      <c r="R3695" s="10" t="s">
        <v>8318</v>
      </c>
      <c r="S3695" s="29">
        <f>ROUND(FundResult[[#This Row],[pledged]]/FundResult[[#This Row],[goal]]*100,0)</f>
        <v>129</v>
      </c>
      <c r="T3695" s="27">
        <f>IFERROR(FundResult[[#This Row],[pledged]]/FundResult[[#This Row],[backers_count]], 0)</f>
        <v>30.714285714285715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48">
        <v>3500</v>
      </c>
      <c r="E3696" s="4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6">
        <f>FundResult[[#This Row],[launched_at]]/86400+DATE(1970,1,1)</f>
        <v>42490.133877314816</v>
      </c>
      <c r="L3696" s="8">
        <f>YEAR(FundResult[[#This Row],[Date Created Conversion]])</f>
        <v>2016</v>
      </c>
      <c r="M3696" t="b">
        <v>0</v>
      </c>
      <c r="N3696">
        <v>60</v>
      </c>
      <c r="O3696" t="b">
        <v>1</v>
      </c>
      <c r="P3696" t="s">
        <v>8269</v>
      </c>
      <c r="Q3696" t="s">
        <v>8317</v>
      </c>
      <c r="R3696" s="10" t="s">
        <v>8318</v>
      </c>
      <c r="S3696" s="29">
        <f>ROUND(FundResult[[#This Row],[pledged]]/FundResult[[#This Row],[goal]]*100,0)</f>
        <v>107</v>
      </c>
      <c r="T3696" s="27">
        <f>IFERROR(FundResult[[#This Row],[pledged]]/FundResult[[#This Row],[backers_count]], 0)</f>
        <v>62.666666666666664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48">
        <v>4000</v>
      </c>
      <c r="E3697" s="4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6">
        <f>FundResult[[#This Row],[launched_at]]/86400+DATE(1970,1,1)</f>
        <v>41995.870486111111</v>
      </c>
      <c r="L3697" s="8">
        <f>YEAR(FundResult[[#This Row],[Date Created Conversion]])</f>
        <v>2014</v>
      </c>
      <c r="M3697" t="b">
        <v>0</v>
      </c>
      <c r="N3697">
        <v>33</v>
      </c>
      <c r="O3697" t="b">
        <v>1</v>
      </c>
      <c r="P3697" t="s">
        <v>8269</v>
      </c>
      <c r="Q3697" t="s">
        <v>8317</v>
      </c>
      <c r="R3697" s="10" t="s">
        <v>8318</v>
      </c>
      <c r="S3697" s="29">
        <f>ROUND(FundResult[[#This Row],[pledged]]/FundResult[[#This Row],[goal]]*100,0)</f>
        <v>100</v>
      </c>
      <c r="T3697" s="27">
        <f>IFERROR(FundResult[[#This Row],[pledged]]/FundResult[[#This Row],[backers_count]], 0)</f>
        <v>121.36363636363636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48">
        <v>2000</v>
      </c>
      <c r="E3698" s="4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6">
        <f>FundResult[[#This Row],[launched_at]]/86400+DATE(1970,1,1)</f>
        <v>41988.617083333331</v>
      </c>
      <c r="L3698" s="8">
        <f>YEAR(FundResult[[#This Row],[Date Created Conversion]])</f>
        <v>2014</v>
      </c>
      <c r="M3698" t="b">
        <v>0</v>
      </c>
      <c r="N3698">
        <v>78</v>
      </c>
      <c r="O3698" t="b">
        <v>1</v>
      </c>
      <c r="P3698" t="s">
        <v>8269</v>
      </c>
      <c r="Q3698" t="s">
        <v>8317</v>
      </c>
      <c r="R3698" s="10" t="s">
        <v>8318</v>
      </c>
      <c r="S3698" s="29">
        <f>ROUND(FundResult[[#This Row],[pledged]]/FundResult[[#This Row],[goal]]*100,0)</f>
        <v>155</v>
      </c>
      <c r="T3698" s="27">
        <f>IFERROR(FundResult[[#This Row],[pledged]]/FundResult[[#This Row],[backers_count]], 0)</f>
        <v>39.743589743589745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48">
        <v>2000</v>
      </c>
      <c r="E3699" s="4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6">
        <f>FundResult[[#This Row],[launched_at]]/86400+DATE(1970,1,1)</f>
        <v>42479.465833333335</v>
      </c>
      <c r="L3699" s="8">
        <f>YEAR(FundResult[[#This Row],[Date Created Conversion]])</f>
        <v>2016</v>
      </c>
      <c r="M3699" t="b">
        <v>0</v>
      </c>
      <c r="N3699">
        <v>30</v>
      </c>
      <c r="O3699" t="b">
        <v>1</v>
      </c>
      <c r="P3699" t="s">
        <v>8269</v>
      </c>
      <c r="Q3699" t="s">
        <v>8317</v>
      </c>
      <c r="R3699" s="10" t="s">
        <v>8318</v>
      </c>
      <c r="S3699" s="29">
        <f>ROUND(FundResult[[#This Row],[pledged]]/FundResult[[#This Row],[goal]]*100,0)</f>
        <v>108</v>
      </c>
      <c r="T3699" s="27">
        <f>IFERROR(FundResult[[#This Row],[pledged]]/FundResult[[#This Row],[backers_count]], 0)</f>
        <v>72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48">
        <v>5000</v>
      </c>
      <c r="E3700" s="4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6">
        <f>FundResult[[#This Row],[launched_at]]/86400+DATE(1970,1,1)</f>
        <v>42401.806562500002</v>
      </c>
      <c r="L3700" s="8">
        <f>YEAR(FundResult[[#This Row],[Date Created Conversion]])</f>
        <v>2016</v>
      </c>
      <c r="M3700" t="b">
        <v>0</v>
      </c>
      <c r="N3700">
        <v>136</v>
      </c>
      <c r="O3700" t="b">
        <v>1</v>
      </c>
      <c r="P3700" t="s">
        <v>8269</v>
      </c>
      <c r="Q3700" t="s">
        <v>8317</v>
      </c>
      <c r="R3700" s="10" t="s">
        <v>8318</v>
      </c>
      <c r="S3700" s="29">
        <f>ROUND(FundResult[[#This Row],[pledged]]/FundResult[[#This Row],[goal]]*100,0)</f>
        <v>111</v>
      </c>
      <c r="T3700" s="27">
        <f>IFERROR(FundResult[[#This Row],[pledged]]/FundResult[[#This Row],[backers_count]], 0)</f>
        <v>40.632352941176471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48">
        <v>2500</v>
      </c>
      <c r="E3701" s="4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6">
        <f>FundResult[[#This Row],[launched_at]]/86400+DATE(1970,1,1)</f>
        <v>41897.602037037039</v>
      </c>
      <c r="L3701" s="8">
        <f>YEAR(FundResult[[#This Row],[Date Created Conversion]])</f>
        <v>2014</v>
      </c>
      <c r="M3701" t="b">
        <v>0</v>
      </c>
      <c r="N3701">
        <v>40</v>
      </c>
      <c r="O3701" t="b">
        <v>1</v>
      </c>
      <c r="P3701" t="s">
        <v>8269</v>
      </c>
      <c r="Q3701" t="s">
        <v>8317</v>
      </c>
      <c r="R3701" s="10" t="s">
        <v>8318</v>
      </c>
      <c r="S3701" s="29">
        <f>ROUND(FundResult[[#This Row],[pledged]]/FundResult[[#This Row],[goal]]*100,0)</f>
        <v>101</v>
      </c>
      <c r="T3701" s="27">
        <f>IFERROR(FundResult[[#This Row],[pledged]]/FundResult[[#This Row],[backers_count]], 0)</f>
        <v>63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48">
        <v>500</v>
      </c>
      <c r="E3702" s="4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6">
        <f>FundResult[[#This Row],[launched_at]]/86400+DATE(1970,1,1)</f>
        <v>41882.585648148146</v>
      </c>
      <c r="L3702" s="8">
        <f>YEAR(FundResult[[#This Row],[Date Created Conversion]])</f>
        <v>2014</v>
      </c>
      <c r="M3702" t="b">
        <v>0</v>
      </c>
      <c r="N3702">
        <v>18</v>
      </c>
      <c r="O3702" t="b">
        <v>1</v>
      </c>
      <c r="P3702" t="s">
        <v>8269</v>
      </c>
      <c r="Q3702" t="s">
        <v>8317</v>
      </c>
      <c r="R3702" s="10" t="s">
        <v>8318</v>
      </c>
      <c r="S3702" s="29">
        <f>ROUND(FundResult[[#This Row],[pledged]]/FundResult[[#This Row],[goal]]*100,0)</f>
        <v>121</v>
      </c>
      <c r="T3702" s="27">
        <f>IFERROR(FundResult[[#This Row],[pledged]]/FundResult[[#This Row],[backers_count]], 0)</f>
        <v>33.666666666666664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48">
        <v>1500</v>
      </c>
      <c r="E3703" s="4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6">
        <f>FundResult[[#This Row],[launched_at]]/86400+DATE(1970,1,1)</f>
        <v>42129.541585648149</v>
      </c>
      <c r="L3703" s="8">
        <f>YEAR(FundResult[[#This Row],[Date Created Conversion]])</f>
        <v>2015</v>
      </c>
      <c r="M3703" t="b">
        <v>0</v>
      </c>
      <c r="N3703">
        <v>39</v>
      </c>
      <c r="O3703" t="b">
        <v>1</v>
      </c>
      <c r="P3703" t="s">
        <v>8269</v>
      </c>
      <c r="Q3703" t="s">
        <v>8317</v>
      </c>
      <c r="R3703" s="10" t="s">
        <v>8318</v>
      </c>
      <c r="S3703" s="29">
        <f>ROUND(FundResult[[#This Row],[pledged]]/FundResult[[#This Row],[goal]]*100,0)</f>
        <v>100</v>
      </c>
      <c r="T3703" s="27">
        <f>IFERROR(FundResult[[#This Row],[pledged]]/FundResult[[#This Row],[backers_count]], 0)</f>
        <v>38.589743589743591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48">
        <v>3000</v>
      </c>
      <c r="E3704" s="4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6">
        <f>FundResult[[#This Row],[launched_at]]/86400+DATE(1970,1,1)</f>
        <v>42524.53800925926</v>
      </c>
      <c r="L3704" s="8">
        <f>YEAR(FundResult[[#This Row],[Date Created Conversion]])</f>
        <v>2016</v>
      </c>
      <c r="M3704" t="b">
        <v>0</v>
      </c>
      <c r="N3704">
        <v>21</v>
      </c>
      <c r="O3704" t="b">
        <v>1</v>
      </c>
      <c r="P3704" t="s">
        <v>8269</v>
      </c>
      <c r="Q3704" t="s">
        <v>8317</v>
      </c>
      <c r="R3704" s="10" t="s">
        <v>8318</v>
      </c>
      <c r="S3704" s="29">
        <f>ROUND(FundResult[[#This Row],[pledged]]/FundResult[[#This Row],[goal]]*100,0)</f>
        <v>109</v>
      </c>
      <c r="T3704" s="27">
        <f>IFERROR(FundResult[[#This Row],[pledged]]/FundResult[[#This Row],[backers_count]], 0)</f>
        <v>155.95238095238096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48">
        <v>1050</v>
      </c>
      <c r="E3705" s="4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6">
        <f>FundResult[[#This Row],[launched_at]]/86400+DATE(1970,1,1)</f>
        <v>42556.504490740743</v>
      </c>
      <c r="L3705" s="8">
        <f>YEAR(FundResult[[#This Row],[Date Created Conversion]])</f>
        <v>2016</v>
      </c>
      <c r="M3705" t="b">
        <v>0</v>
      </c>
      <c r="N3705">
        <v>30</v>
      </c>
      <c r="O3705" t="b">
        <v>1</v>
      </c>
      <c r="P3705" t="s">
        <v>8269</v>
      </c>
      <c r="Q3705" t="s">
        <v>8317</v>
      </c>
      <c r="R3705" s="10" t="s">
        <v>8318</v>
      </c>
      <c r="S3705" s="29">
        <f>ROUND(FundResult[[#This Row],[pledged]]/FundResult[[#This Row],[goal]]*100,0)</f>
        <v>123</v>
      </c>
      <c r="T3705" s="27">
        <f>IFERROR(FundResult[[#This Row],[pledged]]/FundResult[[#This Row],[backers_count]], 0)</f>
        <v>43.2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48">
        <v>300</v>
      </c>
      <c r="E3706" s="4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6">
        <f>FundResult[[#This Row],[launched_at]]/86400+DATE(1970,1,1)</f>
        <v>42461.689745370371</v>
      </c>
      <c r="L3706" s="8">
        <f>YEAR(FundResult[[#This Row],[Date Created Conversion]])</f>
        <v>2016</v>
      </c>
      <c r="M3706" t="b">
        <v>0</v>
      </c>
      <c r="N3706">
        <v>27</v>
      </c>
      <c r="O3706" t="b">
        <v>1</v>
      </c>
      <c r="P3706" t="s">
        <v>8269</v>
      </c>
      <c r="Q3706" t="s">
        <v>8317</v>
      </c>
      <c r="R3706" s="10" t="s">
        <v>8318</v>
      </c>
      <c r="S3706" s="29">
        <f>ROUND(FundResult[[#This Row],[pledged]]/FundResult[[#This Row],[goal]]*100,0)</f>
        <v>136</v>
      </c>
      <c r="T3706" s="27">
        <f>IFERROR(FundResult[[#This Row],[pledged]]/FundResult[[#This Row],[backers_count]], 0)</f>
        <v>15.148518518518518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48">
        <v>2827</v>
      </c>
      <c r="E3707" s="4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6">
        <f>FundResult[[#This Row],[launched_at]]/86400+DATE(1970,1,1)</f>
        <v>41792.542986111112</v>
      </c>
      <c r="L3707" s="8">
        <f>YEAR(FundResult[[#This Row],[Date Created Conversion]])</f>
        <v>2014</v>
      </c>
      <c r="M3707" t="b">
        <v>0</v>
      </c>
      <c r="N3707">
        <v>35</v>
      </c>
      <c r="O3707" t="b">
        <v>1</v>
      </c>
      <c r="P3707" t="s">
        <v>8269</v>
      </c>
      <c r="Q3707" t="s">
        <v>8317</v>
      </c>
      <c r="R3707" s="10" t="s">
        <v>8318</v>
      </c>
      <c r="S3707" s="29">
        <f>ROUND(FundResult[[#This Row],[pledged]]/FundResult[[#This Row],[goal]]*100,0)</f>
        <v>103</v>
      </c>
      <c r="T3707" s="27">
        <f>IFERROR(FundResult[[#This Row],[pledged]]/FundResult[[#This Row],[backers_count]], 0)</f>
        <v>83.571428571428569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48">
        <v>1500</v>
      </c>
      <c r="E3708" s="4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6">
        <f>FundResult[[#This Row],[launched_at]]/86400+DATE(1970,1,1)</f>
        <v>41879.913761574076</v>
      </c>
      <c r="L3708" s="8">
        <f>YEAR(FundResult[[#This Row],[Date Created Conversion]])</f>
        <v>2014</v>
      </c>
      <c r="M3708" t="b">
        <v>0</v>
      </c>
      <c r="N3708">
        <v>13</v>
      </c>
      <c r="O3708" t="b">
        <v>1</v>
      </c>
      <c r="P3708" t="s">
        <v>8269</v>
      </c>
      <c r="Q3708" t="s">
        <v>8317</v>
      </c>
      <c r="R3708" s="10" t="s">
        <v>8318</v>
      </c>
      <c r="S3708" s="29">
        <f>ROUND(FundResult[[#This Row],[pledged]]/FundResult[[#This Row],[goal]]*100,0)</f>
        <v>121</v>
      </c>
      <c r="T3708" s="27">
        <f>IFERROR(FundResult[[#This Row],[pledged]]/FundResult[[#This Row],[backers_count]], 0)</f>
        <v>140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48">
        <v>1000</v>
      </c>
      <c r="E3709" s="4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6">
        <f>FundResult[[#This Row],[launched_at]]/86400+DATE(1970,1,1)</f>
        <v>42552.048356481479</v>
      </c>
      <c r="L3709" s="8">
        <f>YEAR(FundResult[[#This Row],[Date Created Conversion]])</f>
        <v>2016</v>
      </c>
      <c r="M3709" t="b">
        <v>0</v>
      </c>
      <c r="N3709">
        <v>23</v>
      </c>
      <c r="O3709" t="b">
        <v>1</v>
      </c>
      <c r="P3709" t="s">
        <v>8269</v>
      </c>
      <c r="Q3709" t="s">
        <v>8317</v>
      </c>
      <c r="R3709" s="10" t="s">
        <v>8318</v>
      </c>
      <c r="S3709" s="29">
        <f>ROUND(FundResult[[#This Row],[pledged]]/FundResult[[#This Row],[goal]]*100,0)</f>
        <v>186</v>
      </c>
      <c r="T3709" s="27">
        <f>IFERROR(FundResult[[#This Row],[pledged]]/FundResult[[#This Row],[backers_count]], 0)</f>
        <v>80.869565217391298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48">
        <v>700</v>
      </c>
      <c r="E3710" s="4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6">
        <f>FundResult[[#This Row],[launched_at]]/86400+DATE(1970,1,1)</f>
        <v>41810.142199074078</v>
      </c>
      <c r="L3710" s="8">
        <f>YEAR(FundResult[[#This Row],[Date Created Conversion]])</f>
        <v>2014</v>
      </c>
      <c r="M3710" t="b">
        <v>0</v>
      </c>
      <c r="N3710">
        <v>39</v>
      </c>
      <c r="O3710" t="b">
        <v>1</v>
      </c>
      <c r="P3710" t="s">
        <v>8269</v>
      </c>
      <c r="Q3710" t="s">
        <v>8317</v>
      </c>
      <c r="R3710" s="10" t="s">
        <v>8318</v>
      </c>
      <c r="S3710" s="29">
        <f>ROUND(FundResult[[#This Row],[pledged]]/FundResult[[#This Row],[goal]]*100,0)</f>
        <v>300</v>
      </c>
      <c r="T3710" s="27">
        <f>IFERROR(FundResult[[#This Row],[pledged]]/FundResult[[#This Row],[backers_count]], 0)</f>
        <v>53.846153846153847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48">
        <v>1000</v>
      </c>
      <c r="E3711" s="4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6">
        <f>FundResult[[#This Row],[launched_at]]/86400+DATE(1970,1,1)</f>
        <v>41785.707708333335</v>
      </c>
      <c r="L3711" s="8">
        <f>YEAR(FundResult[[#This Row],[Date Created Conversion]])</f>
        <v>2014</v>
      </c>
      <c r="M3711" t="b">
        <v>0</v>
      </c>
      <c r="N3711">
        <v>35</v>
      </c>
      <c r="O3711" t="b">
        <v>1</v>
      </c>
      <c r="P3711" t="s">
        <v>8269</v>
      </c>
      <c r="Q3711" t="s">
        <v>8317</v>
      </c>
      <c r="R3711" s="10" t="s">
        <v>8318</v>
      </c>
      <c r="S3711" s="29">
        <f>ROUND(FundResult[[#This Row],[pledged]]/FundResult[[#This Row],[goal]]*100,0)</f>
        <v>108</v>
      </c>
      <c r="T3711" s="27">
        <f>IFERROR(FundResult[[#This Row],[pledged]]/FundResult[[#This Row],[backers_count]], 0)</f>
        <v>30.928571428571427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48">
        <v>1300</v>
      </c>
      <c r="E3712" s="4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6">
        <f>FundResult[[#This Row],[launched_at]]/86400+DATE(1970,1,1)</f>
        <v>42072.576249999998</v>
      </c>
      <c r="L3712" s="8">
        <f>YEAR(FundResult[[#This Row],[Date Created Conversion]])</f>
        <v>2015</v>
      </c>
      <c r="M3712" t="b">
        <v>0</v>
      </c>
      <c r="N3712">
        <v>27</v>
      </c>
      <c r="O3712" t="b">
        <v>1</v>
      </c>
      <c r="P3712" t="s">
        <v>8269</v>
      </c>
      <c r="Q3712" t="s">
        <v>8317</v>
      </c>
      <c r="R3712" s="10" t="s">
        <v>8318</v>
      </c>
      <c r="S3712" s="29">
        <f>ROUND(FundResult[[#This Row],[pledged]]/FundResult[[#This Row],[goal]]*100,0)</f>
        <v>141</v>
      </c>
      <c r="T3712" s="27">
        <f>IFERROR(FundResult[[#This Row],[pledged]]/FundResult[[#This Row],[backers_count]], 0)</f>
        <v>67.962962962962962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48">
        <v>500</v>
      </c>
      <c r="E3713" s="4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6">
        <f>FundResult[[#This Row],[launched_at]]/86400+DATE(1970,1,1)</f>
        <v>41779.724224537036</v>
      </c>
      <c r="L3713" s="8">
        <f>YEAR(FundResult[[#This Row],[Date Created Conversion]])</f>
        <v>2014</v>
      </c>
      <c r="M3713" t="b">
        <v>0</v>
      </c>
      <c r="N3713">
        <v>21</v>
      </c>
      <c r="O3713" t="b">
        <v>1</v>
      </c>
      <c r="P3713" t="s">
        <v>8269</v>
      </c>
      <c r="Q3713" t="s">
        <v>8317</v>
      </c>
      <c r="R3713" s="10" t="s">
        <v>8318</v>
      </c>
      <c r="S3713" s="29">
        <f>ROUND(FundResult[[#This Row],[pledged]]/FundResult[[#This Row],[goal]]*100,0)</f>
        <v>114</v>
      </c>
      <c r="T3713" s="27">
        <f>IFERROR(FundResult[[#This Row],[pledged]]/FundResult[[#This Row],[backers_count]], 0)</f>
        <v>27.142857142857142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48">
        <v>7500</v>
      </c>
      <c r="E3714" s="4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6">
        <f>FundResult[[#This Row],[launched_at]]/86400+DATE(1970,1,1)</f>
        <v>42134.172071759254</v>
      </c>
      <c r="L3714" s="8">
        <f>YEAR(FundResult[[#This Row],[Date Created Conversion]])</f>
        <v>2015</v>
      </c>
      <c r="M3714" t="b">
        <v>0</v>
      </c>
      <c r="N3714">
        <v>104</v>
      </c>
      <c r="O3714" t="b">
        <v>1</v>
      </c>
      <c r="P3714" t="s">
        <v>8269</v>
      </c>
      <c r="Q3714" t="s">
        <v>8317</v>
      </c>
      <c r="R3714" s="10" t="s">
        <v>8318</v>
      </c>
      <c r="S3714" s="29">
        <f>ROUND(FundResult[[#This Row],[pledged]]/FundResult[[#This Row],[goal]]*100,0)</f>
        <v>154</v>
      </c>
      <c r="T3714" s="27">
        <f>IFERROR(FundResult[[#This Row],[pledged]]/FundResult[[#This Row],[backers_count]], 0)</f>
        <v>110.86538461538461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48">
        <v>2000</v>
      </c>
      <c r="E3715" s="4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6">
        <f>FundResult[[#This Row],[launched_at]]/86400+DATE(1970,1,1)</f>
        <v>42505.738032407404</v>
      </c>
      <c r="L3715" s="8">
        <f>YEAR(FundResult[[#This Row],[Date Created Conversion]])</f>
        <v>2016</v>
      </c>
      <c r="M3715" t="b">
        <v>0</v>
      </c>
      <c r="N3715">
        <v>19</v>
      </c>
      <c r="O3715" t="b">
        <v>1</v>
      </c>
      <c r="P3715" t="s">
        <v>8269</v>
      </c>
      <c r="Q3715" t="s">
        <v>8317</v>
      </c>
      <c r="R3715" s="10" t="s">
        <v>8318</v>
      </c>
      <c r="S3715" s="29">
        <f>ROUND(FundResult[[#This Row],[pledged]]/FundResult[[#This Row],[goal]]*100,0)</f>
        <v>102</v>
      </c>
      <c r="T3715" s="27">
        <f>IFERROR(FundResult[[#This Row],[pledged]]/FundResult[[#This Row],[backers_count]], 0)</f>
        <v>106.84210526315789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48">
        <v>10000</v>
      </c>
      <c r="E3716" s="4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6">
        <f>FundResult[[#This Row],[launched_at]]/86400+DATE(1970,1,1)</f>
        <v>42118.556331018517</v>
      </c>
      <c r="L3716" s="8">
        <f>YEAR(FundResult[[#This Row],[Date Created Conversion]])</f>
        <v>2015</v>
      </c>
      <c r="M3716" t="b">
        <v>0</v>
      </c>
      <c r="N3716">
        <v>97</v>
      </c>
      <c r="O3716" t="b">
        <v>1</v>
      </c>
      <c r="P3716" t="s">
        <v>8269</v>
      </c>
      <c r="Q3716" t="s">
        <v>8317</v>
      </c>
      <c r="R3716" s="10" t="s">
        <v>8318</v>
      </c>
      <c r="S3716" s="29">
        <f>ROUND(FundResult[[#This Row],[pledged]]/FundResult[[#This Row],[goal]]*100,0)</f>
        <v>102</v>
      </c>
      <c r="T3716" s="27">
        <f>IFERROR(FundResult[[#This Row],[pledged]]/FundResult[[#This Row],[backers_count]], 0)</f>
        <v>105.51546391752578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48">
        <v>3500</v>
      </c>
      <c r="E3717" s="4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6">
        <f>FundResult[[#This Row],[launched_at]]/86400+DATE(1970,1,1)</f>
        <v>42036.995590277773</v>
      </c>
      <c r="L3717" s="8">
        <f>YEAR(FundResult[[#This Row],[Date Created Conversion]])</f>
        <v>2015</v>
      </c>
      <c r="M3717" t="b">
        <v>0</v>
      </c>
      <c r="N3717">
        <v>27</v>
      </c>
      <c r="O3717" t="b">
        <v>1</v>
      </c>
      <c r="P3717" t="s">
        <v>8269</v>
      </c>
      <c r="Q3717" t="s">
        <v>8317</v>
      </c>
      <c r="R3717" s="10" t="s">
        <v>8318</v>
      </c>
      <c r="S3717" s="29">
        <f>ROUND(FundResult[[#This Row],[pledged]]/FundResult[[#This Row],[goal]]*100,0)</f>
        <v>103</v>
      </c>
      <c r="T3717" s="27">
        <f>IFERROR(FundResult[[#This Row],[pledged]]/FundResult[[#This Row],[backers_count]], 0)</f>
        <v>132.96296296296296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48">
        <v>800</v>
      </c>
      <c r="E3718" s="4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6">
        <f>FundResult[[#This Row],[launched_at]]/86400+DATE(1970,1,1)</f>
        <v>42360.887835648144</v>
      </c>
      <c r="L3718" s="8">
        <f>YEAR(FundResult[[#This Row],[Date Created Conversion]])</f>
        <v>2015</v>
      </c>
      <c r="M3718" t="b">
        <v>0</v>
      </c>
      <c r="N3718">
        <v>24</v>
      </c>
      <c r="O3718" t="b">
        <v>1</v>
      </c>
      <c r="P3718" t="s">
        <v>8269</v>
      </c>
      <c r="Q3718" t="s">
        <v>8317</v>
      </c>
      <c r="R3718" s="10" t="s">
        <v>8318</v>
      </c>
      <c r="S3718" s="29">
        <f>ROUND(FundResult[[#This Row],[pledged]]/FundResult[[#This Row],[goal]]*100,0)</f>
        <v>156</v>
      </c>
      <c r="T3718" s="27">
        <f>IFERROR(FundResult[[#This Row],[pledged]]/FundResult[[#This Row],[backers_count]], 0)</f>
        <v>51.916666666666664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48">
        <v>4000</v>
      </c>
      <c r="E3719" s="4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6">
        <f>FundResult[[#This Row],[launched_at]]/86400+DATE(1970,1,1)</f>
        <v>42102.866307870368</v>
      </c>
      <c r="L3719" s="8">
        <f>YEAR(FundResult[[#This Row],[Date Created Conversion]])</f>
        <v>2015</v>
      </c>
      <c r="M3719" t="b">
        <v>0</v>
      </c>
      <c r="N3719">
        <v>13</v>
      </c>
      <c r="O3719" t="b">
        <v>1</v>
      </c>
      <c r="P3719" t="s">
        <v>8269</v>
      </c>
      <c r="Q3719" t="s">
        <v>8317</v>
      </c>
      <c r="R3719" s="10" t="s">
        <v>8318</v>
      </c>
      <c r="S3719" s="29">
        <f>ROUND(FundResult[[#This Row],[pledged]]/FundResult[[#This Row],[goal]]*100,0)</f>
        <v>101</v>
      </c>
      <c r="T3719" s="27">
        <f>IFERROR(FundResult[[#This Row],[pledged]]/FundResult[[#This Row],[backers_count]], 0)</f>
        <v>310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48">
        <v>500</v>
      </c>
      <c r="E3720" s="4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6">
        <f>FundResult[[#This Row],[launched_at]]/86400+DATE(1970,1,1)</f>
        <v>42032.716145833328</v>
      </c>
      <c r="L3720" s="8">
        <f>YEAR(FundResult[[#This Row],[Date Created Conversion]])</f>
        <v>2015</v>
      </c>
      <c r="M3720" t="b">
        <v>0</v>
      </c>
      <c r="N3720">
        <v>46</v>
      </c>
      <c r="O3720" t="b">
        <v>1</v>
      </c>
      <c r="P3720" t="s">
        <v>8269</v>
      </c>
      <c r="Q3720" t="s">
        <v>8317</v>
      </c>
      <c r="R3720" s="10" t="s">
        <v>8318</v>
      </c>
      <c r="S3720" s="29">
        <f>ROUND(FundResult[[#This Row],[pledged]]/FundResult[[#This Row],[goal]]*100,0)</f>
        <v>239</v>
      </c>
      <c r="T3720" s="27">
        <f>IFERROR(FundResult[[#This Row],[pledged]]/FundResult[[#This Row],[backers_count]], 0)</f>
        <v>26.021739130434781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48">
        <v>200</v>
      </c>
      <c r="E3721" s="4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6">
        <f>FundResult[[#This Row],[launched_at]]/86400+DATE(1970,1,1)</f>
        <v>42147.729930555557</v>
      </c>
      <c r="L3721" s="8">
        <f>YEAR(FundResult[[#This Row],[Date Created Conversion]])</f>
        <v>2015</v>
      </c>
      <c r="M3721" t="b">
        <v>0</v>
      </c>
      <c r="N3721">
        <v>4</v>
      </c>
      <c r="O3721" t="b">
        <v>1</v>
      </c>
      <c r="P3721" t="s">
        <v>8269</v>
      </c>
      <c r="Q3721" t="s">
        <v>8317</v>
      </c>
      <c r="R3721" s="10" t="s">
        <v>8318</v>
      </c>
      <c r="S3721" s="29">
        <f>ROUND(FundResult[[#This Row],[pledged]]/FundResult[[#This Row],[goal]]*100,0)</f>
        <v>210</v>
      </c>
      <c r="T3721" s="27">
        <f>IFERROR(FundResult[[#This Row],[pledged]]/FundResult[[#This Row],[backers_count]], 0)</f>
        <v>105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48">
        <v>3300</v>
      </c>
      <c r="E3722" s="4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6">
        <f>FundResult[[#This Row],[launched_at]]/86400+DATE(1970,1,1)</f>
        <v>42165.993125000001</v>
      </c>
      <c r="L3722" s="8">
        <f>YEAR(FundResult[[#This Row],[Date Created Conversion]])</f>
        <v>2015</v>
      </c>
      <c r="M3722" t="b">
        <v>0</v>
      </c>
      <c r="N3722">
        <v>40</v>
      </c>
      <c r="O3722" t="b">
        <v>1</v>
      </c>
      <c r="P3722" t="s">
        <v>8269</v>
      </c>
      <c r="Q3722" t="s">
        <v>8317</v>
      </c>
      <c r="R3722" s="10" t="s">
        <v>8318</v>
      </c>
      <c r="S3722" s="29">
        <f>ROUND(FundResult[[#This Row],[pledged]]/FundResult[[#This Row],[goal]]*100,0)</f>
        <v>105</v>
      </c>
      <c r="T3722" s="27">
        <f>IFERROR(FundResult[[#This Row],[pledged]]/FundResult[[#This Row],[backers_count]], 0)</f>
        <v>86.224999999999994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48">
        <v>5000</v>
      </c>
      <c r="E3723" s="4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6">
        <f>FundResult[[#This Row],[launched_at]]/86400+DATE(1970,1,1)</f>
        <v>41927.936157407406</v>
      </c>
      <c r="L3723" s="8">
        <f>YEAR(FundResult[[#This Row],[Date Created Conversion]])</f>
        <v>2014</v>
      </c>
      <c r="M3723" t="b">
        <v>0</v>
      </c>
      <c r="N3723">
        <v>44</v>
      </c>
      <c r="O3723" t="b">
        <v>1</v>
      </c>
      <c r="P3723" t="s">
        <v>8269</v>
      </c>
      <c r="Q3723" t="s">
        <v>8317</v>
      </c>
      <c r="R3723" s="10" t="s">
        <v>8318</v>
      </c>
      <c r="S3723" s="29">
        <f>ROUND(FundResult[[#This Row],[pledged]]/FundResult[[#This Row],[goal]]*100,0)</f>
        <v>101</v>
      </c>
      <c r="T3723" s="27">
        <f>IFERROR(FundResult[[#This Row],[pledged]]/FundResult[[#This Row],[backers_count]], 0)</f>
        <v>114.54545454545455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48">
        <v>1500</v>
      </c>
      <c r="E3724" s="4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6">
        <f>FundResult[[#This Row],[launched_at]]/86400+DATE(1970,1,1)</f>
        <v>42381.671840277777</v>
      </c>
      <c r="L3724" s="8">
        <f>YEAR(FundResult[[#This Row],[Date Created Conversion]])</f>
        <v>2016</v>
      </c>
      <c r="M3724" t="b">
        <v>0</v>
      </c>
      <c r="N3724">
        <v>35</v>
      </c>
      <c r="O3724" t="b">
        <v>1</v>
      </c>
      <c r="P3724" t="s">
        <v>8269</v>
      </c>
      <c r="Q3724" t="s">
        <v>8317</v>
      </c>
      <c r="R3724" s="10" t="s">
        <v>8318</v>
      </c>
      <c r="S3724" s="29">
        <f>ROUND(FundResult[[#This Row],[pledged]]/FundResult[[#This Row],[goal]]*100,0)</f>
        <v>111</v>
      </c>
      <c r="T3724" s="27">
        <f>IFERROR(FundResult[[#This Row],[pledged]]/FundResult[[#This Row],[backers_count]], 0)</f>
        <v>47.657142857142858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48">
        <v>4500</v>
      </c>
      <c r="E3725" s="4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6">
        <f>FundResult[[#This Row],[launched_at]]/86400+DATE(1970,1,1)</f>
        <v>41943.753032407403</v>
      </c>
      <c r="L3725" s="8">
        <f>YEAR(FundResult[[#This Row],[Date Created Conversion]])</f>
        <v>2014</v>
      </c>
      <c r="M3725" t="b">
        <v>0</v>
      </c>
      <c r="N3725">
        <v>63</v>
      </c>
      <c r="O3725" t="b">
        <v>1</v>
      </c>
      <c r="P3725" t="s">
        <v>8269</v>
      </c>
      <c r="Q3725" t="s">
        <v>8317</v>
      </c>
      <c r="R3725" s="10" t="s">
        <v>8318</v>
      </c>
      <c r="S3725" s="29">
        <f>ROUND(FundResult[[#This Row],[pledged]]/FundResult[[#This Row],[goal]]*100,0)</f>
        <v>102</v>
      </c>
      <c r="T3725" s="27">
        <f>IFERROR(FundResult[[#This Row],[pledged]]/FundResult[[#This Row],[backers_count]], 0)</f>
        <v>72.888888888888886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48">
        <v>4300</v>
      </c>
      <c r="E3726" s="4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6">
        <f>FundResult[[#This Row],[launched_at]]/86400+DATE(1970,1,1)</f>
        <v>42465.491435185184</v>
      </c>
      <c r="L3726" s="8">
        <f>YEAR(FundResult[[#This Row],[Date Created Conversion]])</f>
        <v>2016</v>
      </c>
      <c r="M3726" t="b">
        <v>0</v>
      </c>
      <c r="N3726">
        <v>89</v>
      </c>
      <c r="O3726" t="b">
        <v>1</v>
      </c>
      <c r="P3726" t="s">
        <v>8269</v>
      </c>
      <c r="Q3726" t="s">
        <v>8317</v>
      </c>
      <c r="R3726" s="10" t="s">
        <v>8318</v>
      </c>
      <c r="S3726" s="29">
        <f>ROUND(FundResult[[#This Row],[pledged]]/FundResult[[#This Row],[goal]]*100,0)</f>
        <v>103</v>
      </c>
      <c r="T3726" s="27">
        <f>IFERROR(FundResult[[#This Row],[pledged]]/FundResult[[#This Row],[backers_count]], 0)</f>
        <v>49.545505617977533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48">
        <v>300</v>
      </c>
      <c r="E3727" s="4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6">
        <f>FundResult[[#This Row],[launched_at]]/86400+DATE(1970,1,1)</f>
        <v>42401.945219907408</v>
      </c>
      <c r="L3727" s="8">
        <f>YEAR(FundResult[[#This Row],[Date Created Conversion]])</f>
        <v>2016</v>
      </c>
      <c r="M3727" t="b">
        <v>0</v>
      </c>
      <c r="N3727">
        <v>15</v>
      </c>
      <c r="O3727" t="b">
        <v>1</v>
      </c>
      <c r="P3727" t="s">
        <v>8269</v>
      </c>
      <c r="Q3727" t="s">
        <v>8317</v>
      </c>
      <c r="R3727" s="10" t="s">
        <v>8318</v>
      </c>
      <c r="S3727" s="29">
        <f>ROUND(FundResult[[#This Row],[pledged]]/FundResult[[#This Row],[goal]]*100,0)</f>
        <v>127</v>
      </c>
      <c r="T3727" s="27">
        <f>IFERROR(FundResult[[#This Row],[pledged]]/FundResult[[#This Row],[backers_count]], 0)</f>
        <v>25.4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48">
        <v>850</v>
      </c>
      <c r="E3728" s="4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6">
        <f>FundResult[[#This Row],[launched_at]]/86400+DATE(1970,1,1)</f>
        <v>42462.140868055554</v>
      </c>
      <c r="L3728" s="8">
        <f>YEAR(FundResult[[#This Row],[Date Created Conversion]])</f>
        <v>2016</v>
      </c>
      <c r="M3728" t="b">
        <v>0</v>
      </c>
      <c r="N3728">
        <v>46</v>
      </c>
      <c r="O3728" t="b">
        <v>1</v>
      </c>
      <c r="P3728" t="s">
        <v>8269</v>
      </c>
      <c r="Q3728" t="s">
        <v>8317</v>
      </c>
      <c r="R3728" s="10" t="s">
        <v>8318</v>
      </c>
      <c r="S3728" s="29">
        <f>ROUND(FundResult[[#This Row],[pledged]]/FundResult[[#This Row],[goal]]*100,0)</f>
        <v>339</v>
      </c>
      <c r="T3728" s="27">
        <f>IFERROR(FundResult[[#This Row],[pledged]]/FundResult[[#This Row],[backers_count]], 0)</f>
        <v>62.586956521739133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48">
        <v>2000</v>
      </c>
      <c r="E3729" s="4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6">
        <f>FundResult[[#This Row],[launched_at]]/86400+DATE(1970,1,1)</f>
        <v>42632.348310185189</v>
      </c>
      <c r="L3729" s="8">
        <f>YEAR(FundResult[[#This Row],[Date Created Conversion]])</f>
        <v>2016</v>
      </c>
      <c r="M3729" t="b">
        <v>0</v>
      </c>
      <c r="N3729">
        <v>33</v>
      </c>
      <c r="O3729" t="b">
        <v>1</v>
      </c>
      <c r="P3729" t="s">
        <v>8269</v>
      </c>
      <c r="Q3729" t="s">
        <v>8317</v>
      </c>
      <c r="R3729" s="10" t="s">
        <v>8318</v>
      </c>
      <c r="S3729" s="29">
        <f>ROUND(FundResult[[#This Row],[pledged]]/FundResult[[#This Row],[goal]]*100,0)</f>
        <v>101</v>
      </c>
      <c r="T3729" s="27">
        <f>IFERROR(FundResult[[#This Row],[pledged]]/FundResult[[#This Row],[backers_count]], 0)</f>
        <v>61.060606060606062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48">
        <v>20000</v>
      </c>
      <c r="E3730" s="4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6">
        <f>FundResult[[#This Row],[launched_at]]/86400+DATE(1970,1,1)</f>
        <v>42205.171018518522</v>
      </c>
      <c r="L3730" s="8">
        <f>YEAR(FundResult[[#This Row],[Date Created Conversion]])</f>
        <v>2015</v>
      </c>
      <c r="M3730" t="b">
        <v>0</v>
      </c>
      <c r="N3730">
        <v>31</v>
      </c>
      <c r="O3730" t="b">
        <v>0</v>
      </c>
      <c r="P3730" t="s">
        <v>8269</v>
      </c>
      <c r="Q3730" t="s">
        <v>8317</v>
      </c>
      <c r="R3730" s="10" t="s">
        <v>8318</v>
      </c>
      <c r="S3730" s="29">
        <f>ROUND(FundResult[[#This Row],[pledged]]/FundResult[[#This Row],[goal]]*100,0)</f>
        <v>9</v>
      </c>
      <c r="T3730" s="27">
        <f>IFERROR(FundResult[[#This Row],[pledged]]/FundResult[[#This Row],[backers_count]], 0)</f>
        <v>60.064516129032256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48">
        <v>5000</v>
      </c>
      <c r="E3731" s="4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6">
        <f>FundResult[[#This Row],[launched_at]]/86400+DATE(1970,1,1)</f>
        <v>42041.205000000002</v>
      </c>
      <c r="L3731" s="8">
        <f>YEAR(FundResult[[#This Row],[Date Created Conversion]])</f>
        <v>2015</v>
      </c>
      <c r="M3731" t="b">
        <v>0</v>
      </c>
      <c r="N3731">
        <v>5</v>
      </c>
      <c r="O3731" t="b">
        <v>0</v>
      </c>
      <c r="P3731" t="s">
        <v>8269</v>
      </c>
      <c r="Q3731" t="s">
        <v>8317</v>
      </c>
      <c r="R3731" s="10" t="s">
        <v>8318</v>
      </c>
      <c r="S3731" s="29">
        <f>ROUND(FundResult[[#This Row],[pledged]]/FundResult[[#This Row],[goal]]*100,0)</f>
        <v>7</v>
      </c>
      <c r="T3731" s="27">
        <f>IFERROR(FundResult[[#This Row],[pledged]]/FundResult[[#This Row],[backers_count]], 0)</f>
        <v>72.400000000000006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48">
        <v>1000</v>
      </c>
      <c r="E3732" s="4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6">
        <f>FundResult[[#This Row],[launched_at]]/86400+DATE(1970,1,1)</f>
        <v>42203.677766203706</v>
      </c>
      <c r="L3732" s="8">
        <f>YEAR(FundResult[[#This Row],[Date Created Conversion]])</f>
        <v>2015</v>
      </c>
      <c r="M3732" t="b">
        <v>0</v>
      </c>
      <c r="N3732">
        <v>1</v>
      </c>
      <c r="O3732" t="b">
        <v>0</v>
      </c>
      <c r="P3732" t="s">
        <v>8269</v>
      </c>
      <c r="Q3732" t="s">
        <v>8317</v>
      </c>
      <c r="R3732" s="10" t="s">
        <v>8318</v>
      </c>
      <c r="S3732" s="29">
        <f>ROUND(FundResult[[#This Row],[pledged]]/FundResult[[#This Row],[goal]]*100,0)</f>
        <v>10</v>
      </c>
      <c r="T3732" s="27">
        <f>IFERROR(FundResult[[#This Row],[pledged]]/FundResult[[#This Row],[backers_count]], 0)</f>
        <v>100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48">
        <v>5500</v>
      </c>
      <c r="E3733" s="4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6">
        <f>FundResult[[#This Row],[launched_at]]/86400+DATE(1970,1,1)</f>
        <v>41983.752847222218</v>
      </c>
      <c r="L3733" s="8">
        <f>YEAR(FundResult[[#This Row],[Date Created Conversion]])</f>
        <v>2014</v>
      </c>
      <c r="M3733" t="b">
        <v>0</v>
      </c>
      <c r="N3733">
        <v>12</v>
      </c>
      <c r="O3733" t="b">
        <v>0</v>
      </c>
      <c r="P3733" t="s">
        <v>8269</v>
      </c>
      <c r="Q3733" t="s">
        <v>8317</v>
      </c>
      <c r="R3733" s="10" t="s">
        <v>8318</v>
      </c>
      <c r="S3733" s="29">
        <f>ROUND(FundResult[[#This Row],[pledged]]/FundResult[[#This Row],[goal]]*100,0)</f>
        <v>11</v>
      </c>
      <c r="T3733" s="27">
        <f>IFERROR(FundResult[[#This Row],[pledged]]/FundResult[[#This Row],[backers_count]], 0)</f>
        <v>51.666666666666664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48">
        <v>850</v>
      </c>
      <c r="E3734" s="4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6">
        <f>FundResult[[#This Row],[launched_at]]/86400+DATE(1970,1,1)</f>
        <v>41968.677465277782</v>
      </c>
      <c r="L3734" s="8">
        <f>YEAR(FundResult[[#This Row],[Date Created Conversion]])</f>
        <v>2014</v>
      </c>
      <c r="M3734" t="b">
        <v>0</v>
      </c>
      <c r="N3734">
        <v>4</v>
      </c>
      <c r="O3734" t="b">
        <v>0</v>
      </c>
      <c r="P3734" t="s">
        <v>8269</v>
      </c>
      <c r="Q3734" t="s">
        <v>8317</v>
      </c>
      <c r="R3734" s="10" t="s">
        <v>8318</v>
      </c>
      <c r="S3734" s="29">
        <f>ROUND(FundResult[[#This Row],[pledged]]/FundResult[[#This Row],[goal]]*100,0)</f>
        <v>15</v>
      </c>
      <c r="T3734" s="27">
        <f>IFERROR(FundResult[[#This Row],[pledged]]/FundResult[[#This Row],[backers_count]], 0)</f>
        <v>32.75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48">
        <v>1500</v>
      </c>
      <c r="E3735" s="4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6">
        <f>FundResult[[#This Row],[launched_at]]/86400+DATE(1970,1,1)</f>
        <v>42103.024398148147</v>
      </c>
      <c r="L3735" s="8">
        <f>YEAR(FundResult[[#This Row],[Date Created Conversion]])</f>
        <v>2015</v>
      </c>
      <c r="M3735" t="b">
        <v>0</v>
      </c>
      <c r="N3735">
        <v>0</v>
      </c>
      <c r="O3735" t="b">
        <v>0</v>
      </c>
      <c r="P3735" t="s">
        <v>8269</v>
      </c>
      <c r="Q3735" t="s">
        <v>8317</v>
      </c>
      <c r="R3735" s="10" t="s">
        <v>8318</v>
      </c>
      <c r="S3735" s="29">
        <f>ROUND(FundResult[[#This Row],[pledged]]/FundResult[[#This Row],[goal]]*100,0)</f>
        <v>0</v>
      </c>
      <c r="T3735" s="27">
        <f>IFERROR(FundResult[[#This Row],[pledged]]/FundResult[[#This Row],[backers_count]], 0)</f>
        <v>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48">
        <v>1500</v>
      </c>
      <c r="E3736" s="4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6">
        <f>FundResult[[#This Row],[launched_at]]/86400+DATE(1970,1,1)</f>
        <v>42089.901574074072</v>
      </c>
      <c r="L3736" s="8">
        <f>YEAR(FundResult[[#This Row],[Date Created Conversion]])</f>
        <v>2015</v>
      </c>
      <c r="M3736" t="b">
        <v>0</v>
      </c>
      <c r="N3736">
        <v>7</v>
      </c>
      <c r="O3736" t="b">
        <v>0</v>
      </c>
      <c r="P3736" t="s">
        <v>8269</v>
      </c>
      <c r="Q3736" t="s">
        <v>8317</v>
      </c>
      <c r="R3736" s="10" t="s">
        <v>8318</v>
      </c>
      <c r="S3736" s="29">
        <f>ROUND(FundResult[[#This Row],[pledged]]/FundResult[[#This Row],[goal]]*100,0)</f>
        <v>28</v>
      </c>
      <c r="T3736" s="27">
        <f>IFERROR(FundResult[[#This Row],[pledged]]/FundResult[[#This Row],[backers_count]], 0)</f>
        <v>61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48">
        <v>150</v>
      </c>
      <c r="E3737" s="4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6">
        <f>FundResult[[#This Row],[launched_at]]/86400+DATE(1970,1,1)</f>
        <v>42122.693159722221</v>
      </c>
      <c r="L3737" s="8">
        <f>YEAR(FundResult[[#This Row],[Date Created Conversion]])</f>
        <v>2015</v>
      </c>
      <c r="M3737" t="b">
        <v>0</v>
      </c>
      <c r="N3737">
        <v>2</v>
      </c>
      <c r="O3737" t="b">
        <v>0</v>
      </c>
      <c r="P3737" t="s">
        <v>8269</v>
      </c>
      <c r="Q3737" t="s">
        <v>8317</v>
      </c>
      <c r="R3737" s="10" t="s">
        <v>8318</v>
      </c>
      <c r="S3737" s="29">
        <f>ROUND(FundResult[[#This Row],[pledged]]/FundResult[[#This Row],[goal]]*100,0)</f>
        <v>13</v>
      </c>
      <c r="T3737" s="27">
        <f>IFERROR(FundResult[[#This Row],[pledged]]/FundResult[[#This Row],[backers_count]], 0)</f>
        <v>10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48">
        <v>1500</v>
      </c>
      <c r="E3738" s="4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6">
        <f>FundResult[[#This Row],[launched_at]]/86400+DATE(1970,1,1)</f>
        <v>42048.711724537032</v>
      </c>
      <c r="L3738" s="8">
        <f>YEAR(FundResult[[#This Row],[Date Created Conversion]])</f>
        <v>2015</v>
      </c>
      <c r="M3738" t="b">
        <v>0</v>
      </c>
      <c r="N3738">
        <v>1</v>
      </c>
      <c r="O3738" t="b">
        <v>0</v>
      </c>
      <c r="P3738" t="s">
        <v>8269</v>
      </c>
      <c r="Q3738" t="s">
        <v>8317</v>
      </c>
      <c r="R3738" s="10" t="s">
        <v>8318</v>
      </c>
      <c r="S3738" s="29">
        <f>ROUND(FundResult[[#This Row],[pledged]]/FundResult[[#This Row],[goal]]*100,0)</f>
        <v>1</v>
      </c>
      <c r="T3738" s="27">
        <f>IFERROR(FundResult[[#This Row],[pledged]]/FundResult[[#This Row],[backers_count]], 0)</f>
        <v>10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48">
        <v>700</v>
      </c>
      <c r="E3739" s="4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6">
        <f>FundResult[[#This Row],[launched_at]]/86400+DATE(1970,1,1)</f>
        <v>42297.691006944442</v>
      </c>
      <c r="L3739" s="8">
        <f>YEAR(FundResult[[#This Row],[Date Created Conversion]])</f>
        <v>2015</v>
      </c>
      <c r="M3739" t="b">
        <v>0</v>
      </c>
      <c r="N3739">
        <v>4</v>
      </c>
      <c r="O3739" t="b">
        <v>0</v>
      </c>
      <c r="P3739" t="s">
        <v>8269</v>
      </c>
      <c r="Q3739" t="s">
        <v>8317</v>
      </c>
      <c r="R3739" s="10" t="s">
        <v>8318</v>
      </c>
      <c r="S3739" s="29">
        <f>ROUND(FundResult[[#This Row],[pledged]]/FundResult[[#This Row],[goal]]*100,0)</f>
        <v>21</v>
      </c>
      <c r="T3739" s="27">
        <f>IFERROR(FundResult[[#This Row],[pledged]]/FundResult[[#This Row],[backers_count]], 0)</f>
        <v>37.5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48">
        <v>1500</v>
      </c>
      <c r="E3740" s="4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6">
        <f>FundResult[[#This Row],[launched_at]]/86400+DATE(1970,1,1)</f>
        <v>41813.938715277778</v>
      </c>
      <c r="L3740" s="8">
        <f>YEAR(FundResult[[#This Row],[Date Created Conversion]])</f>
        <v>2014</v>
      </c>
      <c r="M3740" t="b">
        <v>0</v>
      </c>
      <c r="N3740">
        <v>6</v>
      </c>
      <c r="O3740" t="b">
        <v>0</v>
      </c>
      <c r="P3740" t="s">
        <v>8269</v>
      </c>
      <c r="Q3740" t="s">
        <v>8317</v>
      </c>
      <c r="R3740" s="10" t="s">
        <v>8318</v>
      </c>
      <c r="S3740" s="29">
        <f>ROUND(FundResult[[#This Row],[pledged]]/FundResult[[#This Row],[goal]]*100,0)</f>
        <v>18</v>
      </c>
      <c r="T3740" s="27">
        <f>IFERROR(FundResult[[#This Row],[pledged]]/FundResult[[#This Row],[backers_count]], 0)</f>
        <v>45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48">
        <v>4000</v>
      </c>
      <c r="E3741" s="4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6">
        <f>FundResult[[#This Row],[launched_at]]/86400+DATE(1970,1,1)</f>
        <v>42548.449861111112</v>
      </c>
      <c r="L3741" s="8">
        <f>YEAR(FundResult[[#This Row],[Date Created Conversion]])</f>
        <v>2016</v>
      </c>
      <c r="M3741" t="b">
        <v>0</v>
      </c>
      <c r="N3741">
        <v>8</v>
      </c>
      <c r="O3741" t="b">
        <v>0</v>
      </c>
      <c r="P3741" t="s">
        <v>8269</v>
      </c>
      <c r="Q3741" t="s">
        <v>8317</v>
      </c>
      <c r="R3741" s="10" t="s">
        <v>8318</v>
      </c>
      <c r="S3741" s="29">
        <f>ROUND(FundResult[[#This Row],[pledged]]/FundResult[[#This Row],[goal]]*100,0)</f>
        <v>20</v>
      </c>
      <c r="T3741" s="27">
        <f>IFERROR(FundResult[[#This Row],[pledged]]/FundResult[[#This Row],[backers_count]], 0)</f>
        <v>100.625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48">
        <v>2000</v>
      </c>
      <c r="E3742" s="4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6">
        <f>FundResult[[#This Row],[launched_at]]/86400+DATE(1970,1,1)</f>
        <v>41833.089756944442</v>
      </c>
      <c r="L3742" s="8">
        <f>YEAR(FundResult[[#This Row],[Date Created Conversion]])</f>
        <v>2014</v>
      </c>
      <c r="M3742" t="b">
        <v>0</v>
      </c>
      <c r="N3742">
        <v>14</v>
      </c>
      <c r="O3742" t="b">
        <v>0</v>
      </c>
      <c r="P3742" t="s">
        <v>8269</v>
      </c>
      <c r="Q3742" t="s">
        <v>8317</v>
      </c>
      <c r="R3742" s="10" t="s">
        <v>8318</v>
      </c>
      <c r="S3742" s="29">
        <f>ROUND(FundResult[[#This Row],[pledged]]/FundResult[[#This Row],[goal]]*100,0)</f>
        <v>18</v>
      </c>
      <c r="T3742" s="27">
        <f>IFERROR(FundResult[[#This Row],[pledged]]/FundResult[[#This Row],[backers_count]], 0)</f>
        <v>25.571428571428573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48">
        <v>20000</v>
      </c>
      <c r="E3743" s="4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6">
        <f>FundResult[[#This Row],[launched_at]]/86400+DATE(1970,1,1)</f>
        <v>42325.920717592591</v>
      </c>
      <c r="L3743" s="8">
        <f>YEAR(FundResult[[#This Row],[Date Created Conversion]])</f>
        <v>2015</v>
      </c>
      <c r="M3743" t="b">
        <v>0</v>
      </c>
      <c r="N3743">
        <v>0</v>
      </c>
      <c r="O3743" t="b">
        <v>0</v>
      </c>
      <c r="P3743" t="s">
        <v>8269</v>
      </c>
      <c r="Q3743" t="s">
        <v>8317</v>
      </c>
      <c r="R3743" s="10" t="s">
        <v>8318</v>
      </c>
      <c r="S3743" s="29">
        <f>ROUND(FundResult[[#This Row],[pledged]]/FundResult[[#This Row],[goal]]*100,0)</f>
        <v>0</v>
      </c>
      <c r="T3743" s="27">
        <f>IFERROR(FundResult[[#This Row],[pledged]]/FundResult[[#This Row],[backers_count]], 0)</f>
        <v>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48">
        <v>5000</v>
      </c>
      <c r="E3744" s="4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6">
        <f>FundResult[[#This Row],[launched_at]]/86400+DATE(1970,1,1)</f>
        <v>41858.214629629627</v>
      </c>
      <c r="L3744" s="8">
        <f>YEAR(FundResult[[#This Row],[Date Created Conversion]])</f>
        <v>2014</v>
      </c>
      <c r="M3744" t="b">
        <v>0</v>
      </c>
      <c r="N3744">
        <v>4</v>
      </c>
      <c r="O3744" t="b">
        <v>0</v>
      </c>
      <c r="P3744" t="s">
        <v>8269</v>
      </c>
      <c r="Q3744" t="s">
        <v>8317</v>
      </c>
      <c r="R3744" s="10" t="s">
        <v>8318</v>
      </c>
      <c r="S3744" s="29">
        <f>ROUND(FundResult[[#This Row],[pledged]]/FundResult[[#This Row],[goal]]*100,0)</f>
        <v>2</v>
      </c>
      <c r="T3744" s="27">
        <f>IFERROR(FundResult[[#This Row],[pledged]]/FundResult[[#This Row],[backers_count]], 0)</f>
        <v>25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48">
        <v>2200</v>
      </c>
      <c r="E3745" s="4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6">
        <f>FundResult[[#This Row],[launched_at]]/86400+DATE(1970,1,1)</f>
        <v>41793.710231481484</v>
      </c>
      <c r="L3745" s="8">
        <f>YEAR(FundResult[[#This Row],[Date Created Conversion]])</f>
        <v>2014</v>
      </c>
      <c r="M3745" t="b">
        <v>0</v>
      </c>
      <c r="N3745">
        <v>0</v>
      </c>
      <c r="O3745" t="b">
        <v>0</v>
      </c>
      <c r="P3745" t="s">
        <v>8269</v>
      </c>
      <c r="Q3745" t="s">
        <v>8317</v>
      </c>
      <c r="R3745" s="10" t="s">
        <v>8318</v>
      </c>
      <c r="S3745" s="29">
        <f>ROUND(FundResult[[#This Row],[pledged]]/FundResult[[#This Row],[goal]]*100,0)</f>
        <v>0</v>
      </c>
      <c r="T3745" s="27">
        <f>IFERROR(FundResult[[#This Row],[pledged]]/FundResult[[#This Row],[backers_count]], 0)</f>
        <v>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48">
        <v>1200</v>
      </c>
      <c r="E3746" s="4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6">
        <f>FundResult[[#This Row],[launched_at]]/86400+DATE(1970,1,1)</f>
        <v>41793.814259259263</v>
      </c>
      <c r="L3746" s="8">
        <f>YEAR(FundResult[[#This Row],[Date Created Conversion]])</f>
        <v>2014</v>
      </c>
      <c r="M3746" t="b">
        <v>0</v>
      </c>
      <c r="N3746">
        <v>0</v>
      </c>
      <c r="O3746" t="b">
        <v>0</v>
      </c>
      <c r="P3746" t="s">
        <v>8269</v>
      </c>
      <c r="Q3746" t="s">
        <v>8317</v>
      </c>
      <c r="R3746" s="10" t="s">
        <v>8318</v>
      </c>
      <c r="S3746" s="29">
        <f>ROUND(FundResult[[#This Row],[pledged]]/FundResult[[#This Row],[goal]]*100,0)</f>
        <v>0</v>
      </c>
      <c r="T3746" s="27">
        <f>IFERROR(FundResult[[#This Row],[pledged]]/FundResult[[#This Row],[backers_count]], 0)</f>
        <v>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48">
        <v>100</v>
      </c>
      <c r="E3747" s="4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6">
        <f>FundResult[[#This Row],[launched_at]]/86400+DATE(1970,1,1)</f>
        <v>41831.697939814811</v>
      </c>
      <c r="L3747" s="8">
        <f>YEAR(FundResult[[#This Row],[Date Created Conversion]])</f>
        <v>2014</v>
      </c>
      <c r="M3747" t="b">
        <v>0</v>
      </c>
      <c r="N3747">
        <v>1</v>
      </c>
      <c r="O3747" t="b">
        <v>0</v>
      </c>
      <c r="P3747" t="s">
        <v>8269</v>
      </c>
      <c r="Q3747" t="s">
        <v>8317</v>
      </c>
      <c r="R3747" s="10" t="s">
        <v>8318</v>
      </c>
      <c r="S3747" s="29">
        <f>ROUND(FundResult[[#This Row],[pledged]]/FundResult[[#This Row],[goal]]*100,0)</f>
        <v>10</v>
      </c>
      <c r="T3747" s="27">
        <f>IFERROR(FundResult[[#This Row],[pledged]]/FundResult[[#This Row],[backers_count]], 0)</f>
        <v>10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48">
        <v>8500</v>
      </c>
      <c r="E3748" s="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6">
        <f>FundResult[[#This Row],[launched_at]]/86400+DATE(1970,1,1)</f>
        <v>42621.389340277776</v>
      </c>
      <c r="L3748" s="8">
        <f>YEAR(FundResult[[#This Row],[Date Created Conversion]])</f>
        <v>2016</v>
      </c>
      <c r="M3748" t="b">
        <v>0</v>
      </c>
      <c r="N3748">
        <v>1</v>
      </c>
      <c r="O3748" t="b">
        <v>0</v>
      </c>
      <c r="P3748" t="s">
        <v>8269</v>
      </c>
      <c r="Q3748" t="s">
        <v>8317</v>
      </c>
      <c r="R3748" s="10" t="s">
        <v>8318</v>
      </c>
      <c r="S3748" s="29">
        <f>ROUND(FundResult[[#This Row],[pledged]]/FundResult[[#This Row],[goal]]*100,0)</f>
        <v>2</v>
      </c>
      <c r="T3748" s="27">
        <f>IFERROR(FundResult[[#This Row],[pledged]]/FundResult[[#This Row],[backers_count]], 0)</f>
        <v>202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48">
        <v>2500</v>
      </c>
      <c r="E3749" s="4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6">
        <f>FundResult[[#This Row],[launched_at]]/86400+DATE(1970,1,1)</f>
        <v>42164.299722222218</v>
      </c>
      <c r="L3749" s="8">
        <f>YEAR(FundResult[[#This Row],[Date Created Conversion]])</f>
        <v>2015</v>
      </c>
      <c r="M3749" t="b">
        <v>0</v>
      </c>
      <c r="N3749">
        <v>1</v>
      </c>
      <c r="O3749" t="b">
        <v>0</v>
      </c>
      <c r="P3749" t="s">
        <v>8269</v>
      </c>
      <c r="Q3749" t="s">
        <v>8317</v>
      </c>
      <c r="R3749" s="10" t="s">
        <v>8318</v>
      </c>
      <c r="S3749" s="29">
        <f>ROUND(FundResult[[#This Row],[pledged]]/FundResult[[#This Row],[goal]]*100,0)</f>
        <v>1</v>
      </c>
      <c r="T3749" s="27">
        <f>IFERROR(FundResult[[#This Row],[pledged]]/FundResult[[#This Row],[backers_count]], 0)</f>
        <v>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48">
        <v>5000</v>
      </c>
      <c r="E3750" s="4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6">
        <f>FundResult[[#This Row],[launched_at]]/86400+DATE(1970,1,1)</f>
        <v>42395.706435185188</v>
      </c>
      <c r="L3750" s="8">
        <f>YEAR(FundResult[[#This Row],[Date Created Conversion]])</f>
        <v>2016</v>
      </c>
      <c r="M3750" t="b">
        <v>0</v>
      </c>
      <c r="N3750">
        <v>52</v>
      </c>
      <c r="O3750" t="b">
        <v>1</v>
      </c>
      <c r="P3750" t="s">
        <v>8303</v>
      </c>
      <c r="Q3750" t="s">
        <v>8317</v>
      </c>
      <c r="R3750" s="10" t="s">
        <v>8359</v>
      </c>
      <c r="S3750" s="29">
        <f>ROUND(FundResult[[#This Row],[pledged]]/FundResult[[#This Row],[goal]]*100,0)</f>
        <v>104</v>
      </c>
      <c r="T3750" s="27">
        <f>IFERROR(FundResult[[#This Row],[pledged]]/FundResult[[#This Row],[backers_count]], 0)</f>
        <v>99.538461538461533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48">
        <v>500</v>
      </c>
      <c r="E3751" s="4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6">
        <f>FundResult[[#This Row],[launched_at]]/86400+DATE(1970,1,1)</f>
        <v>42458.127175925925</v>
      </c>
      <c r="L3751" s="8">
        <f>YEAR(FundResult[[#This Row],[Date Created Conversion]])</f>
        <v>2016</v>
      </c>
      <c r="M3751" t="b">
        <v>0</v>
      </c>
      <c r="N3751">
        <v>7</v>
      </c>
      <c r="O3751" t="b">
        <v>1</v>
      </c>
      <c r="P3751" t="s">
        <v>8303</v>
      </c>
      <c r="Q3751" t="s">
        <v>8317</v>
      </c>
      <c r="R3751" s="10" t="s">
        <v>8359</v>
      </c>
      <c r="S3751" s="29">
        <f>ROUND(FundResult[[#This Row],[pledged]]/FundResult[[#This Row],[goal]]*100,0)</f>
        <v>105</v>
      </c>
      <c r="T3751" s="27">
        <f>IFERROR(FundResult[[#This Row],[pledged]]/FundResult[[#This Row],[backers_count]], 0)</f>
        <v>75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48">
        <v>6000</v>
      </c>
      <c r="E3752" s="4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6">
        <f>FundResult[[#This Row],[launched_at]]/86400+DATE(1970,1,1)</f>
        <v>42016.981574074074</v>
      </c>
      <c r="L3752" s="8">
        <f>YEAR(FundResult[[#This Row],[Date Created Conversion]])</f>
        <v>2015</v>
      </c>
      <c r="M3752" t="b">
        <v>0</v>
      </c>
      <c r="N3752">
        <v>28</v>
      </c>
      <c r="O3752" t="b">
        <v>1</v>
      </c>
      <c r="P3752" t="s">
        <v>8303</v>
      </c>
      <c r="Q3752" t="s">
        <v>8317</v>
      </c>
      <c r="R3752" s="10" t="s">
        <v>8359</v>
      </c>
      <c r="S3752" s="29">
        <f>ROUND(FundResult[[#This Row],[pledged]]/FundResult[[#This Row],[goal]]*100,0)</f>
        <v>100</v>
      </c>
      <c r="T3752" s="27">
        <f>IFERROR(FundResult[[#This Row],[pledged]]/FundResult[[#This Row],[backers_count]], 0)</f>
        <v>215.25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48">
        <v>1000</v>
      </c>
      <c r="E3753" s="4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6">
        <f>FundResult[[#This Row],[launched_at]]/86400+DATE(1970,1,1)</f>
        <v>42403.035567129627</v>
      </c>
      <c r="L3753" s="8">
        <f>YEAR(FundResult[[#This Row],[Date Created Conversion]])</f>
        <v>2016</v>
      </c>
      <c r="M3753" t="b">
        <v>0</v>
      </c>
      <c r="N3753">
        <v>11</v>
      </c>
      <c r="O3753" t="b">
        <v>1</v>
      </c>
      <c r="P3753" t="s">
        <v>8303</v>
      </c>
      <c r="Q3753" t="s">
        <v>8317</v>
      </c>
      <c r="R3753" s="10" t="s">
        <v>8359</v>
      </c>
      <c r="S3753" s="29">
        <f>ROUND(FundResult[[#This Row],[pledged]]/FundResult[[#This Row],[goal]]*100,0)</f>
        <v>133</v>
      </c>
      <c r="T3753" s="27">
        <f>IFERROR(FundResult[[#This Row],[pledged]]/FundResult[[#This Row],[backers_count]], 0)</f>
        <v>120.54545454545455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48">
        <v>500</v>
      </c>
      <c r="E3754" s="4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6">
        <f>FundResult[[#This Row],[launched_at]]/86400+DATE(1970,1,1)</f>
        <v>42619.802488425921</v>
      </c>
      <c r="L3754" s="8">
        <f>YEAR(FundResult[[#This Row],[Date Created Conversion]])</f>
        <v>2016</v>
      </c>
      <c r="M3754" t="b">
        <v>0</v>
      </c>
      <c r="N3754">
        <v>15</v>
      </c>
      <c r="O3754" t="b">
        <v>1</v>
      </c>
      <c r="P3754" t="s">
        <v>8303</v>
      </c>
      <c r="Q3754" t="s">
        <v>8317</v>
      </c>
      <c r="R3754" s="10" t="s">
        <v>8359</v>
      </c>
      <c r="S3754" s="29">
        <f>ROUND(FundResult[[#This Row],[pledged]]/FundResult[[#This Row],[goal]]*100,0)</f>
        <v>113</v>
      </c>
      <c r="T3754" s="27">
        <f>IFERROR(FundResult[[#This Row],[pledged]]/FundResult[[#This Row],[backers_count]], 0)</f>
        <v>37.666666666666664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48">
        <v>5000</v>
      </c>
      <c r="E3755" s="4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6">
        <f>FundResult[[#This Row],[launched_at]]/86400+DATE(1970,1,1)</f>
        <v>42128.824074074073</v>
      </c>
      <c r="L3755" s="8">
        <f>YEAR(FundResult[[#This Row],[Date Created Conversion]])</f>
        <v>2015</v>
      </c>
      <c r="M3755" t="b">
        <v>0</v>
      </c>
      <c r="N3755">
        <v>30</v>
      </c>
      <c r="O3755" t="b">
        <v>1</v>
      </c>
      <c r="P3755" t="s">
        <v>8303</v>
      </c>
      <c r="Q3755" t="s">
        <v>8317</v>
      </c>
      <c r="R3755" s="10" t="s">
        <v>8359</v>
      </c>
      <c r="S3755" s="29">
        <f>ROUND(FundResult[[#This Row],[pledged]]/FundResult[[#This Row],[goal]]*100,0)</f>
        <v>103</v>
      </c>
      <c r="T3755" s="27">
        <f>IFERROR(FundResult[[#This Row],[pledged]]/FundResult[[#This Row],[backers_count]], 0)</f>
        <v>172.23333333333332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48">
        <v>2500</v>
      </c>
      <c r="E3756" s="4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6">
        <f>FundResult[[#This Row],[launched_at]]/86400+DATE(1970,1,1)</f>
        <v>41808.881215277775</v>
      </c>
      <c r="L3756" s="8">
        <f>YEAR(FundResult[[#This Row],[Date Created Conversion]])</f>
        <v>2014</v>
      </c>
      <c r="M3756" t="b">
        <v>0</v>
      </c>
      <c r="N3756">
        <v>27</v>
      </c>
      <c r="O3756" t="b">
        <v>1</v>
      </c>
      <c r="P3756" t="s">
        <v>8303</v>
      </c>
      <c r="Q3756" t="s">
        <v>8317</v>
      </c>
      <c r="R3756" s="10" t="s">
        <v>8359</v>
      </c>
      <c r="S3756" s="29">
        <f>ROUND(FundResult[[#This Row],[pledged]]/FundResult[[#This Row],[goal]]*100,0)</f>
        <v>120</v>
      </c>
      <c r="T3756" s="27">
        <f>IFERROR(FundResult[[#This Row],[pledged]]/FundResult[[#This Row],[backers_count]], 0)</f>
        <v>111.11111111111111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48">
        <v>550</v>
      </c>
      <c r="E3757" s="4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6">
        <f>FundResult[[#This Row],[launched_at]]/86400+DATE(1970,1,1)</f>
        <v>42445.866979166662</v>
      </c>
      <c r="L3757" s="8">
        <f>YEAR(FundResult[[#This Row],[Date Created Conversion]])</f>
        <v>2016</v>
      </c>
      <c r="M3757" t="b">
        <v>0</v>
      </c>
      <c r="N3757">
        <v>28</v>
      </c>
      <c r="O3757" t="b">
        <v>1</v>
      </c>
      <c r="P3757" t="s">
        <v>8303</v>
      </c>
      <c r="Q3757" t="s">
        <v>8317</v>
      </c>
      <c r="R3757" s="10" t="s">
        <v>8359</v>
      </c>
      <c r="S3757" s="29">
        <f>ROUND(FundResult[[#This Row],[pledged]]/FundResult[[#This Row],[goal]]*100,0)</f>
        <v>130</v>
      </c>
      <c r="T3757" s="27">
        <f>IFERROR(FundResult[[#This Row],[pledged]]/FundResult[[#This Row],[backers_count]], 0)</f>
        <v>25.464285714285715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48">
        <v>4500</v>
      </c>
      <c r="E3758" s="4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6">
        <f>FundResult[[#This Row],[launched_at]]/86400+DATE(1970,1,1)</f>
        <v>41771.814791666664</v>
      </c>
      <c r="L3758" s="8">
        <f>YEAR(FundResult[[#This Row],[Date Created Conversion]])</f>
        <v>2014</v>
      </c>
      <c r="M3758" t="b">
        <v>0</v>
      </c>
      <c r="N3758">
        <v>17</v>
      </c>
      <c r="O3758" t="b">
        <v>1</v>
      </c>
      <c r="P3758" t="s">
        <v>8303</v>
      </c>
      <c r="Q3758" t="s">
        <v>8317</v>
      </c>
      <c r="R3758" s="10" t="s">
        <v>8359</v>
      </c>
      <c r="S3758" s="29">
        <f>ROUND(FundResult[[#This Row],[pledged]]/FundResult[[#This Row],[goal]]*100,0)</f>
        <v>101</v>
      </c>
      <c r="T3758" s="27">
        <f>IFERROR(FundResult[[#This Row],[pledged]]/FundResult[[#This Row],[backers_count]], 0)</f>
        <v>267.64705882352939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48">
        <v>3500</v>
      </c>
      <c r="E3759" s="4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6">
        <f>FundResult[[#This Row],[launched_at]]/86400+DATE(1970,1,1)</f>
        <v>41954.850868055553</v>
      </c>
      <c r="L3759" s="8">
        <f>YEAR(FundResult[[#This Row],[Date Created Conversion]])</f>
        <v>2014</v>
      </c>
      <c r="M3759" t="b">
        <v>0</v>
      </c>
      <c r="N3759">
        <v>50</v>
      </c>
      <c r="O3759" t="b">
        <v>1</v>
      </c>
      <c r="P3759" t="s">
        <v>8303</v>
      </c>
      <c r="Q3759" t="s">
        <v>8317</v>
      </c>
      <c r="R3759" s="10" t="s">
        <v>8359</v>
      </c>
      <c r="S3759" s="29">
        <f>ROUND(FundResult[[#This Row],[pledged]]/FundResult[[#This Row],[goal]]*100,0)</f>
        <v>109</v>
      </c>
      <c r="T3759" s="27">
        <f>IFERROR(FundResult[[#This Row],[pledged]]/FundResult[[#This Row],[backers_count]], 0)</f>
        <v>75.959999999999994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48">
        <v>1500</v>
      </c>
      <c r="E3760" s="4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6">
        <f>FundResult[[#This Row],[launched_at]]/86400+DATE(1970,1,1)</f>
        <v>41747.471504629633</v>
      </c>
      <c r="L3760" s="8">
        <f>YEAR(FundResult[[#This Row],[Date Created Conversion]])</f>
        <v>2014</v>
      </c>
      <c r="M3760" t="b">
        <v>0</v>
      </c>
      <c r="N3760">
        <v>26</v>
      </c>
      <c r="O3760" t="b">
        <v>1</v>
      </c>
      <c r="P3760" t="s">
        <v>8303</v>
      </c>
      <c r="Q3760" t="s">
        <v>8317</v>
      </c>
      <c r="R3760" s="10" t="s">
        <v>8359</v>
      </c>
      <c r="S3760" s="29">
        <f>ROUND(FundResult[[#This Row],[pledged]]/FundResult[[#This Row],[goal]]*100,0)</f>
        <v>102</v>
      </c>
      <c r="T3760" s="27">
        <f>IFERROR(FundResult[[#This Row],[pledged]]/FundResult[[#This Row],[backers_count]], 0)</f>
        <v>59.03846153846154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48">
        <v>4000</v>
      </c>
      <c r="E3761" s="4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6">
        <f>FundResult[[#This Row],[launched_at]]/86400+DATE(1970,1,1)</f>
        <v>42182.108252314814</v>
      </c>
      <c r="L3761" s="8">
        <f>YEAR(FundResult[[#This Row],[Date Created Conversion]])</f>
        <v>2015</v>
      </c>
      <c r="M3761" t="b">
        <v>0</v>
      </c>
      <c r="N3761">
        <v>88</v>
      </c>
      <c r="O3761" t="b">
        <v>1</v>
      </c>
      <c r="P3761" t="s">
        <v>8303</v>
      </c>
      <c r="Q3761" t="s">
        <v>8317</v>
      </c>
      <c r="R3761" s="10" t="s">
        <v>8359</v>
      </c>
      <c r="S3761" s="29">
        <f>ROUND(FundResult[[#This Row],[pledged]]/FundResult[[#This Row],[goal]]*100,0)</f>
        <v>110</v>
      </c>
      <c r="T3761" s="27">
        <f>IFERROR(FundResult[[#This Row],[pledged]]/FundResult[[#This Row],[backers_count]], 0)</f>
        <v>50.111022727272733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48">
        <v>5000</v>
      </c>
      <c r="E3762" s="4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6">
        <f>FundResult[[#This Row],[launched_at]]/86400+DATE(1970,1,1)</f>
        <v>41739.525300925925</v>
      </c>
      <c r="L3762" s="8">
        <f>YEAR(FundResult[[#This Row],[Date Created Conversion]])</f>
        <v>2014</v>
      </c>
      <c r="M3762" t="b">
        <v>0</v>
      </c>
      <c r="N3762">
        <v>91</v>
      </c>
      <c r="O3762" t="b">
        <v>1</v>
      </c>
      <c r="P3762" t="s">
        <v>8303</v>
      </c>
      <c r="Q3762" t="s">
        <v>8317</v>
      </c>
      <c r="R3762" s="10" t="s">
        <v>8359</v>
      </c>
      <c r="S3762" s="29">
        <f>ROUND(FundResult[[#This Row],[pledged]]/FundResult[[#This Row],[goal]]*100,0)</f>
        <v>101</v>
      </c>
      <c r="T3762" s="27">
        <f>IFERROR(FundResult[[#This Row],[pledged]]/FundResult[[#This Row],[backers_count]], 0)</f>
        <v>55.502967032967035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48">
        <v>500</v>
      </c>
      <c r="E3763" s="4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6">
        <f>FundResult[[#This Row],[launched_at]]/86400+DATE(1970,1,1)</f>
        <v>42173.466863425929</v>
      </c>
      <c r="L3763" s="8">
        <f>YEAR(FundResult[[#This Row],[Date Created Conversion]])</f>
        <v>2015</v>
      </c>
      <c r="M3763" t="b">
        <v>0</v>
      </c>
      <c r="N3763">
        <v>3</v>
      </c>
      <c r="O3763" t="b">
        <v>1</v>
      </c>
      <c r="P3763" t="s">
        <v>8303</v>
      </c>
      <c r="Q3763" t="s">
        <v>8317</v>
      </c>
      <c r="R3763" s="10" t="s">
        <v>8359</v>
      </c>
      <c r="S3763" s="29">
        <f>ROUND(FundResult[[#This Row],[pledged]]/FundResult[[#This Row],[goal]]*100,0)</f>
        <v>100</v>
      </c>
      <c r="T3763" s="27">
        <f>IFERROR(FundResult[[#This Row],[pledged]]/FundResult[[#This Row],[backers_count]], 0)</f>
        <v>166.66666666666666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48">
        <v>1250</v>
      </c>
      <c r="E3764" s="4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6">
        <f>FundResult[[#This Row],[launched_at]]/86400+DATE(1970,1,1)</f>
        <v>42193.813530092593</v>
      </c>
      <c r="L3764" s="8">
        <f>YEAR(FundResult[[#This Row],[Date Created Conversion]])</f>
        <v>2015</v>
      </c>
      <c r="M3764" t="b">
        <v>0</v>
      </c>
      <c r="N3764">
        <v>28</v>
      </c>
      <c r="O3764" t="b">
        <v>1</v>
      </c>
      <c r="P3764" t="s">
        <v>8303</v>
      </c>
      <c r="Q3764" t="s">
        <v>8317</v>
      </c>
      <c r="R3764" s="10" t="s">
        <v>8359</v>
      </c>
      <c r="S3764" s="29">
        <f>ROUND(FundResult[[#This Row],[pledged]]/FundResult[[#This Row],[goal]]*100,0)</f>
        <v>106</v>
      </c>
      <c r="T3764" s="27">
        <f>IFERROR(FundResult[[#This Row],[pledged]]/FundResult[[#This Row],[backers_count]], 0)</f>
        <v>47.428571428571431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48">
        <v>5000</v>
      </c>
      <c r="E3765" s="4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6">
        <f>FundResult[[#This Row],[launched_at]]/86400+DATE(1970,1,1)</f>
        <v>42065.750300925924</v>
      </c>
      <c r="L3765" s="8">
        <f>YEAR(FundResult[[#This Row],[Date Created Conversion]])</f>
        <v>2015</v>
      </c>
      <c r="M3765" t="b">
        <v>0</v>
      </c>
      <c r="N3765">
        <v>77</v>
      </c>
      <c r="O3765" t="b">
        <v>1</v>
      </c>
      <c r="P3765" t="s">
        <v>8303</v>
      </c>
      <c r="Q3765" t="s">
        <v>8317</v>
      </c>
      <c r="R3765" s="10" t="s">
        <v>8359</v>
      </c>
      <c r="S3765" s="29">
        <f>ROUND(FundResult[[#This Row],[pledged]]/FundResult[[#This Row],[goal]]*100,0)</f>
        <v>100</v>
      </c>
      <c r="T3765" s="27">
        <f>IFERROR(FundResult[[#This Row],[pledged]]/FundResult[[#This Row],[backers_count]], 0)</f>
        <v>64.935064935064929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48">
        <v>1500</v>
      </c>
      <c r="E3766" s="4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6">
        <f>FundResult[[#This Row],[launched_at]]/86400+DATE(1970,1,1)</f>
        <v>42499.842962962968</v>
      </c>
      <c r="L3766" s="8">
        <f>YEAR(FundResult[[#This Row],[Date Created Conversion]])</f>
        <v>2016</v>
      </c>
      <c r="M3766" t="b">
        <v>0</v>
      </c>
      <c r="N3766">
        <v>27</v>
      </c>
      <c r="O3766" t="b">
        <v>1</v>
      </c>
      <c r="P3766" t="s">
        <v>8303</v>
      </c>
      <c r="Q3766" t="s">
        <v>8317</v>
      </c>
      <c r="R3766" s="10" t="s">
        <v>8359</v>
      </c>
      <c r="S3766" s="29">
        <f>ROUND(FundResult[[#This Row],[pledged]]/FundResult[[#This Row],[goal]]*100,0)</f>
        <v>100</v>
      </c>
      <c r="T3766" s="27">
        <f>IFERROR(FundResult[[#This Row],[pledged]]/FundResult[[#This Row],[backers_count]], 0)</f>
        <v>55.555555555555557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48">
        <v>7000</v>
      </c>
      <c r="E3767" s="4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6">
        <f>FundResult[[#This Row],[launched_at]]/86400+DATE(1970,1,1)</f>
        <v>41820.776412037041</v>
      </c>
      <c r="L3767" s="8">
        <f>YEAR(FundResult[[#This Row],[Date Created Conversion]])</f>
        <v>2014</v>
      </c>
      <c r="M3767" t="b">
        <v>0</v>
      </c>
      <c r="N3767">
        <v>107</v>
      </c>
      <c r="O3767" t="b">
        <v>1</v>
      </c>
      <c r="P3767" t="s">
        <v>8303</v>
      </c>
      <c r="Q3767" t="s">
        <v>8317</v>
      </c>
      <c r="R3767" s="10" t="s">
        <v>8359</v>
      </c>
      <c r="S3767" s="29">
        <f>ROUND(FundResult[[#This Row],[pledged]]/FundResult[[#This Row],[goal]]*100,0)</f>
        <v>113</v>
      </c>
      <c r="T3767" s="27">
        <f>IFERROR(FundResult[[#This Row],[pledged]]/FundResult[[#This Row],[backers_count]], 0)</f>
        <v>74.224299065420567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48">
        <v>10000</v>
      </c>
      <c r="E3768" s="4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6">
        <f>FundResult[[#This Row],[launched_at]]/86400+DATE(1970,1,1)</f>
        <v>41788.167187500003</v>
      </c>
      <c r="L3768" s="8">
        <f>YEAR(FundResult[[#This Row],[Date Created Conversion]])</f>
        <v>2014</v>
      </c>
      <c r="M3768" t="b">
        <v>0</v>
      </c>
      <c r="N3768">
        <v>96</v>
      </c>
      <c r="O3768" t="b">
        <v>1</v>
      </c>
      <c r="P3768" t="s">
        <v>8303</v>
      </c>
      <c r="Q3768" t="s">
        <v>8317</v>
      </c>
      <c r="R3768" s="10" t="s">
        <v>8359</v>
      </c>
      <c r="S3768" s="29">
        <f>ROUND(FundResult[[#This Row],[pledged]]/FundResult[[#This Row],[goal]]*100,0)</f>
        <v>103</v>
      </c>
      <c r="T3768" s="27">
        <f>IFERROR(FundResult[[#This Row],[pledged]]/FundResult[[#This Row],[backers_count]], 0)</f>
        <v>106.9271875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48">
        <v>2000</v>
      </c>
      <c r="E3769" s="4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6">
        <f>FundResult[[#This Row],[launched_at]]/86400+DATE(1970,1,1)</f>
        <v>42050.019641203704</v>
      </c>
      <c r="L3769" s="8">
        <f>YEAR(FundResult[[#This Row],[Date Created Conversion]])</f>
        <v>2015</v>
      </c>
      <c r="M3769" t="b">
        <v>0</v>
      </c>
      <c r="N3769">
        <v>56</v>
      </c>
      <c r="O3769" t="b">
        <v>1</v>
      </c>
      <c r="P3769" t="s">
        <v>8303</v>
      </c>
      <c r="Q3769" t="s">
        <v>8317</v>
      </c>
      <c r="R3769" s="10" t="s">
        <v>8359</v>
      </c>
      <c r="S3769" s="29">
        <f>ROUND(FundResult[[#This Row],[pledged]]/FundResult[[#This Row],[goal]]*100,0)</f>
        <v>117</v>
      </c>
      <c r="T3769" s="27">
        <f>IFERROR(FundResult[[#This Row],[pledged]]/FundResult[[#This Row],[backers_count]], 0)</f>
        <v>41.696428571428569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48">
        <v>4000</v>
      </c>
      <c r="E3770" s="4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6">
        <f>FundResult[[#This Row],[launched_at]]/86400+DATE(1970,1,1)</f>
        <v>41772.727893518517</v>
      </c>
      <c r="L3770" s="8">
        <f>YEAR(FundResult[[#This Row],[Date Created Conversion]])</f>
        <v>2014</v>
      </c>
      <c r="M3770" t="b">
        <v>0</v>
      </c>
      <c r="N3770">
        <v>58</v>
      </c>
      <c r="O3770" t="b">
        <v>1</v>
      </c>
      <c r="P3770" t="s">
        <v>8303</v>
      </c>
      <c r="Q3770" t="s">
        <v>8317</v>
      </c>
      <c r="R3770" s="10" t="s">
        <v>8359</v>
      </c>
      <c r="S3770" s="29">
        <f>ROUND(FundResult[[#This Row],[pledged]]/FundResult[[#This Row],[goal]]*100,0)</f>
        <v>108</v>
      </c>
      <c r="T3770" s="27">
        <f>IFERROR(FundResult[[#This Row],[pledged]]/FundResult[[#This Row],[backers_count]], 0)</f>
        <v>74.243275862068955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48">
        <v>1100</v>
      </c>
      <c r="E3771" s="4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6">
        <f>FundResult[[#This Row],[launched_at]]/86400+DATE(1970,1,1)</f>
        <v>42445.598136574074</v>
      </c>
      <c r="L3771" s="8">
        <f>YEAR(FundResult[[#This Row],[Date Created Conversion]])</f>
        <v>2016</v>
      </c>
      <c r="M3771" t="b">
        <v>0</v>
      </c>
      <c r="N3771">
        <v>15</v>
      </c>
      <c r="O3771" t="b">
        <v>1</v>
      </c>
      <c r="P3771" t="s">
        <v>8303</v>
      </c>
      <c r="Q3771" t="s">
        <v>8317</v>
      </c>
      <c r="R3771" s="10" t="s">
        <v>8359</v>
      </c>
      <c r="S3771" s="29">
        <f>ROUND(FundResult[[#This Row],[pledged]]/FundResult[[#This Row],[goal]]*100,0)</f>
        <v>100</v>
      </c>
      <c r="T3771" s="27">
        <f>IFERROR(FundResult[[#This Row],[pledged]]/FundResult[[#This Row],[backers_count]], 0)</f>
        <v>73.333333333333329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48">
        <v>2000</v>
      </c>
      <c r="E3772" s="4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6">
        <f>FundResult[[#This Row],[launched_at]]/86400+DATE(1970,1,1)</f>
        <v>42138.930671296301</v>
      </c>
      <c r="L3772" s="8">
        <f>YEAR(FundResult[[#This Row],[Date Created Conversion]])</f>
        <v>2015</v>
      </c>
      <c r="M3772" t="b">
        <v>0</v>
      </c>
      <c r="N3772">
        <v>20</v>
      </c>
      <c r="O3772" t="b">
        <v>1</v>
      </c>
      <c r="P3772" t="s">
        <v>8303</v>
      </c>
      <c r="Q3772" t="s">
        <v>8317</v>
      </c>
      <c r="R3772" s="10" t="s">
        <v>8359</v>
      </c>
      <c r="S3772" s="29">
        <f>ROUND(FundResult[[#This Row],[pledged]]/FundResult[[#This Row],[goal]]*100,0)</f>
        <v>100</v>
      </c>
      <c r="T3772" s="27">
        <f>IFERROR(FundResult[[#This Row],[pledged]]/FundResult[[#This Row],[backers_count]], 0)</f>
        <v>100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48">
        <v>1000</v>
      </c>
      <c r="E3773" s="4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6">
        <f>FundResult[[#This Row],[launched_at]]/86400+DATE(1970,1,1)</f>
        <v>42493.857083333336</v>
      </c>
      <c r="L3773" s="8">
        <f>YEAR(FundResult[[#This Row],[Date Created Conversion]])</f>
        <v>2016</v>
      </c>
      <c r="M3773" t="b">
        <v>0</v>
      </c>
      <c r="N3773">
        <v>38</v>
      </c>
      <c r="O3773" t="b">
        <v>1</v>
      </c>
      <c r="P3773" t="s">
        <v>8303</v>
      </c>
      <c r="Q3773" t="s">
        <v>8317</v>
      </c>
      <c r="R3773" s="10" t="s">
        <v>8359</v>
      </c>
      <c r="S3773" s="29">
        <f>ROUND(FundResult[[#This Row],[pledged]]/FundResult[[#This Row],[goal]]*100,0)</f>
        <v>146</v>
      </c>
      <c r="T3773" s="27">
        <f>IFERROR(FundResult[[#This Row],[pledged]]/FundResult[[#This Row],[backers_count]], 0)</f>
        <v>38.421052631578945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48">
        <v>5000</v>
      </c>
      <c r="E3774" s="4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6">
        <f>FundResult[[#This Row],[launched_at]]/86400+DATE(1970,1,1)</f>
        <v>42682.616967592592</v>
      </c>
      <c r="L3774" s="8">
        <f>YEAR(FundResult[[#This Row],[Date Created Conversion]])</f>
        <v>2016</v>
      </c>
      <c r="M3774" t="b">
        <v>0</v>
      </c>
      <c r="N3774">
        <v>33</v>
      </c>
      <c r="O3774" t="b">
        <v>1</v>
      </c>
      <c r="P3774" t="s">
        <v>8303</v>
      </c>
      <c r="Q3774" t="s">
        <v>8317</v>
      </c>
      <c r="R3774" s="10" t="s">
        <v>8359</v>
      </c>
      <c r="S3774" s="29">
        <f>ROUND(FundResult[[#This Row],[pledged]]/FundResult[[#This Row],[goal]]*100,0)</f>
        <v>110</v>
      </c>
      <c r="T3774" s="27">
        <f>IFERROR(FundResult[[#This Row],[pledged]]/FundResult[[#This Row],[backers_count]], 0)</f>
        <v>166.96969696969697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48">
        <v>5000</v>
      </c>
      <c r="E3775" s="4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6">
        <f>FundResult[[#This Row],[launched_at]]/86400+DATE(1970,1,1)</f>
        <v>42656.005173611113</v>
      </c>
      <c r="L3775" s="8">
        <f>YEAR(FundResult[[#This Row],[Date Created Conversion]])</f>
        <v>2016</v>
      </c>
      <c r="M3775" t="b">
        <v>0</v>
      </c>
      <c r="N3775">
        <v>57</v>
      </c>
      <c r="O3775" t="b">
        <v>1</v>
      </c>
      <c r="P3775" t="s">
        <v>8303</v>
      </c>
      <c r="Q3775" t="s">
        <v>8317</v>
      </c>
      <c r="R3775" s="10" t="s">
        <v>8359</v>
      </c>
      <c r="S3775" s="29">
        <f>ROUND(FundResult[[#This Row],[pledged]]/FundResult[[#This Row],[goal]]*100,0)</f>
        <v>108</v>
      </c>
      <c r="T3775" s="27">
        <f>IFERROR(FundResult[[#This Row],[pledged]]/FundResult[[#This Row],[backers_count]], 0)</f>
        <v>94.912280701754383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48">
        <v>2500</v>
      </c>
      <c r="E3776" s="4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6">
        <f>FundResult[[#This Row],[launched_at]]/86400+DATE(1970,1,1)</f>
        <v>42087.792303240742</v>
      </c>
      <c r="L3776" s="8">
        <f>YEAR(FundResult[[#This Row],[Date Created Conversion]])</f>
        <v>2015</v>
      </c>
      <c r="M3776" t="b">
        <v>0</v>
      </c>
      <c r="N3776">
        <v>25</v>
      </c>
      <c r="O3776" t="b">
        <v>1</v>
      </c>
      <c r="P3776" t="s">
        <v>8303</v>
      </c>
      <c r="Q3776" t="s">
        <v>8317</v>
      </c>
      <c r="R3776" s="10" t="s">
        <v>8359</v>
      </c>
      <c r="S3776" s="29">
        <f>ROUND(FundResult[[#This Row],[pledged]]/FundResult[[#This Row],[goal]]*100,0)</f>
        <v>100</v>
      </c>
      <c r="T3776" s="27">
        <f>IFERROR(FundResult[[#This Row],[pledged]]/FundResult[[#This Row],[backers_count]], 0)</f>
        <v>100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48">
        <v>2000</v>
      </c>
      <c r="E3777" s="4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6">
        <f>FundResult[[#This Row],[launched_at]]/86400+DATE(1970,1,1)</f>
        <v>42075.942627314813</v>
      </c>
      <c r="L3777" s="8">
        <f>YEAR(FundResult[[#This Row],[Date Created Conversion]])</f>
        <v>2015</v>
      </c>
      <c r="M3777" t="b">
        <v>0</v>
      </c>
      <c r="N3777">
        <v>14</v>
      </c>
      <c r="O3777" t="b">
        <v>1</v>
      </c>
      <c r="P3777" t="s">
        <v>8303</v>
      </c>
      <c r="Q3777" t="s">
        <v>8317</v>
      </c>
      <c r="R3777" s="10" t="s">
        <v>8359</v>
      </c>
      <c r="S3777" s="29">
        <f>ROUND(FundResult[[#This Row],[pledged]]/FundResult[[#This Row],[goal]]*100,0)</f>
        <v>100</v>
      </c>
      <c r="T3777" s="27">
        <f>IFERROR(FundResult[[#This Row],[pledged]]/FundResult[[#This Row],[backers_count]], 0)</f>
        <v>143.21428571428572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48">
        <v>8000</v>
      </c>
      <c r="E3778" s="4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6">
        <f>FundResult[[#This Row],[launched_at]]/86400+DATE(1970,1,1)</f>
        <v>41814.367800925924</v>
      </c>
      <c r="L3778" s="8">
        <f>YEAR(FundResult[[#This Row],[Date Created Conversion]])</f>
        <v>2014</v>
      </c>
      <c r="M3778" t="b">
        <v>0</v>
      </c>
      <c r="N3778">
        <v>94</v>
      </c>
      <c r="O3778" t="b">
        <v>1</v>
      </c>
      <c r="P3778" t="s">
        <v>8303</v>
      </c>
      <c r="Q3778" t="s">
        <v>8317</v>
      </c>
      <c r="R3778" s="10" t="s">
        <v>8359</v>
      </c>
      <c r="S3778" s="29">
        <f>ROUND(FundResult[[#This Row],[pledged]]/FundResult[[#This Row],[goal]]*100,0)</f>
        <v>107</v>
      </c>
      <c r="T3778" s="27">
        <f>IFERROR(FundResult[[#This Row],[pledged]]/FundResult[[#This Row],[backers_count]], 0)</f>
        <v>90.819148936170208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48">
        <v>2000</v>
      </c>
      <c r="E3779" s="4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6">
        <f>FundResult[[#This Row],[launched_at]]/86400+DATE(1970,1,1)</f>
        <v>41887.111354166671</v>
      </c>
      <c r="L3779" s="8">
        <f>YEAR(FundResult[[#This Row],[Date Created Conversion]])</f>
        <v>2014</v>
      </c>
      <c r="M3779" t="b">
        <v>0</v>
      </c>
      <c r="N3779">
        <v>59</v>
      </c>
      <c r="O3779" t="b">
        <v>1</v>
      </c>
      <c r="P3779" t="s">
        <v>8303</v>
      </c>
      <c r="Q3779" t="s">
        <v>8317</v>
      </c>
      <c r="R3779" s="10" t="s">
        <v>8359</v>
      </c>
      <c r="S3779" s="29">
        <f>ROUND(FundResult[[#This Row],[pledged]]/FundResult[[#This Row],[goal]]*100,0)</f>
        <v>143</v>
      </c>
      <c r="T3779" s="27">
        <f>IFERROR(FundResult[[#This Row],[pledged]]/FundResult[[#This Row],[backers_count]], 0)</f>
        <v>48.542372881355931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48">
        <v>2400</v>
      </c>
      <c r="E3780" s="4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6">
        <f>FundResult[[#This Row],[launched_at]]/86400+DATE(1970,1,1)</f>
        <v>41989.819212962961</v>
      </c>
      <c r="L3780" s="8">
        <f>YEAR(FundResult[[#This Row],[Date Created Conversion]])</f>
        <v>2014</v>
      </c>
      <c r="M3780" t="b">
        <v>0</v>
      </c>
      <c r="N3780">
        <v>36</v>
      </c>
      <c r="O3780" t="b">
        <v>1</v>
      </c>
      <c r="P3780" t="s">
        <v>8303</v>
      </c>
      <c r="Q3780" t="s">
        <v>8317</v>
      </c>
      <c r="R3780" s="10" t="s">
        <v>8359</v>
      </c>
      <c r="S3780" s="29">
        <f>ROUND(FundResult[[#This Row],[pledged]]/FundResult[[#This Row],[goal]]*100,0)</f>
        <v>105</v>
      </c>
      <c r="T3780" s="27">
        <f>IFERROR(FundResult[[#This Row],[pledged]]/FundResult[[#This Row],[backers_count]], 0)</f>
        <v>70.027777777777771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48">
        <v>15000</v>
      </c>
      <c r="E3781" s="4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6">
        <f>FundResult[[#This Row],[launched_at]]/86400+DATE(1970,1,1)</f>
        <v>42425.735416666663</v>
      </c>
      <c r="L3781" s="8">
        <f>YEAR(FundResult[[#This Row],[Date Created Conversion]])</f>
        <v>2016</v>
      </c>
      <c r="M3781" t="b">
        <v>0</v>
      </c>
      <c r="N3781">
        <v>115</v>
      </c>
      <c r="O3781" t="b">
        <v>1</v>
      </c>
      <c r="P3781" t="s">
        <v>8303</v>
      </c>
      <c r="Q3781" t="s">
        <v>8317</v>
      </c>
      <c r="R3781" s="10" t="s">
        <v>8359</v>
      </c>
      <c r="S3781" s="29">
        <f>ROUND(FundResult[[#This Row],[pledged]]/FundResult[[#This Row],[goal]]*100,0)</f>
        <v>104</v>
      </c>
      <c r="T3781" s="27">
        <f>IFERROR(FundResult[[#This Row],[pledged]]/FundResult[[#This Row],[backers_count]], 0)</f>
        <v>135.62608695652173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48">
        <v>2500</v>
      </c>
      <c r="E3782" s="4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6">
        <f>FundResult[[#This Row],[launched_at]]/86400+DATE(1970,1,1)</f>
        <v>42166.219733796301</v>
      </c>
      <c r="L3782" s="8">
        <f>YEAR(FundResult[[#This Row],[Date Created Conversion]])</f>
        <v>2015</v>
      </c>
      <c r="M3782" t="b">
        <v>0</v>
      </c>
      <c r="N3782">
        <v>30</v>
      </c>
      <c r="O3782" t="b">
        <v>1</v>
      </c>
      <c r="P3782" t="s">
        <v>8303</v>
      </c>
      <c r="Q3782" t="s">
        <v>8317</v>
      </c>
      <c r="R3782" s="10" t="s">
        <v>8359</v>
      </c>
      <c r="S3782" s="29">
        <f>ROUND(FundResult[[#This Row],[pledged]]/FundResult[[#This Row],[goal]]*100,0)</f>
        <v>120</v>
      </c>
      <c r="T3782" s="27">
        <f>IFERROR(FundResult[[#This Row],[pledged]]/FundResult[[#This Row],[backers_count]], 0)</f>
        <v>100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48">
        <v>4500</v>
      </c>
      <c r="E3783" s="4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6">
        <f>FundResult[[#This Row],[launched_at]]/86400+DATE(1970,1,1)</f>
        <v>41865.882928240739</v>
      </c>
      <c r="L3783" s="8">
        <f>YEAR(FundResult[[#This Row],[Date Created Conversion]])</f>
        <v>2014</v>
      </c>
      <c r="M3783" t="b">
        <v>0</v>
      </c>
      <c r="N3783">
        <v>52</v>
      </c>
      <c r="O3783" t="b">
        <v>1</v>
      </c>
      <c r="P3783" t="s">
        <v>8303</v>
      </c>
      <c r="Q3783" t="s">
        <v>8317</v>
      </c>
      <c r="R3783" s="10" t="s">
        <v>8359</v>
      </c>
      <c r="S3783" s="29">
        <f>ROUND(FundResult[[#This Row],[pledged]]/FundResult[[#This Row],[goal]]*100,0)</f>
        <v>110</v>
      </c>
      <c r="T3783" s="27">
        <f>IFERROR(FundResult[[#This Row],[pledged]]/FundResult[[#This Row],[backers_count]], 0)</f>
        <v>94.90384615384616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48">
        <v>2000</v>
      </c>
      <c r="E3784" s="4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6">
        <f>FundResult[[#This Row],[launched_at]]/86400+DATE(1970,1,1)</f>
        <v>42546.862233796295</v>
      </c>
      <c r="L3784" s="8">
        <f>YEAR(FundResult[[#This Row],[Date Created Conversion]])</f>
        <v>2016</v>
      </c>
      <c r="M3784" t="b">
        <v>0</v>
      </c>
      <c r="N3784">
        <v>27</v>
      </c>
      <c r="O3784" t="b">
        <v>1</v>
      </c>
      <c r="P3784" t="s">
        <v>8303</v>
      </c>
      <c r="Q3784" t="s">
        <v>8317</v>
      </c>
      <c r="R3784" s="10" t="s">
        <v>8359</v>
      </c>
      <c r="S3784" s="29">
        <f>ROUND(FundResult[[#This Row],[pledged]]/FundResult[[#This Row],[goal]]*100,0)</f>
        <v>102</v>
      </c>
      <c r="T3784" s="27">
        <f>IFERROR(FundResult[[#This Row],[pledged]]/FundResult[[#This Row],[backers_count]], 0)</f>
        <v>75.370370370370367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48">
        <v>1200</v>
      </c>
      <c r="E3785" s="4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6">
        <f>FundResult[[#This Row],[launched_at]]/86400+DATE(1970,1,1)</f>
        <v>42420.140277777777</v>
      </c>
      <c r="L3785" s="8">
        <f>YEAR(FundResult[[#This Row],[Date Created Conversion]])</f>
        <v>2016</v>
      </c>
      <c r="M3785" t="b">
        <v>0</v>
      </c>
      <c r="N3785">
        <v>24</v>
      </c>
      <c r="O3785" t="b">
        <v>1</v>
      </c>
      <c r="P3785" t="s">
        <v>8303</v>
      </c>
      <c r="Q3785" t="s">
        <v>8317</v>
      </c>
      <c r="R3785" s="10" t="s">
        <v>8359</v>
      </c>
      <c r="S3785" s="29">
        <f>ROUND(FundResult[[#This Row],[pledged]]/FundResult[[#This Row],[goal]]*100,0)</f>
        <v>129</v>
      </c>
      <c r="T3785" s="27">
        <f>IFERROR(FundResult[[#This Row],[pledged]]/FundResult[[#This Row],[backers_count]], 0)</f>
        <v>64.458333333333329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48">
        <v>1000</v>
      </c>
      <c r="E3786" s="4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6">
        <f>FundResult[[#This Row],[launched_at]]/86400+DATE(1970,1,1)</f>
        <v>42531.980694444443</v>
      </c>
      <c r="L3786" s="8">
        <f>YEAR(FundResult[[#This Row],[Date Created Conversion]])</f>
        <v>2016</v>
      </c>
      <c r="M3786" t="b">
        <v>0</v>
      </c>
      <c r="N3786">
        <v>10</v>
      </c>
      <c r="O3786" t="b">
        <v>1</v>
      </c>
      <c r="P3786" t="s">
        <v>8303</v>
      </c>
      <c r="Q3786" t="s">
        <v>8317</v>
      </c>
      <c r="R3786" s="10" t="s">
        <v>8359</v>
      </c>
      <c r="S3786" s="29">
        <f>ROUND(FundResult[[#This Row],[pledged]]/FundResult[[#This Row],[goal]]*100,0)</f>
        <v>115</v>
      </c>
      <c r="T3786" s="27">
        <f>IFERROR(FundResult[[#This Row],[pledged]]/FundResult[[#This Row],[backers_count]], 0)</f>
        <v>115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48">
        <v>2000</v>
      </c>
      <c r="E3787" s="4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6">
        <f>FundResult[[#This Row],[launched_at]]/86400+DATE(1970,1,1)</f>
        <v>42548.63853009259</v>
      </c>
      <c r="L3787" s="8">
        <f>YEAR(FundResult[[#This Row],[Date Created Conversion]])</f>
        <v>2016</v>
      </c>
      <c r="M3787" t="b">
        <v>0</v>
      </c>
      <c r="N3787">
        <v>30</v>
      </c>
      <c r="O3787" t="b">
        <v>1</v>
      </c>
      <c r="P3787" t="s">
        <v>8303</v>
      </c>
      <c r="Q3787" t="s">
        <v>8317</v>
      </c>
      <c r="R3787" s="10" t="s">
        <v>8359</v>
      </c>
      <c r="S3787" s="29">
        <f>ROUND(FundResult[[#This Row],[pledged]]/FundResult[[#This Row],[goal]]*100,0)</f>
        <v>151</v>
      </c>
      <c r="T3787" s="27">
        <f>IFERROR(FundResult[[#This Row],[pledged]]/FundResult[[#This Row],[backers_count]], 0)</f>
        <v>100.5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48">
        <v>6000</v>
      </c>
      <c r="E3788" s="4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6">
        <f>FundResult[[#This Row],[launched_at]]/86400+DATE(1970,1,1)</f>
        <v>42487.037905092591</v>
      </c>
      <c r="L3788" s="8">
        <f>YEAR(FundResult[[#This Row],[Date Created Conversion]])</f>
        <v>2016</v>
      </c>
      <c r="M3788" t="b">
        <v>0</v>
      </c>
      <c r="N3788">
        <v>71</v>
      </c>
      <c r="O3788" t="b">
        <v>1</v>
      </c>
      <c r="P3788" t="s">
        <v>8303</v>
      </c>
      <c r="Q3788" t="s">
        <v>8317</v>
      </c>
      <c r="R3788" s="10" t="s">
        <v>8359</v>
      </c>
      <c r="S3788" s="29">
        <f>ROUND(FundResult[[#This Row],[pledged]]/FundResult[[#This Row],[goal]]*100,0)</f>
        <v>111</v>
      </c>
      <c r="T3788" s="27">
        <f>IFERROR(FundResult[[#This Row],[pledged]]/FundResult[[#This Row],[backers_count]], 0)</f>
        <v>93.774647887323937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48">
        <v>350</v>
      </c>
      <c r="E3789" s="4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6">
        <f>FundResult[[#This Row],[launched_at]]/86400+DATE(1970,1,1)</f>
        <v>42167.534791666665</v>
      </c>
      <c r="L3789" s="8">
        <f>YEAR(FundResult[[#This Row],[Date Created Conversion]])</f>
        <v>2015</v>
      </c>
      <c r="M3789" t="b">
        <v>0</v>
      </c>
      <c r="N3789">
        <v>10</v>
      </c>
      <c r="O3789" t="b">
        <v>1</v>
      </c>
      <c r="P3789" t="s">
        <v>8303</v>
      </c>
      <c r="Q3789" t="s">
        <v>8317</v>
      </c>
      <c r="R3789" s="10" t="s">
        <v>8359</v>
      </c>
      <c r="S3789" s="29">
        <f>ROUND(FundResult[[#This Row],[pledged]]/FundResult[[#This Row],[goal]]*100,0)</f>
        <v>100</v>
      </c>
      <c r="T3789" s="27">
        <f>IFERROR(FundResult[[#This Row],[pledged]]/FundResult[[#This Row],[backers_count]], 0)</f>
        <v>35.1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48">
        <v>75000</v>
      </c>
      <c r="E3790" s="4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6">
        <f>FundResult[[#This Row],[launched_at]]/86400+DATE(1970,1,1)</f>
        <v>42333.695821759262</v>
      </c>
      <c r="L3790" s="8">
        <f>YEAR(FundResult[[#This Row],[Date Created Conversion]])</f>
        <v>2015</v>
      </c>
      <c r="M3790" t="b">
        <v>0</v>
      </c>
      <c r="N3790">
        <v>1</v>
      </c>
      <c r="O3790" t="b">
        <v>0</v>
      </c>
      <c r="P3790" t="s">
        <v>8303</v>
      </c>
      <c r="Q3790" t="s">
        <v>8317</v>
      </c>
      <c r="R3790" s="10" t="s">
        <v>8359</v>
      </c>
      <c r="S3790" s="29">
        <f>ROUND(FundResult[[#This Row],[pledged]]/FundResult[[#This Row],[goal]]*100,0)</f>
        <v>1</v>
      </c>
      <c r="T3790" s="27">
        <f>IFERROR(FundResult[[#This Row],[pledged]]/FundResult[[#This Row],[backers_count]], 0)</f>
        <v>500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48">
        <v>3550</v>
      </c>
      <c r="E3791" s="4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6">
        <f>FundResult[[#This Row],[launched_at]]/86400+DATE(1970,1,1)</f>
        <v>42138.798819444448</v>
      </c>
      <c r="L3791" s="8">
        <f>YEAR(FundResult[[#This Row],[Date Created Conversion]])</f>
        <v>2015</v>
      </c>
      <c r="M3791" t="b">
        <v>0</v>
      </c>
      <c r="N3791">
        <v>4</v>
      </c>
      <c r="O3791" t="b">
        <v>0</v>
      </c>
      <c r="P3791" t="s">
        <v>8303</v>
      </c>
      <c r="Q3791" t="s">
        <v>8317</v>
      </c>
      <c r="R3791" s="10" t="s">
        <v>8359</v>
      </c>
      <c r="S3791" s="29">
        <f>ROUND(FundResult[[#This Row],[pledged]]/FundResult[[#This Row],[goal]]*100,0)</f>
        <v>3</v>
      </c>
      <c r="T3791" s="27">
        <f>IFERROR(FundResult[[#This Row],[pledged]]/FundResult[[#This Row],[backers_count]], 0)</f>
        <v>29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48">
        <v>15000</v>
      </c>
      <c r="E3792" s="4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6">
        <f>FundResult[[#This Row],[launched_at]]/86400+DATE(1970,1,1)</f>
        <v>42666.666932870372</v>
      </c>
      <c r="L3792" s="8">
        <f>YEAR(FundResult[[#This Row],[Date Created Conversion]])</f>
        <v>2016</v>
      </c>
      <c r="M3792" t="b">
        <v>0</v>
      </c>
      <c r="N3792">
        <v>0</v>
      </c>
      <c r="O3792" t="b">
        <v>0</v>
      </c>
      <c r="P3792" t="s">
        <v>8303</v>
      </c>
      <c r="Q3792" t="s">
        <v>8317</v>
      </c>
      <c r="R3792" s="10" t="s">
        <v>8359</v>
      </c>
      <c r="S3792" s="29">
        <f>ROUND(FundResult[[#This Row],[pledged]]/FundResult[[#This Row],[goal]]*100,0)</f>
        <v>0</v>
      </c>
      <c r="T3792" s="27">
        <f>IFERROR(FundResult[[#This Row],[pledged]]/FundResult[[#This Row],[backers_count]], 0)</f>
        <v>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48">
        <v>1500</v>
      </c>
      <c r="E3793" s="4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6">
        <f>FundResult[[#This Row],[launched_at]]/86400+DATE(1970,1,1)</f>
        <v>41766.692037037035</v>
      </c>
      <c r="L3793" s="8">
        <f>YEAR(FundResult[[#This Row],[Date Created Conversion]])</f>
        <v>2014</v>
      </c>
      <c r="M3793" t="b">
        <v>0</v>
      </c>
      <c r="N3793">
        <v>0</v>
      </c>
      <c r="O3793" t="b">
        <v>0</v>
      </c>
      <c r="P3793" t="s">
        <v>8303</v>
      </c>
      <c r="Q3793" t="s">
        <v>8317</v>
      </c>
      <c r="R3793" s="10" t="s">
        <v>8359</v>
      </c>
      <c r="S3793" s="29">
        <f>ROUND(FundResult[[#This Row],[pledged]]/FundResult[[#This Row],[goal]]*100,0)</f>
        <v>0</v>
      </c>
      <c r="T3793" s="27">
        <f>IFERROR(FundResult[[#This Row],[pledged]]/FundResult[[#This Row],[backers_count]], 0)</f>
        <v>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48">
        <v>12500</v>
      </c>
      <c r="E3794" s="4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6">
        <f>FundResult[[#This Row],[launched_at]]/86400+DATE(1970,1,1)</f>
        <v>42170.447013888886</v>
      </c>
      <c r="L3794" s="8">
        <f>YEAR(FundResult[[#This Row],[Date Created Conversion]])</f>
        <v>2015</v>
      </c>
      <c r="M3794" t="b">
        <v>0</v>
      </c>
      <c r="N3794">
        <v>2</v>
      </c>
      <c r="O3794" t="b">
        <v>0</v>
      </c>
      <c r="P3794" t="s">
        <v>8303</v>
      </c>
      <c r="Q3794" t="s">
        <v>8317</v>
      </c>
      <c r="R3794" s="10" t="s">
        <v>8359</v>
      </c>
      <c r="S3794" s="29">
        <f>ROUND(FundResult[[#This Row],[pledged]]/FundResult[[#This Row],[goal]]*100,0)</f>
        <v>0</v>
      </c>
      <c r="T3794" s="27">
        <f>IFERROR(FundResult[[#This Row],[pledged]]/FundResult[[#This Row],[backers_count]], 0)</f>
        <v>17.5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48">
        <v>7000</v>
      </c>
      <c r="E3795" s="4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6">
        <f>FundResult[[#This Row],[launched_at]]/86400+DATE(1970,1,1)</f>
        <v>41968.938993055555</v>
      </c>
      <c r="L3795" s="8">
        <f>YEAR(FundResult[[#This Row],[Date Created Conversion]])</f>
        <v>2014</v>
      </c>
      <c r="M3795" t="b">
        <v>0</v>
      </c>
      <c r="N3795">
        <v>24</v>
      </c>
      <c r="O3795" t="b">
        <v>0</v>
      </c>
      <c r="P3795" t="s">
        <v>8303</v>
      </c>
      <c r="Q3795" t="s">
        <v>8317</v>
      </c>
      <c r="R3795" s="10" t="s">
        <v>8359</v>
      </c>
      <c r="S3795" s="29">
        <f>ROUND(FundResult[[#This Row],[pledged]]/FundResult[[#This Row],[goal]]*100,0)</f>
        <v>60</v>
      </c>
      <c r="T3795" s="27">
        <f>IFERROR(FundResult[[#This Row],[pledged]]/FundResult[[#This Row],[backers_count]], 0)</f>
        <v>174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48">
        <v>5000</v>
      </c>
      <c r="E3796" s="4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6">
        <f>FundResult[[#This Row],[launched_at]]/86400+DATE(1970,1,1)</f>
        <v>42132.58048611111</v>
      </c>
      <c r="L3796" s="8">
        <f>YEAR(FundResult[[#This Row],[Date Created Conversion]])</f>
        <v>2015</v>
      </c>
      <c r="M3796" t="b">
        <v>0</v>
      </c>
      <c r="N3796">
        <v>1</v>
      </c>
      <c r="O3796" t="b">
        <v>0</v>
      </c>
      <c r="P3796" t="s">
        <v>8303</v>
      </c>
      <c r="Q3796" t="s">
        <v>8317</v>
      </c>
      <c r="R3796" s="10" t="s">
        <v>8359</v>
      </c>
      <c r="S3796" s="29">
        <f>ROUND(FundResult[[#This Row],[pledged]]/FundResult[[#This Row],[goal]]*100,0)</f>
        <v>1</v>
      </c>
      <c r="T3796" s="27">
        <f>IFERROR(FundResult[[#This Row],[pledged]]/FundResult[[#This Row],[backers_count]], 0)</f>
        <v>50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48">
        <v>600</v>
      </c>
      <c r="E3797" s="4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6">
        <f>FundResult[[#This Row],[launched_at]]/86400+DATE(1970,1,1)</f>
        <v>42201.436226851853</v>
      </c>
      <c r="L3797" s="8">
        <f>YEAR(FundResult[[#This Row],[Date Created Conversion]])</f>
        <v>2015</v>
      </c>
      <c r="M3797" t="b">
        <v>0</v>
      </c>
      <c r="N3797">
        <v>2</v>
      </c>
      <c r="O3797" t="b">
        <v>0</v>
      </c>
      <c r="P3797" t="s">
        <v>8303</v>
      </c>
      <c r="Q3797" t="s">
        <v>8317</v>
      </c>
      <c r="R3797" s="10" t="s">
        <v>8359</v>
      </c>
      <c r="S3797" s="29">
        <f>ROUND(FundResult[[#This Row],[pledged]]/FundResult[[#This Row],[goal]]*100,0)</f>
        <v>2</v>
      </c>
      <c r="T3797" s="27">
        <f>IFERROR(FundResult[[#This Row],[pledged]]/FundResult[[#This Row],[backers_count]], 0)</f>
        <v>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48">
        <v>22500</v>
      </c>
      <c r="E3798" s="4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6">
        <f>FundResult[[#This Row],[launched_at]]/86400+DATE(1970,1,1)</f>
        <v>42689.029583333337</v>
      </c>
      <c r="L3798" s="8">
        <f>YEAR(FundResult[[#This Row],[Date Created Conversion]])</f>
        <v>2016</v>
      </c>
      <c r="M3798" t="b">
        <v>0</v>
      </c>
      <c r="N3798">
        <v>1</v>
      </c>
      <c r="O3798" t="b">
        <v>0</v>
      </c>
      <c r="P3798" t="s">
        <v>8303</v>
      </c>
      <c r="Q3798" t="s">
        <v>8317</v>
      </c>
      <c r="R3798" s="10" t="s">
        <v>8359</v>
      </c>
      <c r="S3798" s="29">
        <f>ROUND(FundResult[[#This Row],[pledged]]/FundResult[[#This Row],[goal]]*100,0)</f>
        <v>0</v>
      </c>
      <c r="T3798" s="27">
        <f>IFERROR(FundResult[[#This Row],[pledged]]/FundResult[[#This Row],[backers_count]], 0)</f>
        <v>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48">
        <v>6000</v>
      </c>
      <c r="E3799" s="4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6">
        <f>FundResult[[#This Row],[launched_at]]/86400+DATE(1970,1,1)</f>
        <v>42084.881539351853</v>
      </c>
      <c r="L3799" s="8">
        <f>YEAR(FundResult[[#This Row],[Date Created Conversion]])</f>
        <v>2015</v>
      </c>
      <c r="M3799" t="b">
        <v>0</v>
      </c>
      <c r="N3799">
        <v>37</v>
      </c>
      <c r="O3799" t="b">
        <v>0</v>
      </c>
      <c r="P3799" t="s">
        <v>8303</v>
      </c>
      <c r="Q3799" t="s">
        <v>8317</v>
      </c>
      <c r="R3799" s="10" t="s">
        <v>8359</v>
      </c>
      <c r="S3799" s="29">
        <f>ROUND(FundResult[[#This Row],[pledged]]/FundResult[[#This Row],[goal]]*100,0)</f>
        <v>90</v>
      </c>
      <c r="T3799" s="27">
        <f>IFERROR(FundResult[[#This Row],[pledged]]/FundResult[[#This Row],[backers_count]], 0)</f>
        <v>145.40540540540542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48">
        <v>70000</v>
      </c>
      <c r="E3800" s="4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6">
        <f>FundResult[[#This Row],[launched_at]]/86400+DATE(1970,1,1)</f>
        <v>41831.722777777773</v>
      </c>
      <c r="L3800" s="8">
        <f>YEAR(FundResult[[#This Row],[Date Created Conversion]])</f>
        <v>2014</v>
      </c>
      <c r="M3800" t="b">
        <v>0</v>
      </c>
      <c r="N3800">
        <v>5</v>
      </c>
      <c r="O3800" t="b">
        <v>0</v>
      </c>
      <c r="P3800" t="s">
        <v>8303</v>
      </c>
      <c r="Q3800" t="s">
        <v>8317</v>
      </c>
      <c r="R3800" s="10" t="s">
        <v>8359</v>
      </c>
      <c r="S3800" s="29">
        <f>ROUND(FundResult[[#This Row],[pledged]]/FundResult[[#This Row],[goal]]*100,0)</f>
        <v>1</v>
      </c>
      <c r="T3800" s="27">
        <f>IFERROR(FundResult[[#This Row],[pledged]]/FundResult[[#This Row],[backers_count]], 0)</f>
        <v>205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48">
        <v>10000</v>
      </c>
      <c r="E3801" s="4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6">
        <f>FundResult[[#This Row],[launched_at]]/86400+DATE(1970,1,1)</f>
        <v>42410.93105324074</v>
      </c>
      <c r="L3801" s="8">
        <f>YEAR(FundResult[[#This Row],[Date Created Conversion]])</f>
        <v>2016</v>
      </c>
      <c r="M3801" t="b">
        <v>0</v>
      </c>
      <c r="N3801">
        <v>4</v>
      </c>
      <c r="O3801" t="b">
        <v>0</v>
      </c>
      <c r="P3801" t="s">
        <v>8303</v>
      </c>
      <c r="Q3801" t="s">
        <v>8317</v>
      </c>
      <c r="R3801" s="10" t="s">
        <v>8359</v>
      </c>
      <c r="S3801" s="29">
        <f>ROUND(FundResult[[#This Row],[pledged]]/FundResult[[#This Row],[goal]]*100,0)</f>
        <v>4</v>
      </c>
      <c r="T3801" s="27">
        <f>IFERROR(FundResult[[#This Row],[pledged]]/FundResult[[#This Row],[backers_count]], 0)</f>
        <v>100.5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48">
        <v>22000</v>
      </c>
      <c r="E3802" s="4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6">
        <f>FundResult[[#This Row],[launched_at]]/86400+DATE(1970,1,1)</f>
        <v>41982.737071759257</v>
      </c>
      <c r="L3802" s="8">
        <f>YEAR(FundResult[[#This Row],[Date Created Conversion]])</f>
        <v>2014</v>
      </c>
      <c r="M3802" t="b">
        <v>0</v>
      </c>
      <c r="N3802">
        <v>16</v>
      </c>
      <c r="O3802" t="b">
        <v>0</v>
      </c>
      <c r="P3802" t="s">
        <v>8303</v>
      </c>
      <c r="Q3802" t="s">
        <v>8317</v>
      </c>
      <c r="R3802" s="10" t="s">
        <v>8359</v>
      </c>
      <c r="S3802" s="29">
        <f>ROUND(FundResult[[#This Row],[pledged]]/FundResult[[#This Row],[goal]]*100,0)</f>
        <v>4</v>
      </c>
      <c r="T3802" s="27">
        <f>IFERROR(FundResult[[#This Row],[pledged]]/FundResult[[#This Row],[backers_count]], 0)</f>
        <v>55.0625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48">
        <v>5000</v>
      </c>
      <c r="E3803" s="4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6">
        <f>FundResult[[#This Row],[launched_at]]/86400+DATE(1970,1,1)</f>
        <v>41975.676111111112</v>
      </c>
      <c r="L3803" s="8">
        <f>YEAR(FundResult[[#This Row],[Date Created Conversion]])</f>
        <v>2014</v>
      </c>
      <c r="M3803" t="b">
        <v>0</v>
      </c>
      <c r="N3803">
        <v>9</v>
      </c>
      <c r="O3803" t="b">
        <v>0</v>
      </c>
      <c r="P3803" t="s">
        <v>8303</v>
      </c>
      <c r="Q3803" t="s">
        <v>8317</v>
      </c>
      <c r="R3803" s="10" t="s">
        <v>8359</v>
      </c>
      <c r="S3803" s="29">
        <f>ROUND(FundResult[[#This Row],[pledged]]/FundResult[[#This Row],[goal]]*100,0)</f>
        <v>9</v>
      </c>
      <c r="T3803" s="27">
        <f>IFERROR(FundResult[[#This Row],[pledged]]/FundResult[[#This Row],[backers_count]], 0)</f>
        <v>47.333333333333336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48">
        <v>3000</v>
      </c>
      <c r="E3804" s="4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6">
        <f>FundResult[[#This Row],[launched_at]]/86400+DATE(1970,1,1)</f>
        <v>42269.126226851848</v>
      </c>
      <c r="L3804" s="8">
        <f>YEAR(FundResult[[#This Row],[Date Created Conversion]])</f>
        <v>2015</v>
      </c>
      <c r="M3804" t="b">
        <v>0</v>
      </c>
      <c r="N3804">
        <v>0</v>
      </c>
      <c r="O3804" t="b">
        <v>0</v>
      </c>
      <c r="P3804" t="s">
        <v>8303</v>
      </c>
      <c r="Q3804" t="s">
        <v>8317</v>
      </c>
      <c r="R3804" s="10" t="s">
        <v>8359</v>
      </c>
      <c r="S3804" s="29">
        <f>ROUND(FundResult[[#This Row],[pledged]]/FundResult[[#This Row],[goal]]*100,0)</f>
        <v>0</v>
      </c>
      <c r="T3804" s="27">
        <f>IFERROR(FundResult[[#This Row],[pledged]]/FundResult[[#This Row],[backers_count]], 0)</f>
        <v>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48">
        <v>12000</v>
      </c>
      <c r="E3805" s="4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6">
        <f>FundResult[[#This Row],[launched_at]]/86400+DATE(1970,1,1)</f>
        <v>42403.971851851849</v>
      </c>
      <c r="L3805" s="8">
        <f>YEAR(FundResult[[#This Row],[Date Created Conversion]])</f>
        <v>2016</v>
      </c>
      <c r="M3805" t="b">
        <v>0</v>
      </c>
      <c r="N3805">
        <v>40</v>
      </c>
      <c r="O3805" t="b">
        <v>0</v>
      </c>
      <c r="P3805" t="s">
        <v>8303</v>
      </c>
      <c r="Q3805" t="s">
        <v>8317</v>
      </c>
      <c r="R3805" s="10" t="s">
        <v>8359</v>
      </c>
      <c r="S3805" s="29">
        <f>ROUND(FundResult[[#This Row],[pledged]]/FundResult[[#This Row],[goal]]*100,0)</f>
        <v>20</v>
      </c>
      <c r="T3805" s="27">
        <f>IFERROR(FundResult[[#This Row],[pledged]]/FundResult[[#This Row],[backers_count]], 0)</f>
        <v>58.95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48">
        <v>8000</v>
      </c>
      <c r="E3806" s="4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6">
        <f>FundResult[[#This Row],[launched_at]]/86400+DATE(1970,1,1)</f>
        <v>42527.00953703704</v>
      </c>
      <c r="L3806" s="8">
        <f>YEAR(FundResult[[#This Row],[Date Created Conversion]])</f>
        <v>2016</v>
      </c>
      <c r="M3806" t="b">
        <v>0</v>
      </c>
      <c r="N3806">
        <v>0</v>
      </c>
      <c r="O3806" t="b">
        <v>0</v>
      </c>
      <c r="P3806" t="s">
        <v>8303</v>
      </c>
      <c r="Q3806" t="s">
        <v>8317</v>
      </c>
      <c r="R3806" s="10" t="s">
        <v>8359</v>
      </c>
      <c r="S3806" s="29">
        <f>ROUND(FundResult[[#This Row],[pledged]]/FundResult[[#This Row],[goal]]*100,0)</f>
        <v>0</v>
      </c>
      <c r="T3806" s="27">
        <f>IFERROR(FundResult[[#This Row],[pledged]]/FundResult[[#This Row],[backers_count]], 0)</f>
        <v>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48">
        <v>150000</v>
      </c>
      <c r="E3807" s="4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6">
        <f>FundResult[[#This Row],[launched_at]]/86400+DATE(1970,1,1)</f>
        <v>41849.887037037035</v>
      </c>
      <c r="L3807" s="8">
        <f>YEAR(FundResult[[#This Row],[Date Created Conversion]])</f>
        <v>2014</v>
      </c>
      <c r="M3807" t="b">
        <v>0</v>
      </c>
      <c r="N3807">
        <v>2</v>
      </c>
      <c r="O3807" t="b">
        <v>0</v>
      </c>
      <c r="P3807" t="s">
        <v>8303</v>
      </c>
      <c r="Q3807" t="s">
        <v>8317</v>
      </c>
      <c r="R3807" s="10" t="s">
        <v>8359</v>
      </c>
      <c r="S3807" s="29">
        <f>ROUND(FundResult[[#This Row],[pledged]]/FundResult[[#This Row],[goal]]*100,0)</f>
        <v>0</v>
      </c>
      <c r="T3807" s="27">
        <f>IFERROR(FundResult[[#This Row],[pledged]]/FundResult[[#This Row],[backers_count]], 0)</f>
        <v>1.5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48">
        <v>7500</v>
      </c>
      <c r="E3808" s="4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6">
        <f>FundResult[[#This Row],[launched_at]]/86400+DATE(1970,1,1)</f>
        <v>41799.259039351848</v>
      </c>
      <c r="L3808" s="8">
        <f>YEAR(FundResult[[#This Row],[Date Created Conversion]])</f>
        <v>2014</v>
      </c>
      <c r="M3808" t="b">
        <v>0</v>
      </c>
      <c r="N3808">
        <v>1</v>
      </c>
      <c r="O3808" t="b">
        <v>0</v>
      </c>
      <c r="P3808" t="s">
        <v>8303</v>
      </c>
      <c r="Q3808" t="s">
        <v>8317</v>
      </c>
      <c r="R3808" s="10" t="s">
        <v>8359</v>
      </c>
      <c r="S3808" s="29">
        <f>ROUND(FundResult[[#This Row],[pledged]]/FundResult[[#This Row],[goal]]*100,0)</f>
        <v>0</v>
      </c>
      <c r="T3808" s="27">
        <f>IFERROR(FundResult[[#This Row],[pledged]]/FundResult[[#This Row],[backers_count]], 0)</f>
        <v>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48">
        <v>1500</v>
      </c>
      <c r="E3809" s="4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6">
        <f>FundResult[[#This Row],[launched_at]]/86400+DATE(1970,1,1)</f>
        <v>42090.909016203703</v>
      </c>
      <c r="L3809" s="8">
        <f>YEAR(FundResult[[#This Row],[Date Created Conversion]])</f>
        <v>2015</v>
      </c>
      <c r="M3809" t="b">
        <v>0</v>
      </c>
      <c r="N3809">
        <v>9</v>
      </c>
      <c r="O3809" t="b">
        <v>0</v>
      </c>
      <c r="P3809" t="s">
        <v>8303</v>
      </c>
      <c r="Q3809" t="s">
        <v>8317</v>
      </c>
      <c r="R3809" s="10" t="s">
        <v>8359</v>
      </c>
      <c r="S3809" s="29">
        <f>ROUND(FundResult[[#This Row],[pledged]]/FundResult[[#This Row],[goal]]*100,0)</f>
        <v>30</v>
      </c>
      <c r="T3809" s="27">
        <f>IFERROR(FundResult[[#This Row],[pledged]]/FundResult[[#This Row],[backers_count]], 0)</f>
        <v>50.555555555555557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48">
        <v>1000</v>
      </c>
      <c r="E3810" s="4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6">
        <f>FundResult[[#This Row],[launched_at]]/86400+DATE(1970,1,1)</f>
        <v>42059.453923611116</v>
      </c>
      <c r="L3810" s="8">
        <f>YEAR(FundResult[[#This Row],[Date Created Conversion]])</f>
        <v>2015</v>
      </c>
      <c r="M3810" t="b">
        <v>0</v>
      </c>
      <c r="N3810">
        <v>24</v>
      </c>
      <c r="O3810" t="b">
        <v>1</v>
      </c>
      <c r="P3810" t="s">
        <v>8269</v>
      </c>
      <c r="Q3810" t="s">
        <v>8317</v>
      </c>
      <c r="R3810" s="10" t="s">
        <v>8318</v>
      </c>
      <c r="S3810" s="29">
        <f>ROUND(FundResult[[#This Row],[pledged]]/FundResult[[#This Row],[goal]]*100,0)</f>
        <v>100</v>
      </c>
      <c r="T3810" s="27">
        <f>IFERROR(FundResult[[#This Row],[pledged]]/FundResult[[#This Row],[backers_count]], 0)</f>
        <v>41.666666666666664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48">
        <v>2000</v>
      </c>
      <c r="E3811" s="4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6">
        <f>FundResult[[#This Row],[launched_at]]/86400+DATE(1970,1,1)</f>
        <v>41800.526701388888</v>
      </c>
      <c r="L3811" s="8">
        <f>YEAR(FundResult[[#This Row],[Date Created Conversion]])</f>
        <v>2014</v>
      </c>
      <c r="M3811" t="b">
        <v>0</v>
      </c>
      <c r="N3811">
        <v>38</v>
      </c>
      <c r="O3811" t="b">
        <v>1</v>
      </c>
      <c r="P3811" t="s">
        <v>8269</v>
      </c>
      <c r="Q3811" t="s">
        <v>8317</v>
      </c>
      <c r="R3811" s="10" t="s">
        <v>8318</v>
      </c>
      <c r="S3811" s="29">
        <f>ROUND(FundResult[[#This Row],[pledged]]/FundResult[[#This Row],[goal]]*100,0)</f>
        <v>101</v>
      </c>
      <c r="T3811" s="27">
        <f>IFERROR(FundResult[[#This Row],[pledged]]/FundResult[[#This Row],[backers_count]], 0)</f>
        <v>53.289473684210527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48">
        <v>1500</v>
      </c>
      <c r="E3812" s="4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6">
        <f>FundResult[[#This Row],[launched_at]]/86400+DATE(1970,1,1)</f>
        <v>42054.849050925928</v>
      </c>
      <c r="L3812" s="8">
        <f>YEAR(FundResult[[#This Row],[Date Created Conversion]])</f>
        <v>2015</v>
      </c>
      <c r="M3812" t="b">
        <v>0</v>
      </c>
      <c r="N3812">
        <v>26</v>
      </c>
      <c r="O3812" t="b">
        <v>1</v>
      </c>
      <c r="P3812" t="s">
        <v>8269</v>
      </c>
      <c r="Q3812" t="s">
        <v>8317</v>
      </c>
      <c r="R3812" s="10" t="s">
        <v>8318</v>
      </c>
      <c r="S3812" s="29">
        <f>ROUND(FundResult[[#This Row],[pledged]]/FundResult[[#This Row],[goal]]*100,0)</f>
        <v>122</v>
      </c>
      <c r="T3812" s="27">
        <f>IFERROR(FundResult[[#This Row],[pledged]]/FundResult[[#This Row],[backers_count]], 0)</f>
        <v>70.230769230769226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48">
        <v>250</v>
      </c>
      <c r="E3813" s="4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6">
        <f>FundResult[[#This Row],[launched_at]]/86400+DATE(1970,1,1)</f>
        <v>42487.62700231481</v>
      </c>
      <c r="L3813" s="8">
        <f>YEAR(FundResult[[#This Row],[Date Created Conversion]])</f>
        <v>2016</v>
      </c>
      <c r="M3813" t="b">
        <v>0</v>
      </c>
      <c r="N3813">
        <v>19</v>
      </c>
      <c r="O3813" t="b">
        <v>1</v>
      </c>
      <c r="P3813" t="s">
        <v>8269</v>
      </c>
      <c r="Q3813" t="s">
        <v>8317</v>
      </c>
      <c r="R3813" s="10" t="s">
        <v>8318</v>
      </c>
      <c r="S3813" s="29">
        <f>ROUND(FundResult[[#This Row],[pledged]]/FundResult[[#This Row],[goal]]*100,0)</f>
        <v>330</v>
      </c>
      <c r="T3813" s="27">
        <f>IFERROR(FundResult[[#This Row],[pledged]]/FundResult[[#This Row],[backers_count]], 0)</f>
        <v>43.421052631578945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48">
        <v>2000</v>
      </c>
      <c r="E3814" s="4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6">
        <f>FundResult[[#This Row],[launched_at]]/86400+DATE(1970,1,1)</f>
        <v>42109.751250000001</v>
      </c>
      <c r="L3814" s="8">
        <f>YEAR(FundResult[[#This Row],[Date Created Conversion]])</f>
        <v>2015</v>
      </c>
      <c r="M3814" t="b">
        <v>0</v>
      </c>
      <c r="N3814">
        <v>11</v>
      </c>
      <c r="O3814" t="b">
        <v>1</v>
      </c>
      <c r="P3814" t="s">
        <v>8269</v>
      </c>
      <c r="Q3814" t="s">
        <v>8317</v>
      </c>
      <c r="R3814" s="10" t="s">
        <v>8318</v>
      </c>
      <c r="S3814" s="29">
        <f>ROUND(FundResult[[#This Row],[pledged]]/FundResult[[#This Row],[goal]]*100,0)</f>
        <v>110</v>
      </c>
      <c r="T3814" s="27">
        <f>IFERROR(FundResult[[#This Row],[pledged]]/FundResult[[#This Row],[backers_count]], 0)</f>
        <v>199.18181818181819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48">
        <v>2100</v>
      </c>
      <c r="E3815" s="4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6">
        <f>FundResult[[#This Row],[launched_at]]/86400+DATE(1970,1,1)</f>
        <v>42497.275706018518</v>
      </c>
      <c r="L3815" s="8">
        <f>YEAR(FundResult[[#This Row],[Date Created Conversion]])</f>
        <v>2016</v>
      </c>
      <c r="M3815" t="b">
        <v>0</v>
      </c>
      <c r="N3815">
        <v>27</v>
      </c>
      <c r="O3815" t="b">
        <v>1</v>
      </c>
      <c r="P3815" t="s">
        <v>8269</v>
      </c>
      <c r="Q3815" t="s">
        <v>8317</v>
      </c>
      <c r="R3815" s="10" t="s">
        <v>8318</v>
      </c>
      <c r="S3815" s="29">
        <f>ROUND(FundResult[[#This Row],[pledged]]/FundResult[[#This Row],[goal]]*100,0)</f>
        <v>101</v>
      </c>
      <c r="T3815" s="27">
        <f>IFERROR(FundResult[[#This Row],[pledged]]/FundResult[[#This Row],[backers_count]], 0)</f>
        <v>78.518148148148143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48">
        <v>1500</v>
      </c>
      <c r="E3816" s="4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6">
        <f>FundResult[[#This Row],[launched_at]]/86400+DATE(1970,1,1)</f>
        <v>42058.904074074075</v>
      </c>
      <c r="L3816" s="8">
        <f>YEAR(FundResult[[#This Row],[Date Created Conversion]])</f>
        <v>2015</v>
      </c>
      <c r="M3816" t="b">
        <v>0</v>
      </c>
      <c r="N3816">
        <v>34</v>
      </c>
      <c r="O3816" t="b">
        <v>1</v>
      </c>
      <c r="P3816" t="s">
        <v>8269</v>
      </c>
      <c r="Q3816" t="s">
        <v>8317</v>
      </c>
      <c r="R3816" s="10" t="s">
        <v>8318</v>
      </c>
      <c r="S3816" s="29">
        <f>ROUND(FundResult[[#This Row],[pledged]]/FundResult[[#This Row],[goal]]*100,0)</f>
        <v>140</v>
      </c>
      <c r="T3816" s="27">
        <f>IFERROR(FundResult[[#This Row],[pledged]]/FundResult[[#This Row],[backers_count]], 0)</f>
        <v>61.823529411764703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48">
        <v>1000</v>
      </c>
      <c r="E3817" s="4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6">
        <f>FundResult[[#This Row],[launched_at]]/86400+DATE(1970,1,1)</f>
        <v>42207.259918981479</v>
      </c>
      <c r="L3817" s="8">
        <f>YEAR(FundResult[[#This Row],[Date Created Conversion]])</f>
        <v>2015</v>
      </c>
      <c r="M3817" t="b">
        <v>0</v>
      </c>
      <c r="N3817">
        <v>20</v>
      </c>
      <c r="O3817" t="b">
        <v>1</v>
      </c>
      <c r="P3817" t="s">
        <v>8269</v>
      </c>
      <c r="Q3817" t="s">
        <v>8317</v>
      </c>
      <c r="R3817" s="10" t="s">
        <v>8318</v>
      </c>
      <c r="S3817" s="29">
        <f>ROUND(FundResult[[#This Row],[pledged]]/FundResult[[#This Row],[goal]]*100,0)</f>
        <v>100</v>
      </c>
      <c r="T3817" s="27">
        <f>IFERROR(FundResult[[#This Row],[pledged]]/FundResult[[#This Row],[backers_count]], 0)</f>
        <v>50.000500000000002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48">
        <v>1500</v>
      </c>
      <c r="E3818" s="4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6">
        <f>FundResult[[#This Row],[launched_at]]/86400+DATE(1970,1,1)</f>
        <v>41807.690081018518</v>
      </c>
      <c r="L3818" s="8">
        <f>YEAR(FundResult[[#This Row],[Date Created Conversion]])</f>
        <v>2014</v>
      </c>
      <c r="M3818" t="b">
        <v>0</v>
      </c>
      <c r="N3818">
        <v>37</v>
      </c>
      <c r="O3818" t="b">
        <v>1</v>
      </c>
      <c r="P3818" t="s">
        <v>8269</v>
      </c>
      <c r="Q3818" t="s">
        <v>8317</v>
      </c>
      <c r="R3818" s="10" t="s">
        <v>8318</v>
      </c>
      <c r="S3818" s="29">
        <f>ROUND(FundResult[[#This Row],[pledged]]/FundResult[[#This Row],[goal]]*100,0)</f>
        <v>119</v>
      </c>
      <c r="T3818" s="27">
        <f>IFERROR(FundResult[[#This Row],[pledged]]/FundResult[[#This Row],[backers_count]], 0)</f>
        <v>48.339729729729726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48">
        <v>2000</v>
      </c>
      <c r="E3819" s="4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6">
        <f>FundResult[[#This Row],[launched_at]]/86400+DATE(1970,1,1)</f>
        <v>42284.69694444444</v>
      </c>
      <c r="L3819" s="8">
        <f>YEAR(FundResult[[#This Row],[Date Created Conversion]])</f>
        <v>2015</v>
      </c>
      <c r="M3819" t="b">
        <v>0</v>
      </c>
      <c r="N3819">
        <v>20</v>
      </c>
      <c r="O3819" t="b">
        <v>1</v>
      </c>
      <c r="P3819" t="s">
        <v>8269</v>
      </c>
      <c r="Q3819" t="s">
        <v>8317</v>
      </c>
      <c r="R3819" s="10" t="s">
        <v>8318</v>
      </c>
      <c r="S3819" s="29">
        <f>ROUND(FundResult[[#This Row],[pledged]]/FundResult[[#This Row],[goal]]*100,0)</f>
        <v>107</v>
      </c>
      <c r="T3819" s="27">
        <f>IFERROR(FundResult[[#This Row],[pledged]]/FundResult[[#This Row],[backers_count]], 0)</f>
        <v>107.25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48">
        <v>250</v>
      </c>
      <c r="E3820" s="4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6">
        <f>FundResult[[#This Row],[launched_at]]/86400+DATE(1970,1,1)</f>
        <v>42045.84238425926</v>
      </c>
      <c r="L3820" s="8">
        <f>YEAR(FundResult[[#This Row],[Date Created Conversion]])</f>
        <v>2015</v>
      </c>
      <c r="M3820" t="b">
        <v>0</v>
      </c>
      <c r="N3820">
        <v>10</v>
      </c>
      <c r="O3820" t="b">
        <v>1</v>
      </c>
      <c r="P3820" t="s">
        <v>8269</v>
      </c>
      <c r="Q3820" t="s">
        <v>8317</v>
      </c>
      <c r="R3820" s="10" t="s">
        <v>8318</v>
      </c>
      <c r="S3820" s="29">
        <f>ROUND(FundResult[[#This Row],[pledged]]/FundResult[[#This Row],[goal]]*100,0)</f>
        <v>228</v>
      </c>
      <c r="T3820" s="27">
        <f>IFERROR(FundResult[[#This Row],[pledged]]/FundResult[[#This Row],[backers_count]], 0)</f>
        <v>57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48">
        <v>1000</v>
      </c>
      <c r="E3821" s="4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6">
        <f>FundResult[[#This Row],[launched_at]]/86400+DATE(1970,1,1)</f>
        <v>42184.209537037037</v>
      </c>
      <c r="L3821" s="8">
        <f>YEAR(FundResult[[#This Row],[Date Created Conversion]])</f>
        <v>2015</v>
      </c>
      <c r="M3821" t="b">
        <v>0</v>
      </c>
      <c r="N3821">
        <v>26</v>
      </c>
      <c r="O3821" t="b">
        <v>1</v>
      </c>
      <c r="P3821" t="s">
        <v>8269</v>
      </c>
      <c r="Q3821" t="s">
        <v>8317</v>
      </c>
      <c r="R3821" s="10" t="s">
        <v>8318</v>
      </c>
      <c r="S3821" s="29">
        <f>ROUND(FundResult[[#This Row],[pledged]]/FundResult[[#This Row],[goal]]*100,0)</f>
        <v>106</v>
      </c>
      <c r="T3821" s="27">
        <f>IFERROR(FundResult[[#This Row],[pledged]]/FundResult[[#This Row],[backers_count]], 0)</f>
        <v>40.92307692307692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48">
        <v>300</v>
      </c>
      <c r="E3822" s="4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6">
        <f>FundResult[[#This Row],[launched_at]]/86400+DATE(1970,1,1)</f>
        <v>42160.651817129634</v>
      </c>
      <c r="L3822" s="8">
        <f>YEAR(FundResult[[#This Row],[Date Created Conversion]])</f>
        <v>2015</v>
      </c>
      <c r="M3822" t="b">
        <v>0</v>
      </c>
      <c r="N3822">
        <v>20</v>
      </c>
      <c r="O3822" t="b">
        <v>1</v>
      </c>
      <c r="P3822" t="s">
        <v>8269</v>
      </c>
      <c r="Q3822" t="s">
        <v>8317</v>
      </c>
      <c r="R3822" s="10" t="s">
        <v>8318</v>
      </c>
      <c r="S3822" s="29">
        <f>ROUND(FundResult[[#This Row],[pledged]]/FundResult[[#This Row],[goal]]*100,0)</f>
        <v>143</v>
      </c>
      <c r="T3822" s="27">
        <f>IFERROR(FundResult[[#This Row],[pledged]]/FundResult[[#This Row],[backers_count]], 0)</f>
        <v>21.5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48">
        <v>3500</v>
      </c>
      <c r="E3823" s="4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6">
        <f>FundResult[[#This Row],[launched_at]]/86400+DATE(1970,1,1)</f>
        <v>42341.180636574078</v>
      </c>
      <c r="L3823" s="8">
        <f>YEAR(FundResult[[#This Row],[Date Created Conversion]])</f>
        <v>2015</v>
      </c>
      <c r="M3823" t="b">
        <v>0</v>
      </c>
      <c r="N3823">
        <v>46</v>
      </c>
      <c r="O3823" t="b">
        <v>1</v>
      </c>
      <c r="P3823" t="s">
        <v>8269</v>
      </c>
      <c r="Q3823" t="s">
        <v>8317</v>
      </c>
      <c r="R3823" s="10" t="s">
        <v>8318</v>
      </c>
      <c r="S3823" s="29">
        <f>ROUND(FundResult[[#This Row],[pledged]]/FundResult[[#This Row],[goal]]*100,0)</f>
        <v>105</v>
      </c>
      <c r="T3823" s="27">
        <f>IFERROR(FundResult[[#This Row],[pledged]]/FundResult[[#This Row],[backers_count]], 0)</f>
        <v>79.543478260869563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48">
        <v>5000</v>
      </c>
      <c r="E3824" s="4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6">
        <f>FundResult[[#This Row],[launched_at]]/86400+DATE(1970,1,1)</f>
        <v>42329.838159722218</v>
      </c>
      <c r="L3824" s="8">
        <f>YEAR(FundResult[[#This Row],[Date Created Conversion]])</f>
        <v>2015</v>
      </c>
      <c r="M3824" t="b">
        <v>0</v>
      </c>
      <c r="N3824">
        <v>76</v>
      </c>
      <c r="O3824" t="b">
        <v>1</v>
      </c>
      <c r="P3824" t="s">
        <v>8269</v>
      </c>
      <c r="Q3824" t="s">
        <v>8317</v>
      </c>
      <c r="R3824" s="10" t="s">
        <v>8318</v>
      </c>
      <c r="S3824" s="29">
        <f>ROUND(FundResult[[#This Row],[pledged]]/FundResult[[#This Row],[goal]]*100,0)</f>
        <v>110</v>
      </c>
      <c r="T3824" s="27">
        <f>IFERROR(FundResult[[#This Row],[pledged]]/FundResult[[#This Row],[backers_count]], 0)</f>
        <v>72.381578947368425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48">
        <v>2500</v>
      </c>
      <c r="E3825" s="4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6">
        <f>FundResult[[#This Row],[launched_at]]/86400+DATE(1970,1,1)</f>
        <v>42170.910231481481</v>
      </c>
      <c r="L3825" s="8">
        <f>YEAR(FundResult[[#This Row],[Date Created Conversion]])</f>
        <v>2015</v>
      </c>
      <c r="M3825" t="b">
        <v>0</v>
      </c>
      <c r="N3825">
        <v>41</v>
      </c>
      <c r="O3825" t="b">
        <v>1</v>
      </c>
      <c r="P3825" t="s">
        <v>8269</v>
      </c>
      <c r="Q3825" t="s">
        <v>8317</v>
      </c>
      <c r="R3825" s="10" t="s">
        <v>8318</v>
      </c>
      <c r="S3825" s="29">
        <f>ROUND(FundResult[[#This Row],[pledged]]/FundResult[[#This Row],[goal]]*100,0)</f>
        <v>106</v>
      </c>
      <c r="T3825" s="27">
        <f>IFERROR(FundResult[[#This Row],[pledged]]/FundResult[[#This Row],[backers_count]], 0)</f>
        <v>64.634146341463421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48">
        <v>250</v>
      </c>
      <c r="E3826" s="4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6">
        <f>FundResult[[#This Row],[launched_at]]/86400+DATE(1970,1,1)</f>
        <v>42571.626192129625</v>
      </c>
      <c r="L3826" s="8">
        <f>YEAR(FundResult[[#This Row],[Date Created Conversion]])</f>
        <v>2016</v>
      </c>
      <c r="M3826" t="b">
        <v>0</v>
      </c>
      <c r="N3826">
        <v>7</v>
      </c>
      <c r="O3826" t="b">
        <v>1</v>
      </c>
      <c r="P3826" t="s">
        <v>8269</v>
      </c>
      <c r="Q3826" t="s">
        <v>8317</v>
      </c>
      <c r="R3826" s="10" t="s">
        <v>8318</v>
      </c>
      <c r="S3826" s="29">
        <f>ROUND(FundResult[[#This Row],[pledged]]/FundResult[[#This Row],[goal]]*100,0)</f>
        <v>108</v>
      </c>
      <c r="T3826" s="27">
        <f>IFERROR(FundResult[[#This Row],[pledged]]/FundResult[[#This Row],[backers_count]], 0)</f>
        <v>38.571428571428569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48">
        <v>5000</v>
      </c>
      <c r="E3827" s="4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6">
        <f>FundResult[[#This Row],[launched_at]]/86400+DATE(1970,1,1)</f>
        <v>42151.069606481484</v>
      </c>
      <c r="L3827" s="8">
        <f>YEAR(FundResult[[#This Row],[Date Created Conversion]])</f>
        <v>2015</v>
      </c>
      <c r="M3827" t="b">
        <v>0</v>
      </c>
      <c r="N3827">
        <v>49</v>
      </c>
      <c r="O3827" t="b">
        <v>1</v>
      </c>
      <c r="P3827" t="s">
        <v>8269</v>
      </c>
      <c r="Q3827" t="s">
        <v>8317</v>
      </c>
      <c r="R3827" s="10" t="s">
        <v>8318</v>
      </c>
      <c r="S3827" s="29">
        <f>ROUND(FundResult[[#This Row],[pledged]]/FundResult[[#This Row],[goal]]*100,0)</f>
        <v>105</v>
      </c>
      <c r="T3827" s="27">
        <f>IFERROR(FundResult[[#This Row],[pledged]]/FundResult[[#This Row],[backers_count]], 0)</f>
        <v>107.57142857142857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48">
        <v>600</v>
      </c>
      <c r="E3828" s="4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6">
        <f>FundResult[[#This Row],[launched_at]]/86400+DATE(1970,1,1)</f>
        <v>42101.423541666663</v>
      </c>
      <c r="L3828" s="8">
        <f>YEAR(FundResult[[#This Row],[Date Created Conversion]])</f>
        <v>2015</v>
      </c>
      <c r="M3828" t="b">
        <v>0</v>
      </c>
      <c r="N3828">
        <v>26</v>
      </c>
      <c r="O3828" t="b">
        <v>1</v>
      </c>
      <c r="P3828" t="s">
        <v>8269</v>
      </c>
      <c r="Q3828" t="s">
        <v>8317</v>
      </c>
      <c r="R3828" s="10" t="s">
        <v>8318</v>
      </c>
      <c r="S3828" s="29">
        <f>ROUND(FundResult[[#This Row],[pledged]]/FundResult[[#This Row],[goal]]*100,0)</f>
        <v>119</v>
      </c>
      <c r="T3828" s="27">
        <f>IFERROR(FundResult[[#This Row],[pledged]]/FundResult[[#This Row],[backers_count]], 0)</f>
        <v>27.5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48">
        <v>3000</v>
      </c>
      <c r="E3829" s="4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6">
        <f>FundResult[[#This Row],[launched_at]]/86400+DATE(1970,1,1)</f>
        <v>42034.928252314814</v>
      </c>
      <c r="L3829" s="8">
        <f>YEAR(FundResult[[#This Row],[Date Created Conversion]])</f>
        <v>2015</v>
      </c>
      <c r="M3829" t="b">
        <v>0</v>
      </c>
      <c r="N3829">
        <v>65</v>
      </c>
      <c r="O3829" t="b">
        <v>1</v>
      </c>
      <c r="P3829" t="s">
        <v>8269</v>
      </c>
      <c r="Q3829" t="s">
        <v>8317</v>
      </c>
      <c r="R3829" s="10" t="s">
        <v>8318</v>
      </c>
      <c r="S3829" s="29">
        <f>ROUND(FundResult[[#This Row],[pledged]]/FundResult[[#This Row],[goal]]*100,0)</f>
        <v>153</v>
      </c>
      <c r="T3829" s="27">
        <f>IFERROR(FundResult[[#This Row],[pledged]]/FundResult[[#This Row],[backers_count]], 0)</f>
        <v>70.461538461538467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48">
        <v>5000</v>
      </c>
      <c r="E3830" s="4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6">
        <f>FundResult[[#This Row],[launched_at]]/86400+DATE(1970,1,1)</f>
        <v>41944.527627314819</v>
      </c>
      <c r="L3830" s="8">
        <f>YEAR(FundResult[[#This Row],[Date Created Conversion]])</f>
        <v>2014</v>
      </c>
      <c r="M3830" t="b">
        <v>0</v>
      </c>
      <c r="N3830">
        <v>28</v>
      </c>
      <c r="O3830" t="b">
        <v>1</v>
      </c>
      <c r="P3830" t="s">
        <v>8269</v>
      </c>
      <c r="Q3830" t="s">
        <v>8317</v>
      </c>
      <c r="R3830" s="10" t="s">
        <v>8318</v>
      </c>
      <c r="S3830" s="29">
        <f>ROUND(FundResult[[#This Row],[pledged]]/FundResult[[#This Row],[goal]]*100,0)</f>
        <v>100</v>
      </c>
      <c r="T3830" s="27">
        <f>IFERROR(FundResult[[#This Row],[pledged]]/FundResult[[#This Row],[backers_count]], 0)</f>
        <v>178.57142857142858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48">
        <v>500</v>
      </c>
      <c r="E3831" s="4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6">
        <f>FundResult[[#This Row],[launched_at]]/86400+DATE(1970,1,1)</f>
        <v>42593.865405092598</v>
      </c>
      <c r="L3831" s="8">
        <f>YEAR(FundResult[[#This Row],[Date Created Conversion]])</f>
        <v>2016</v>
      </c>
      <c r="M3831" t="b">
        <v>0</v>
      </c>
      <c r="N3831">
        <v>8</v>
      </c>
      <c r="O3831" t="b">
        <v>1</v>
      </c>
      <c r="P3831" t="s">
        <v>8269</v>
      </c>
      <c r="Q3831" t="s">
        <v>8317</v>
      </c>
      <c r="R3831" s="10" t="s">
        <v>8318</v>
      </c>
      <c r="S3831" s="29">
        <f>ROUND(FundResult[[#This Row],[pledged]]/FundResult[[#This Row],[goal]]*100,0)</f>
        <v>100</v>
      </c>
      <c r="T3831" s="27">
        <f>IFERROR(FundResult[[#This Row],[pledged]]/FundResult[[#This Row],[backers_count]], 0)</f>
        <v>62.625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48">
        <v>100</v>
      </c>
      <c r="E3832" s="4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6">
        <f>FundResult[[#This Row],[launched_at]]/86400+DATE(1970,1,1)</f>
        <v>42503.740868055553</v>
      </c>
      <c r="L3832" s="8">
        <f>YEAR(FundResult[[#This Row],[Date Created Conversion]])</f>
        <v>2016</v>
      </c>
      <c r="M3832" t="b">
        <v>0</v>
      </c>
      <c r="N3832">
        <v>3</v>
      </c>
      <c r="O3832" t="b">
        <v>1</v>
      </c>
      <c r="P3832" t="s">
        <v>8269</v>
      </c>
      <c r="Q3832" t="s">
        <v>8317</v>
      </c>
      <c r="R3832" s="10" t="s">
        <v>8318</v>
      </c>
      <c r="S3832" s="29">
        <f>ROUND(FundResult[[#This Row],[pledged]]/FundResult[[#This Row],[goal]]*100,0)</f>
        <v>225</v>
      </c>
      <c r="T3832" s="27">
        <f>IFERROR(FundResult[[#This Row],[pledged]]/FundResult[[#This Row],[backers_count]], 0)</f>
        <v>75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48">
        <v>500</v>
      </c>
      <c r="E3833" s="4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6">
        <f>FundResult[[#This Row],[launched_at]]/86400+DATE(1970,1,1)</f>
        <v>41927.848900462966</v>
      </c>
      <c r="L3833" s="8">
        <f>YEAR(FundResult[[#This Row],[Date Created Conversion]])</f>
        <v>2014</v>
      </c>
      <c r="M3833" t="b">
        <v>0</v>
      </c>
      <c r="N3833">
        <v>9</v>
      </c>
      <c r="O3833" t="b">
        <v>1</v>
      </c>
      <c r="P3833" t="s">
        <v>8269</v>
      </c>
      <c r="Q3833" t="s">
        <v>8317</v>
      </c>
      <c r="R3833" s="10" t="s">
        <v>8318</v>
      </c>
      <c r="S3833" s="29">
        <f>ROUND(FundResult[[#This Row],[pledged]]/FundResult[[#This Row],[goal]]*100,0)</f>
        <v>106</v>
      </c>
      <c r="T3833" s="27">
        <f>IFERROR(FundResult[[#This Row],[pledged]]/FundResult[[#This Row],[backers_count]], 0)</f>
        <v>58.901111111111113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48">
        <v>1200</v>
      </c>
      <c r="E3834" s="4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6">
        <f>FundResult[[#This Row],[launched_at]]/86400+DATE(1970,1,1)</f>
        <v>42375.114988425921</v>
      </c>
      <c r="L3834" s="8">
        <f>YEAR(FundResult[[#This Row],[Date Created Conversion]])</f>
        <v>2016</v>
      </c>
      <c r="M3834" t="b">
        <v>0</v>
      </c>
      <c r="N3834">
        <v>9</v>
      </c>
      <c r="O3834" t="b">
        <v>1</v>
      </c>
      <c r="P3834" t="s">
        <v>8269</v>
      </c>
      <c r="Q3834" t="s">
        <v>8317</v>
      </c>
      <c r="R3834" s="10" t="s">
        <v>8318</v>
      </c>
      <c r="S3834" s="29">
        <f>ROUND(FundResult[[#This Row],[pledged]]/FundResult[[#This Row],[goal]]*100,0)</f>
        <v>105</v>
      </c>
      <c r="T3834" s="27">
        <f>IFERROR(FundResult[[#This Row],[pledged]]/FundResult[[#This Row],[backers_count]], 0)</f>
        <v>139.55555555555554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48">
        <v>1200</v>
      </c>
      <c r="E3835" s="4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6">
        <f>FundResult[[#This Row],[launched_at]]/86400+DATE(1970,1,1)</f>
        <v>41963.872361111113</v>
      </c>
      <c r="L3835" s="8">
        <f>YEAR(FundResult[[#This Row],[Date Created Conversion]])</f>
        <v>2014</v>
      </c>
      <c r="M3835" t="b">
        <v>0</v>
      </c>
      <c r="N3835">
        <v>20</v>
      </c>
      <c r="O3835" t="b">
        <v>1</v>
      </c>
      <c r="P3835" t="s">
        <v>8269</v>
      </c>
      <c r="Q3835" t="s">
        <v>8317</v>
      </c>
      <c r="R3835" s="10" t="s">
        <v>8318</v>
      </c>
      <c r="S3835" s="29">
        <f>ROUND(FundResult[[#This Row],[pledged]]/FundResult[[#This Row],[goal]]*100,0)</f>
        <v>117</v>
      </c>
      <c r="T3835" s="27">
        <f>IFERROR(FundResult[[#This Row],[pledged]]/FundResult[[#This Row],[backers_count]], 0)</f>
        <v>70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48">
        <v>3000</v>
      </c>
      <c r="E3836" s="4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6">
        <f>FundResult[[#This Row],[launched_at]]/86400+DATE(1970,1,1)</f>
        <v>42143.445219907408</v>
      </c>
      <c r="L3836" s="8">
        <f>YEAR(FundResult[[#This Row],[Date Created Conversion]])</f>
        <v>2015</v>
      </c>
      <c r="M3836" t="b">
        <v>0</v>
      </c>
      <c r="N3836">
        <v>57</v>
      </c>
      <c r="O3836" t="b">
        <v>1</v>
      </c>
      <c r="P3836" t="s">
        <v>8269</v>
      </c>
      <c r="Q3836" t="s">
        <v>8317</v>
      </c>
      <c r="R3836" s="10" t="s">
        <v>8318</v>
      </c>
      <c r="S3836" s="29">
        <f>ROUND(FundResult[[#This Row],[pledged]]/FundResult[[#This Row],[goal]]*100,0)</f>
        <v>109</v>
      </c>
      <c r="T3836" s="27">
        <f>IFERROR(FundResult[[#This Row],[pledged]]/FundResult[[#This Row],[backers_count]], 0)</f>
        <v>57.385964912280699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48">
        <v>200</v>
      </c>
      <c r="E3837" s="4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6">
        <f>FundResult[[#This Row],[launched_at]]/86400+DATE(1970,1,1)</f>
        <v>42460.94222222222</v>
      </c>
      <c r="L3837" s="8">
        <f>YEAR(FundResult[[#This Row],[Date Created Conversion]])</f>
        <v>2016</v>
      </c>
      <c r="M3837" t="b">
        <v>0</v>
      </c>
      <c r="N3837">
        <v>8</v>
      </c>
      <c r="O3837" t="b">
        <v>1</v>
      </c>
      <c r="P3837" t="s">
        <v>8269</v>
      </c>
      <c r="Q3837" t="s">
        <v>8317</v>
      </c>
      <c r="R3837" s="10" t="s">
        <v>8318</v>
      </c>
      <c r="S3837" s="29">
        <f>ROUND(FundResult[[#This Row],[pledged]]/FundResult[[#This Row],[goal]]*100,0)</f>
        <v>160</v>
      </c>
      <c r="T3837" s="27">
        <f>IFERROR(FundResult[[#This Row],[pledged]]/FundResult[[#This Row],[backers_count]], 0)</f>
        <v>40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48">
        <v>800</v>
      </c>
      <c r="E3838" s="4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6">
        <f>FundResult[[#This Row],[launched_at]]/86400+DATE(1970,1,1)</f>
        <v>42553.926527777774</v>
      </c>
      <c r="L3838" s="8">
        <f>YEAR(FundResult[[#This Row],[Date Created Conversion]])</f>
        <v>2016</v>
      </c>
      <c r="M3838" t="b">
        <v>0</v>
      </c>
      <c r="N3838">
        <v>14</v>
      </c>
      <c r="O3838" t="b">
        <v>1</v>
      </c>
      <c r="P3838" t="s">
        <v>8269</v>
      </c>
      <c r="Q3838" t="s">
        <v>8317</v>
      </c>
      <c r="R3838" s="10" t="s">
        <v>8318</v>
      </c>
      <c r="S3838" s="29">
        <f>ROUND(FundResult[[#This Row],[pledged]]/FundResult[[#This Row],[goal]]*100,0)</f>
        <v>113</v>
      </c>
      <c r="T3838" s="27">
        <f>IFERROR(FundResult[[#This Row],[pledged]]/FundResult[[#This Row],[backers_count]], 0)</f>
        <v>64.285714285714292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48">
        <v>2000</v>
      </c>
      <c r="E3839" s="4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6">
        <f>FundResult[[#This Row],[launched_at]]/86400+DATE(1970,1,1)</f>
        <v>42152.765717592592</v>
      </c>
      <c r="L3839" s="8">
        <f>YEAR(FundResult[[#This Row],[Date Created Conversion]])</f>
        <v>2015</v>
      </c>
      <c r="M3839" t="b">
        <v>0</v>
      </c>
      <c r="N3839">
        <v>17</v>
      </c>
      <c r="O3839" t="b">
        <v>1</v>
      </c>
      <c r="P3839" t="s">
        <v>8269</v>
      </c>
      <c r="Q3839" t="s">
        <v>8317</v>
      </c>
      <c r="R3839" s="10" t="s">
        <v>8318</v>
      </c>
      <c r="S3839" s="29">
        <f>ROUND(FundResult[[#This Row],[pledged]]/FundResult[[#This Row],[goal]]*100,0)</f>
        <v>102</v>
      </c>
      <c r="T3839" s="27">
        <f>IFERROR(FundResult[[#This Row],[pledged]]/FundResult[[#This Row],[backers_count]], 0)</f>
        <v>120.11764705882354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48">
        <v>100000</v>
      </c>
      <c r="E3840" s="4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6">
        <f>FundResult[[#This Row],[launched_at]]/86400+DATE(1970,1,1)</f>
        <v>42116.710752314815</v>
      </c>
      <c r="L3840" s="8">
        <f>YEAR(FundResult[[#This Row],[Date Created Conversion]])</f>
        <v>2015</v>
      </c>
      <c r="M3840" t="b">
        <v>0</v>
      </c>
      <c r="N3840">
        <v>100</v>
      </c>
      <c r="O3840" t="b">
        <v>1</v>
      </c>
      <c r="P3840" t="s">
        <v>8269</v>
      </c>
      <c r="Q3840" t="s">
        <v>8317</v>
      </c>
      <c r="R3840" s="10" t="s">
        <v>8318</v>
      </c>
      <c r="S3840" s="29">
        <f>ROUND(FundResult[[#This Row],[pledged]]/FundResult[[#This Row],[goal]]*100,0)</f>
        <v>101</v>
      </c>
      <c r="T3840" s="27">
        <f>IFERROR(FundResult[[#This Row],[pledged]]/FundResult[[#This Row],[backers_count]], 0)</f>
        <v>1008.24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48">
        <v>2000</v>
      </c>
      <c r="E3841" s="4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6">
        <f>FundResult[[#This Row],[launched_at]]/86400+DATE(1970,1,1)</f>
        <v>42155.142638888894</v>
      </c>
      <c r="L3841" s="8">
        <f>YEAR(FundResult[[#This Row],[Date Created Conversion]])</f>
        <v>2015</v>
      </c>
      <c r="M3841" t="b">
        <v>0</v>
      </c>
      <c r="N3841">
        <v>32</v>
      </c>
      <c r="O3841" t="b">
        <v>1</v>
      </c>
      <c r="P3841" t="s">
        <v>8269</v>
      </c>
      <c r="Q3841" t="s">
        <v>8317</v>
      </c>
      <c r="R3841" s="10" t="s">
        <v>8318</v>
      </c>
      <c r="S3841" s="29">
        <f>ROUND(FundResult[[#This Row],[pledged]]/FundResult[[#This Row],[goal]]*100,0)</f>
        <v>101</v>
      </c>
      <c r="T3841" s="27">
        <f>IFERROR(FundResult[[#This Row],[pledged]]/FundResult[[#This Row],[backers_count]], 0)</f>
        <v>63.28125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48">
        <v>1</v>
      </c>
      <c r="E3842" s="4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6">
        <f>FundResult[[#This Row],[launched_at]]/86400+DATE(1970,1,1)</f>
        <v>42432.701724537037</v>
      </c>
      <c r="L3842" s="8">
        <f>YEAR(FundResult[[#This Row],[Date Created Conversion]])</f>
        <v>2016</v>
      </c>
      <c r="M3842" t="b">
        <v>0</v>
      </c>
      <c r="N3842">
        <v>3</v>
      </c>
      <c r="O3842" t="b">
        <v>1</v>
      </c>
      <c r="P3842" t="s">
        <v>8269</v>
      </c>
      <c r="Q3842" t="s">
        <v>8317</v>
      </c>
      <c r="R3842" s="10" t="s">
        <v>8318</v>
      </c>
      <c r="S3842" s="29">
        <f>ROUND(FundResult[[#This Row],[pledged]]/FundResult[[#This Row],[goal]]*100,0)</f>
        <v>6500</v>
      </c>
      <c r="T3842" s="27">
        <f>IFERROR(FundResult[[#This Row],[pledged]]/FundResult[[#This Row],[backers_count]], 0)</f>
        <v>21.666666666666668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48">
        <v>10000</v>
      </c>
      <c r="E3843" s="4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6">
        <f>FundResult[[#This Row],[launched_at]]/86400+DATE(1970,1,1)</f>
        <v>41780.785729166666</v>
      </c>
      <c r="L3843" s="8">
        <f>YEAR(FundResult[[#This Row],[Date Created Conversion]])</f>
        <v>2014</v>
      </c>
      <c r="M3843" t="b">
        <v>1</v>
      </c>
      <c r="N3843">
        <v>34</v>
      </c>
      <c r="O3843" t="b">
        <v>0</v>
      </c>
      <c r="P3843" t="s">
        <v>8269</v>
      </c>
      <c r="Q3843" t="s">
        <v>8317</v>
      </c>
      <c r="R3843" s="10" t="s">
        <v>8318</v>
      </c>
      <c r="S3843" s="29">
        <f>ROUND(FundResult[[#This Row],[pledged]]/FundResult[[#This Row],[goal]]*100,0)</f>
        <v>9</v>
      </c>
      <c r="T3843" s="27">
        <f>IFERROR(FundResult[[#This Row],[pledged]]/FundResult[[#This Row],[backers_count]], 0)</f>
        <v>25.647058823529413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48">
        <v>5000</v>
      </c>
      <c r="E3844" s="4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6">
        <f>FundResult[[#This Row],[launched_at]]/86400+DATE(1970,1,1)</f>
        <v>41740.493657407409</v>
      </c>
      <c r="L3844" s="8">
        <f>YEAR(FundResult[[#This Row],[Date Created Conversion]])</f>
        <v>2014</v>
      </c>
      <c r="M3844" t="b">
        <v>1</v>
      </c>
      <c r="N3844">
        <v>23</v>
      </c>
      <c r="O3844" t="b">
        <v>0</v>
      </c>
      <c r="P3844" t="s">
        <v>8269</v>
      </c>
      <c r="Q3844" t="s">
        <v>8317</v>
      </c>
      <c r="R3844" s="10" t="s">
        <v>8318</v>
      </c>
      <c r="S3844" s="29">
        <f>ROUND(FundResult[[#This Row],[pledged]]/FundResult[[#This Row],[goal]]*100,0)</f>
        <v>22</v>
      </c>
      <c r="T3844" s="27">
        <f>IFERROR(FundResult[[#This Row],[pledged]]/FundResult[[#This Row],[backers_count]], 0)</f>
        <v>47.695652173913047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48">
        <v>5000</v>
      </c>
      <c r="E3845" s="4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6">
        <f>FundResult[[#This Row],[launched_at]]/86400+DATE(1970,1,1)</f>
        <v>41766.072500000002</v>
      </c>
      <c r="L3845" s="8">
        <f>YEAR(FundResult[[#This Row],[Date Created Conversion]])</f>
        <v>2014</v>
      </c>
      <c r="M3845" t="b">
        <v>1</v>
      </c>
      <c r="N3845">
        <v>19</v>
      </c>
      <c r="O3845" t="b">
        <v>0</v>
      </c>
      <c r="P3845" t="s">
        <v>8269</v>
      </c>
      <c r="Q3845" t="s">
        <v>8317</v>
      </c>
      <c r="R3845" s="10" t="s">
        <v>8318</v>
      </c>
      <c r="S3845" s="29">
        <f>ROUND(FundResult[[#This Row],[pledged]]/FundResult[[#This Row],[goal]]*100,0)</f>
        <v>21</v>
      </c>
      <c r="T3845" s="27">
        <f>IFERROR(FundResult[[#This Row],[pledged]]/FundResult[[#This Row],[backers_count]], 0)</f>
        <v>56.05263157894737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48">
        <v>9800</v>
      </c>
      <c r="E3846" s="4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6">
        <f>FundResult[[#This Row],[launched_at]]/86400+DATE(1970,1,1)</f>
        <v>41766.617291666669</v>
      </c>
      <c r="L3846" s="8">
        <f>YEAR(FundResult[[#This Row],[Date Created Conversion]])</f>
        <v>2014</v>
      </c>
      <c r="M3846" t="b">
        <v>1</v>
      </c>
      <c r="N3846">
        <v>50</v>
      </c>
      <c r="O3846" t="b">
        <v>0</v>
      </c>
      <c r="P3846" t="s">
        <v>8269</v>
      </c>
      <c r="Q3846" t="s">
        <v>8317</v>
      </c>
      <c r="R3846" s="10" t="s">
        <v>8318</v>
      </c>
      <c r="S3846" s="29">
        <f>ROUND(FundResult[[#This Row],[pledged]]/FundResult[[#This Row],[goal]]*100,0)</f>
        <v>41</v>
      </c>
      <c r="T3846" s="27">
        <f>IFERROR(FundResult[[#This Row],[pledged]]/FundResult[[#This Row],[backers_count]], 0)</f>
        <v>81.319999999999993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48">
        <v>40000</v>
      </c>
      <c r="E3847" s="4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6">
        <f>FundResult[[#This Row],[launched_at]]/86400+DATE(1970,1,1)</f>
        <v>42248.627013888894</v>
      </c>
      <c r="L3847" s="8">
        <f>YEAR(FundResult[[#This Row],[Date Created Conversion]])</f>
        <v>2015</v>
      </c>
      <c r="M3847" t="b">
        <v>1</v>
      </c>
      <c r="N3847">
        <v>12</v>
      </c>
      <c r="O3847" t="b">
        <v>0</v>
      </c>
      <c r="P3847" t="s">
        <v>8269</v>
      </c>
      <c r="Q3847" t="s">
        <v>8317</v>
      </c>
      <c r="R3847" s="10" t="s">
        <v>8318</v>
      </c>
      <c r="S3847" s="29">
        <f>ROUND(FundResult[[#This Row],[pledged]]/FundResult[[#This Row],[goal]]*100,0)</f>
        <v>2</v>
      </c>
      <c r="T3847" s="27">
        <f>IFERROR(FundResult[[#This Row],[pledged]]/FundResult[[#This Row],[backers_count]], 0)</f>
        <v>70.166666666666671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48">
        <v>7000</v>
      </c>
      <c r="E3848" s="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6">
        <f>FundResult[[#This Row],[launched_at]]/86400+DATE(1970,1,1)</f>
        <v>41885.221550925926</v>
      </c>
      <c r="L3848" s="8">
        <f>YEAR(FundResult[[#This Row],[Date Created Conversion]])</f>
        <v>2014</v>
      </c>
      <c r="M3848" t="b">
        <v>1</v>
      </c>
      <c r="N3848">
        <v>8</v>
      </c>
      <c r="O3848" t="b">
        <v>0</v>
      </c>
      <c r="P3848" t="s">
        <v>8269</v>
      </c>
      <c r="Q3848" t="s">
        <v>8317</v>
      </c>
      <c r="R3848" s="10" t="s">
        <v>8318</v>
      </c>
      <c r="S3848" s="29">
        <f>ROUND(FundResult[[#This Row],[pledged]]/FundResult[[#This Row],[goal]]*100,0)</f>
        <v>3</v>
      </c>
      <c r="T3848" s="27">
        <f>IFERROR(FundResult[[#This Row],[pledged]]/FundResult[[#This Row],[backers_count]], 0)</f>
        <v>23.625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48">
        <v>10500</v>
      </c>
      <c r="E3849" s="4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6">
        <f>FundResult[[#This Row],[launched_at]]/86400+DATE(1970,1,1)</f>
        <v>42159.224432870367</v>
      </c>
      <c r="L3849" s="8">
        <f>YEAR(FundResult[[#This Row],[Date Created Conversion]])</f>
        <v>2015</v>
      </c>
      <c r="M3849" t="b">
        <v>1</v>
      </c>
      <c r="N3849">
        <v>9</v>
      </c>
      <c r="O3849" t="b">
        <v>0</v>
      </c>
      <c r="P3849" t="s">
        <v>8269</v>
      </c>
      <c r="Q3849" t="s">
        <v>8317</v>
      </c>
      <c r="R3849" s="10" t="s">
        <v>8318</v>
      </c>
      <c r="S3849" s="29">
        <f>ROUND(FundResult[[#This Row],[pledged]]/FundResult[[#This Row],[goal]]*100,0)</f>
        <v>16</v>
      </c>
      <c r="T3849" s="27">
        <f>IFERROR(FundResult[[#This Row],[pledged]]/FundResult[[#This Row],[backers_count]], 0)</f>
        <v>188.55555555555554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48">
        <v>13000</v>
      </c>
      <c r="E3850" s="4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6">
        <f>FundResult[[#This Row],[launched_at]]/86400+DATE(1970,1,1)</f>
        <v>42265.817002314812</v>
      </c>
      <c r="L3850" s="8">
        <f>YEAR(FundResult[[#This Row],[Date Created Conversion]])</f>
        <v>2015</v>
      </c>
      <c r="M3850" t="b">
        <v>1</v>
      </c>
      <c r="N3850">
        <v>43</v>
      </c>
      <c r="O3850" t="b">
        <v>0</v>
      </c>
      <c r="P3850" t="s">
        <v>8269</v>
      </c>
      <c r="Q3850" t="s">
        <v>8317</v>
      </c>
      <c r="R3850" s="10" t="s">
        <v>8318</v>
      </c>
      <c r="S3850" s="29">
        <f>ROUND(FundResult[[#This Row],[pledged]]/FundResult[[#This Row],[goal]]*100,0)</f>
        <v>16</v>
      </c>
      <c r="T3850" s="27">
        <f>IFERROR(FundResult[[#This Row],[pledged]]/FundResult[[#This Row],[backers_count]], 0)</f>
        <v>49.511627906976742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48">
        <v>30000</v>
      </c>
      <c r="E3851" s="4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6">
        <f>FundResult[[#This Row],[launched_at]]/86400+DATE(1970,1,1)</f>
        <v>42136.767175925925</v>
      </c>
      <c r="L3851" s="8">
        <f>YEAR(FundResult[[#This Row],[Date Created Conversion]])</f>
        <v>2015</v>
      </c>
      <c r="M3851" t="b">
        <v>1</v>
      </c>
      <c r="N3851">
        <v>28</v>
      </c>
      <c r="O3851" t="b">
        <v>0</v>
      </c>
      <c r="P3851" t="s">
        <v>8269</v>
      </c>
      <c r="Q3851" t="s">
        <v>8317</v>
      </c>
      <c r="R3851" s="10" t="s">
        <v>8318</v>
      </c>
      <c r="S3851" s="29">
        <f>ROUND(FundResult[[#This Row],[pledged]]/FundResult[[#This Row],[goal]]*100,0)</f>
        <v>7</v>
      </c>
      <c r="T3851" s="27">
        <f>IFERROR(FundResult[[#This Row],[pledged]]/FundResult[[#This Row],[backers_count]], 0)</f>
        <v>75.464285714285708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48">
        <v>1000</v>
      </c>
      <c r="E3852" s="4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6">
        <f>FundResult[[#This Row],[launched_at]]/86400+DATE(1970,1,1)</f>
        <v>41975.124340277776</v>
      </c>
      <c r="L3852" s="8">
        <f>YEAR(FundResult[[#This Row],[Date Created Conversion]])</f>
        <v>2014</v>
      </c>
      <c r="M3852" t="b">
        <v>1</v>
      </c>
      <c r="N3852">
        <v>4</v>
      </c>
      <c r="O3852" t="b">
        <v>0</v>
      </c>
      <c r="P3852" t="s">
        <v>8269</v>
      </c>
      <c r="Q3852" t="s">
        <v>8317</v>
      </c>
      <c r="R3852" s="10" t="s">
        <v>8318</v>
      </c>
      <c r="S3852" s="29">
        <f>ROUND(FundResult[[#This Row],[pledged]]/FundResult[[#This Row],[goal]]*100,0)</f>
        <v>4</v>
      </c>
      <c r="T3852" s="27">
        <f>IFERROR(FundResult[[#This Row],[pledged]]/FundResult[[#This Row],[backers_count]], 0)</f>
        <v>9.5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48">
        <v>2500</v>
      </c>
      <c r="E3853" s="4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6">
        <f>FundResult[[#This Row],[launched_at]]/86400+DATE(1970,1,1)</f>
        <v>42172.439571759256</v>
      </c>
      <c r="L3853" s="8">
        <f>YEAR(FundResult[[#This Row],[Date Created Conversion]])</f>
        <v>2015</v>
      </c>
      <c r="M3853" t="b">
        <v>1</v>
      </c>
      <c r="N3853">
        <v>24</v>
      </c>
      <c r="O3853" t="b">
        <v>0</v>
      </c>
      <c r="P3853" t="s">
        <v>8269</v>
      </c>
      <c r="Q3853" t="s">
        <v>8317</v>
      </c>
      <c r="R3853" s="10" t="s">
        <v>8318</v>
      </c>
      <c r="S3853" s="29">
        <f>ROUND(FundResult[[#This Row],[pledged]]/FundResult[[#This Row],[goal]]*100,0)</f>
        <v>34</v>
      </c>
      <c r="T3853" s="27">
        <f>IFERROR(FundResult[[#This Row],[pledged]]/FundResult[[#This Row],[backers_count]], 0)</f>
        <v>35.5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48">
        <v>10000</v>
      </c>
      <c r="E3854" s="4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6">
        <f>FundResult[[#This Row],[launched_at]]/86400+DATE(1970,1,1)</f>
        <v>42065.190694444449</v>
      </c>
      <c r="L3854" s="8">
        <f>YEAR(FundResult[[#This Row],[Date Created Conversion]])</f>
        <v>2015</v>
      </c>
      <c r="M3854" t="b">
        <v>0</v>
      </c>
      <c r="N3854">
        <v>2</v>
      </c>
      <c r="O3854" t="b">
        <v>0</v>
      </c>
      <c r="P3854" t="s">
        <v>8269</v>
      </c>
      <c r="Q3854" t="s">
        <v>8317</v>
      </c>
      <c r="R3854" s="10" t="s">
        <v>8318</v>
      </c>
      <c r="S3854" s="29">
        <f>ROUND(FundResult[[#This Row],[pledged]]/FundResult[[#This Row],[goal]]*100,0)</f>
        <v>0</v>
      </c>
      <c r="T3854" s="27">
        <f>IFERROR(FundResult[[#This Row],[pledged]]/FundResult[[#This Row],[backers_count]], 0)</f>
        <v>10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48">
        <v>100000</v>
      </c>
      <c r="E3855" s="4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6">
        <f>FundResult[[#This Row],[launched_at]]/86400+DATE(1970,1,1)</f>
        <v>41848.84002314815</v>
      </c>
      <c r="L3855" s="8">
        <f>YEAR(FundResult[[#This Row],[Date Created Conversion]])</f>
        <v>2014</v>
      </c>
      <c r="M3855" t="b">
        <v>0</v>
      </c>
      <c r="N3855">
        <v>2</v>
      </c>
      <c r="O3855" t="b">
        <v>0</v>
      </c>
      <c r="P3855" t="s">
        <v>8269</v>
      </c>
      <c r="Q3855" t="s">
        <v>8317</v>
      </c>
      <c r="R3855" s="10" t="s">
        <v>8318</v>
      </c>
      <c r="S3855" s="29">
        <f>ROUND(FundResult[[#This Row],[pledged]]/FundResult[[#This Row],[goal]]*100,0)</f>
        <v>0</v>
      </c>
      <c r="T3855" s="27">
        <f>IFERROR(FundResult[[#This Row],[pledged]]/FundResult[[#This Row],[backers_count]], 0)</f>
        <v>13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48">
        <v>11000</v>
      </c>
      <c r="E3856" s="4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6">
        <f>FundResult[[#This Row],[launched_at]]/86400+DATE(1970,1,1)</f>
        <v>42103.884930555556</v>
      </c>
      <c r="L3856" s="8">
        <f>YEAR(FundResult[[#This Row],[Date Created Conversion]])</f>
        <v>2015</v>
      </c>
      <c r="M3856" t="b">
        <v>0</v>
      </c>
      <c r="N3856">
        <v>20</v>
      </c>
      <c r="O3856" t="b">
        <v>0</v>
      </c>
      <c r="P3856" t="s">
        <v>8269</v>
      </c>
      <c r="Q3856" t="s">
        <v>8317</v>
      </c>
      <c r="R3856" s="10" t="s">
        <v>8318</v>
      </c>
      <c r="S3856" s="29">
        <f>ROUND(FundResult[[#This Row],[pledged]]/FundResult[[#This Row],[goal]]*100,0)</f>
        <v>16</v>
      </c>
      <c r="T3856" s="27">
        <f>IFERROR(FundResult[[#This Row],[pledged]]/FundResult[[#This Row],[backers_count]], 0)</f>
        <v>89.4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48">
        <v>1000</v>
      </c>
      <c r="E3857" s="4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6">
        <f>FundResult[[#This Row],[launched_at]]/86400+DATE(1970,1,1)</f>
        <v>42059.970729166671</v>
      </c>
      <c r="L3857" s="8">
        <f>YEAR(FundResult[[#This Row],[Date Created Conversion]])</f>
        <v>2015</v>
      </c>
      <c r="M3857" t="b">
        <v>0</v>
      </c>
      <c r="N3857">
        <v>1</v>
      </c>
      <c r="O3857" t="b">
        <v>0</v>
      </c>
      <c r="P3857" t="s">
        <v>8269</v>
      </c>
      <c r="Q3857" t="s">
        <v>8317</v>
      </c>
      <c r="R3857" s="10" t="s">
        <v>8318</v>
      </c>
      <c r="S3857" s="29">
        <f>ROUND(FundResult[[#This Row],[pledged]]/FundResult[[#This Row],[goal]]*100,0)</f>
        <v>3</v>
      </c>
      <c r="T3857" s="27">
        <f>IFERROR(FundResult[[#This Row],[pledged]]/FundResult[[#This Row],[backers_count]], 0)</f>
        <v>25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48">
        <v>5000</v>
      </c>
      <c r="E3858" s="4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6">
        <f>FundResult[[#This Row],[launched_at]]/86400+DATE(1970,1,1)</f>
        <v>42041.743090277778</v>
      </c>
      <c r="L3858" s="8">
        <f>YEAR(FundResult[[#This Row],[Date Created Conversion]])</f>
        <v>2015</v>
      </c>
      <c r="M3858" t="b">
        <v>0</v>
      </c>
      <c r="N3858">
        <v>1</v>
      </c>
      <c r="O3858" t="b">
        <v>0</v>
      </c>
      <c r="P3858" t="s">
        <v>8269</v>
      </c>
      <c r="Q3858" t="s">
        <v>8317</v>
      </c>
      <c r="R3858" s="10" t="s">
        <v>8318</v>
      </c>
      <c r="S3858" s="29">
        <f>ROUND(FundResult[[#This Row],[pledged]]/FundResult[[#This Row],[goal]]*100,0)</f>
        <v>0</v>
      </c>
      <c r="T3858" s="27">
        <f>IFERROR(FundResult[[#This Row],[pledged]]/FundResult[[#This Row],[backers_count]], 0)</f>
        <v>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48">
        <v>5000</v>
      </c>
      <c r="E3859" s="4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6">
        <f>FundResult[[#This Row],[launched_at]]/86400+DATE(1970,1,1)</f>
        <v>41829.73715277778</v>
      </c>
      <c r="L3859" s="8">
        <f>YEAR(FundResult[[#This Row],[Date Created Conversion]])</f>
        <v>2014</v>
      </c>
      <c r="M3859" t="b">
        <v>0</v>
      </c>
      <c r="N3859">
        <v>4</v>
      </c>
      <c r="O3859" t="b">
        <v>0</v>
      </c>
      <c r="P3859" t="s">
        <v>8269</v>
      </c>
      <c r="Q3859" t="s">
        <v>8317</v>
      </c>
      <c r="R3859" s="10" t="s">
        <v>8318</v>
      </c>
      <c r="S3859" s="29">
        <f>ROUND(FundResult[[#This Row],[pledged]]/FundResult[[#This Row],[goal]]*100,0)</f>
        <v>5</v>
      </c>
      <c r="T3859" s="27">
        <f>IFERROR(FundResult[[#This Row],[pledged]]/FundResult[[#This Row],[backers_count]], 0)</f>
        <v>65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48">
        <v>500</v>
      </c>
      <c r="E3860" s="4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6">
        <f>FundResult[[#This Row],[launched_at]]/86400+DATE(1970,1,1)</f>
        <v>42128.431064814809</v>
      </c>
      <c r="L3860" s="8">
        <f>YEAR(FundResult[[#This Row],[Date Created Conversion]])</f>
        <v>2015</v>
      </c>
      <c r="M3860" t="b">
        <v>0</v>
      </c>
      <c r="N3860">
        <v>1</v>
      </c>
      <c r="O3860" t="b">
        <v>0</v>
      </c>
      <c r="P3860" t="s">
        <v>8269</v>
      </c>
      <c r="Q3860" t="s">
        <v>8317</v>
      </c>
      <c r="R3860" s="10" t="s">
        <v>8318</v>
      </c>
      <c r="S3860" s="29">
        <f>ROUND(FundResult[[#This Row],[pledged]]/FundResult[[#This Row],[goal]]*100,0)</f>
        <v>2</v>
      </c>
      <c r="T3860" s="27">
        <f>IFERROR(FundResult[[#This Row],[pledged]]/FundResult[[#This Row],[backers_count]], 0)</f>
        <v>10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48">
        <v>2500</v>
      </c>
      <c r="E3861" s="4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6">
        <f>FundResult[[#This Row],[launched_at]]/86400+DATE(1970,1,1)</f>
        <v>41789.893599537041</v>
      </c>
      <c r="L3861" s="8">
        <f>YEAR(FundResult[[#This Row],[Date Created Conversion]])</f>
        <v>2014</v>
      </c>
      <c r="M3861" t="b">
        <v>0</v>
      </c>
      <c r="N3861">
        <v>1</v>
      </c>
      <c r="O3861" t="b">
        <v>0</v>
      </c>
      <c r="P3861" t="s">
        <v>8269</v>
      </c>
      <c r="Q3861" t="s">
        <v>8317</v>
      </c>
      <c r="R3861" s="10" t="s">
        <v>8318</v>
      </c>
      <c r="S3861" s="29">
        <f>ROUND(FundResult[[#This Row],[pledged]]/FundResult[[#This Row],[goal]]*100,0)</f>
        <v>0</v>
      </c>
      <c r="T3861" s="27">
        <f>IFERROR(FundResult[[#This Row],[pledged]]/FundResult[[#This Row],[backers_count]], 0)</f>
        <v>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48">
        <v>6000</v>
      </c>
      <c r="E3862" s="4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6">
        <f>FundResult[[#This Row],[launched_at]]/86400+DATE(1970,1,1)</f>
        <v>41833.660995370374</v>
      </c>
      <c r="L3862" s="8">
        <f>YEAR(FundResult[[#This Row],[Date Created Conversion]])</f>
        <v>2014</v>
      </c>
      <c r="M3862" t="b">
        <v>0</v>
      </c>
      <c r="N3862">
        <v>13</v>
      </c>
      <c r="O3862" t="b">
        <v>0</v>
      </c>
      <c r="P3862" t="s">
        <v>8269</v>
      </c>
      <c r="Q3862" t="s">
        <v>8317</v>
      </c>
      <c r="R3862" s="10" t="s">
        <v>8318</v>
      </c>
      <c r="S3862" s="29">
        <f>ROUND(FundResult[[#This Row],[pledged]]/FundResult[[#This Row],[goal]]*100,0)</f>
        <v>18</v>
      </c>
      <c r="T3862" s="27">
        <f>IFERROR(FundResult[[#This Row],[pledged]]/FundResult[[#This Row],[backers_count]], 0)</f>
        <v>81.538461538461533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48">
        <v>2000</v>
      </c>
      <c r="E3863" s="4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6">
        <f>FundResult[[#This Row],[launched_at]]/86400+DATE(1970,1,1)</f>
        <v>41914.590011574073</v>
      </c>
      <c r="L3863" s="8">
        <f>YEAR(FundResult[[#This Row],[Date Created Conversion]])</f>
        <v>2014</v>
      </c>
      <c r="M3863" t="b">
        <v>0</v>
      </c>
      <c r="N3863">
        <v>1</v>
      </c>
      <c r="O3863" t="b">
        <v>0</v>
      </c>
      <c r="P3863" t="s">
        <v>8269</v>
      </c>
      <c r="Q3863" t="s">
        <v>8317</v>
      </c>
      <c r="R3863" s="10" t="s">
        <v>8318</v>
      </c>
      <c r="S3863" s="29">
        <f>ROUND(FundResult[[#This Row],[pledged]]/FundResult[[#This Row],[goal]]*100,0)</f>
        <v>5</v>
      </c>
      <c r="T3863" s="27">
        <f>IFERROR(FundResult[[#This Row],[pledged]]/FundResult[[#This Row],[backers_count]], 0)</f>
        <v>100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48">
        <v>7500</v>
      </c>
      <c r="E3864" s="4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6">
        <f>FundResult[[#This Row],[launched_at]]/86400+DATE(1970,1,1)</f>
        <v>42611.261064814811</v>
      </c>
      <c r="L3864" s="8">
        <f>YEAR(FundResult[[#This Row],[Date Created Conversion]])</f>
        <v>2016</v>
      </c>
      <c r="M3864" t="b">
        <v>0</v>
      </c>
      <c r="N3864">
        <v>1</v>
      </c>
      <c r="O3864" t="b">
        <v>0</v>
      </c>
      <c r="P3864" t="s">
        <v>8269</v>
      </c>
      <c r="Q3864" t="s">
        <v>8317</v>
      </c>
      <c r="R3864" s="10" t="s">
        <v>8318</v>
      </c>
      <c r="S3864" s="29">
        <f>ROUND(FundResult[[#This Row],[pledged]]/FundResult[[#This Row],[goal]]*100,0)</f>
        <v>0</v>
      </c>
      <c r="T3864" s="27">
        <f>IFERROR(FundResult[[#This Row],[pledged]]/FundResult[[#This Row],[backers_count]], 0)</f>
        <v>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48">
        <v>6000</v>
      </c>
      <c r="E3865" s="4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6">
        <f>FundResult[[#This Row],[launched_at]]/86400+DATE(1970,1,1)</f>
        <v>42253.633159722223</v>
      </c>
      <c r="L3865" s="8">
        <f>YEAR(FundResult[[#This Row],[Date Created Conversion]])</f>
        <v>2015</v>
      </c>
      <c r="M3865" t="b">
        <v>0</v>
      </c>
      <c r="N3865">
        <v>0</v>
      </c>
      <c r="O3865" t="b">
        <v>0</v>
      </c>
      <c r="P3865" t="s">
        <v>8269</v>
      </c>
      <c r="Q3865" t="s">
        <v>8317</v>
      </c>
      <c r="R3865" s="10" t="s">
        <v>8318</v>
      </c>
      <c r="S3865" s="29">
        <f>ROUND(FundResult[[#This Row],[pledged]]/FundResult[[#This Row],[goal]]*100,0)</f>
        <v>0</v>
      </c>
      <c r="T3865" s="27">
        <f>IFERROR(FundResult[[#This Row],[pledged]]/FundResult[[#This Row],[backers_count]], 0)</f>
        <v>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48">
        <v>5000</v>
      </c>
      <c r="E3866" s="4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6">
        <f>FundResult[[#This Row],[launched_at]]/86400+DATE(1970,1,1)</f>
        <v>42295.891828703709</v>
      </c>
      <c r="L3866" s="8">
        <f>YEAR(FundResult[[#This Row],[Date Created Conversion]])</f>
        <v>2015</v>
      </c>
      <c r="M3866" t="b">
        <v>0</v>
      </c>
      <c r="N3866">
        <v>3</v>
      </c>
      <c r="O3866" t="b">
        <v>0</v>
      </c>
      <c r="P3866" t="s">
        <v>8269</v>
      </c>
      <c r="Q3866" t="s">
        <v>8317</v>
      </c>
      <c r="R3866" s="10" t="s">
        <v>8318</v>
      </c>
      <c r="S3866" s="29">
        <f>ROUND(FundResult[[#This Row],[pledged]]/FundResult[[#This Row],[goal]]*100,0)</f>
        <v>1</v>
      </c>
      <c r="T3866" s="27">
        <f>IFERROR(FundResult[[#This Row],[pledged]]/FundResult[[#This Row],[backers_count]], 0)</f>
        <v>20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48">
        <v>2413</v>
      </c>
      <c r="E3867" s="4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6">
        <f>FundResult[[#This Row],[launched_at]]/86400+DATE(1970,1,1)</f>
        <v>41841.651597222226</v>
      </c>
      <c r="L3867" s="8">
        <f>YEAR(FundResult[[#This Row],[Date Created Conversion]])</f>
        <v>2014</v>
      </c>
      <c r="M3867" t="b">
        <v>0</v>
      </c>
      <c r="N3867">
        <v>14</v>
      </c>
      <c r="O3867" t="b">
        <v>0</v>
      </c>
      <c r="P3867" t="s">
        <v>8269</v>
      </c>
      <c r="Q3867" t="s">
        <v>8317</v>
      </c>
      <c r="R3867" s="10" t="s">
        <v>8318</v>
      </c>
      <c r="S3867" s="29">
        <f>ROUND(FundResult[[#This Row],[pledged]]/FundResult[[#This Row],[goal]]*100,0)</f>
        <v>27</v>
      </c>
      <c r="T3867" s="27">
        <f>IFERROR(FundResult[[#This Row],[pledged]]/FundResult[[#This Row],[backers_count]], 0)</f>
        <v>46.428571428571431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48">
        <v>2000</v>
      </c>
      <c r="E3868" s="4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6">
        <f>FundResult[[#This Row],[launched_at]]/86400+DATE(1970,1,1)</f>
        <v>42402.947002314817</v>
      </c>
      <c r="L3868" s="8">
        <f>YEAR(FundResult[[#This Row],[Date Created Conversion]])</f>
        <v>2016</v>
      </c>
      <c r="M3868" t="b">
        <v>0</v>
      </c>
      <c r="N3868">
        <v>2</v>
      </c>
      <c r="O3868" t="b">
        <v>0</v>
      </c>
      <c r="P3868" t="s">
        <v>8269</v>
      </c>
      <c r="Q3868" t="s">
        <v>8317</v>
      </c>
      <c r="R3868" s="10" t="s">
        <v>8318</v>
      </c>
      <c r="S3868" s="29">
        <f>ROUND(FundResult[[#This Row],[pledged]]/FundResult[[#This Row],[goal]]*100,0)</f>
        <v>1</v>
      </c>
      <c r="T3868" s="27">
        <f>IFERROR(FundResult[[#This Row],[pledged]]/FundResult[[#This Row],[backers_count]], 0)</f>
        <v>5.5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48">
        <v>2000</v>
      </c>
      <c r="E3869" s="4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6">
        <f>FundResult[[#This Row],[launched_at]]/86400+DATE(1970,1,1)</f>
        <v>42509.814108796301</v>
      </c>
      <c r="L3869" s="8">
        <f>YEAR(FundResult[[#This Row],[Date Created Conversion]])</f>
        <v>2016</v>
      </c>
      <c r="M3869" t="b">
        <v>0</v>
      </c>
      <c r="N3869">
        <v>5</v>
      </c>
      <c r="O3869" t="b">
        <v>0</v>
      </c>
      <c r="P3869" t="s">
        <v>8269</v>
      </c>
      <c r="Q3869" t="s">
        <v>8317</v>
      </c>
      <c r="R3869" s="10" t="s">
        <v>8318</v>
      </c>
      <c r="S3869" s="29">
        <f>ROUND(FundResult[[#This Row],[pledged]]/FundResult[[#This Row],[goal]]*100,0)</f>
        <v>13</v>
      </c>
      <c r="T3869" s="27">
        <f>IFERROR(FundResult[[#This Row],[pledged]]/FundResult[[#This Row],[backers_count]], 0)</f>
        <v>50.2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48">
        <v>5000</v>
      </c>
      <c r="E3870" s="4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6">
        <f>FundResult[[#This Row],[launched_at]]/86400+DATE(1970,1,1)</f>
        <v>41865.659780092596</v>
      </c>
      <c r="L3870" s="8">
        <f>YEAR(FundResult[[#This Row],[Date Created Conversion]])</f>
        <v>2014</v>
      </c>
      <c r="M3870" t="b">
        <v>0</v>
      </c>
      <c r="N3870">
        <v>1</v>
      </c>
      <c r="O3870" t="b">
        <v>0</v>
      </c>
      <c r="P3870" t="s">
        <v>8303</v>
      </c>
      <c r="Q3870" t="s">
        <v>8317</v>
      </c>
      <c r="R3870" s="10" t="s">
        <v>8359</v>
      </c>
      <c r="S3870" s="29">
        <f>ROUND(FundResult[[#This Row],[pledged]]/FundResult[[#This Row],[goal]]*100,0)</f>
        <v>0</v>
      </c>
      <c r="T3870" s="27">
        <f>IFERROR(FundResult[[#This Row],[pledged]]/FundResult[[#This Row],[backers_count]], 0)</f>
        <v>10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48">
        <v>13111</v>
      </c>
      <c r="E3871" s="4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6">
        <f>FundResult[[#This Row],[launched_at]]/86400+DATE(1970,1,1)</f>
        <v>42047.724444444444</v>
      </c>
      <c r="L3871" s="8">
        <f>YEAR(FundResult[[#This Row],[Date Created Conversion]])</f>
        <v>2015</v>
      </c>
      <c r="M3871" t="b">
        <v>0</v>
      </c>
      <c r="N3871">
        <v>15</v>
      </c>
      <c r="O3871" t="b">
        <v>0</v>
      </c>
      <c r="P3871" t="s">
        <v>8303</v>
      </c>
      <c r="Q3871" t="s">
        <v>8317</v>
      </c>
      <c r="R3871" s="10" t="s">
        <v>8359</v>
      </c>
      <c r="S3871" s="29">
        <f>ROUND(FundResult[[#This Row],[pledged]]/FundResult[[#This Row],[goal]]*100,0)</f>
        <v>3</v>
      </c>
      <c r="T3871" s="27">
        <f>IFERROR(FundResult[[#This Row],[pledged]]/FundResult[[#This Row],[backers_count]], 0)</f>
        <v>30.133333333333333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48">
        <v>10000</v>
      </c>
      <c r="E3872" s="4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6">
        <f>FundResult[[#This Row],[launched_at]]/86400+DATE(1970,1,1)</f>
        <v>41793.172199074077</v>
      </c>
      <c r="L3872" s="8">
        <f>YEAR(FundResult[[#This Row],[Date Created Conversion]])</f>
        <v>2014</v>
      </c>
      <c r="M3872" t="b">
        <v>0</v>
      </c>
      <c r="N3872">
        <v>10</v>
      </c>
      <c r="O3872" t="b">
        <v>0</v>
      </c>
      <c r="P3872" t="s">
        <v>8303</v>
      </c>
      <c r="Q3872" t="s">
        <v>8317</v>
      </c>
      <c r="R3872" s="10" t="s">
        <v>8359</v>
      </c>
      <c r="S3872" s="29">
        <f>ROUND(FundResult[[#This Row],[pledged]]/FundResult[[#This Row],[goal]]*100,0)</f>
        <v>15</v>
      </c>
      <c r="T3872" s="27">
        <f>IFERROR(FundResult[[#This Row],[pledged]]/FundResult[[#This Row],[backers_count]], 0)</f>
        <v>150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48">
        <v>1500</v>
      </c>
      <c r="E3873" s="4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6">
        <f>FundResult[[#This Row],[launched_at]]/86400+DATE(1970,1,1)</f>
        <v>42763.780671296292</v>
      </c>
      <c r="L3873" s="8">
        <f>YEAR(FundResult[[#This Row],[Date Created Conversion]])</f>
        <v>2017</v>
      </c>
      <c r="M3873" t="b">
        <v>0</v>
      </c>
      <c r="N3873">
        <v>3</v>
      </c>
      <c r="O3873" t="b">
        <v>0</v>
      </c>
      <c r="P3873" t="s">
        <v>8303</v>
      </c>
      <c r="Q3873" t="s">
        <v>8317</v>
      </c>
      <c r="R3873" s="10" t="s">
        <v>8359</v>
      </c>
      <c r="S3873" s="29">
        <f>ROUND(FundResult[[#This Row],[pledged]]/FundResult[[#This Row],[goal]]*100,0)</f>
        <v>3</v>
      </c>
      <c r="T3873" s="27">
        <f>IFERROR(FundResult[[#This Row],[pledged]]/FundResult[[#This Row],[backers_count]], 0)</f>
        <v>13.333333333333334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48">
        <v>15000</v>
      </c>
      <c r="E3874" s="4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6">
        <f>FundResult[[#This Row],[launched_at]]/86400+DATE(1970,1,1)</f>
        <v>42180.145787037036</v>
      </c>
      <c r="L3874" s="8">
        <f>YEAR(FundResult[[#This Row],[Date Created Conversion]])</f>
        <v>2015</v>
      </c>
      <c r="M3874" t="b">
        <v>0</v>
      </c>
      <c r="N3874">
        <v>0</v>
      </c>
      <c r="O3874" t="b">
        <v>0</v>
      </c>
      <c r="P3874" t="s">
        <v>8303</v>
      </c>
      <c r="Q3874" t="s">
        <v>8317</v>
      </c>
      <c r="R3874" s="10" t="s">
        <v>8359</v>
      </c>
      <c r="S3874" s="29">
        <f>ROUND(FundResult[[#This Row],[pledged]]/FundResult[[#This Row],[goal]]*100,0)</f>
        <v>0</v>
      </c>
      <c r="T3874" s="27">
        <f>IFERROR(FundResult[[#This Row],[pledged]]/FundResult[[#This Row],[backers_count]], 0)</f>
        <v>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48">
        <v>5500</v>
      </c>
      <c r="E3875" s="4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6">
        <f>FundResult[[#This Row],[launched_at]]/86400+DATE(1970,1,1)</f>
        <v>42255.696006944447</v>
      </c>
      <c r="L3875" s="8">
        <f>YEAR(FundResult[[#This Row],[Date Created Conversion]])</f>
        <v>2015</v>
      </c>
      <c r="M3875" t="b">
        <v>0</v>
      </c>
      <c r="N3875">
        <v>0</v>
      </c>
      <c r="O3875" t="b">
        <v>0</v>
      </c>
      <c r="P3875" t="s">
        <v>8303</v>
      </c>
      <c r="Q3875" t="s">
        <v>8317</v>
      </c>
      <c r="R3875" s="10" t="s">
        <v>8359</v>
      </c>
      <c r="S3875" s="29">
        <f>ROUND(FundResult[[#This Row],[pledged]]/FundResult[[#This Row],[goal]]*100,0)</f>
        <v>0</v>
      </c>
      <c r="T3875" s="27">
        <f>IFERROR(FundResult[[#This Row],[pledged]]/FundResult[[#This Row],[backers_count]], 0)</f>
        <v>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48">
        <v>620</v>
      </c>
      <c r="E3876" s="4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6">
        <f>FundResult[[#This Row],[launched_at]]/86400+DATE(1970,1,1)</f>
        <v>42007.016458333332</v>
      </c>
      <c r="L3876" s="8">
        <f>YEAR(FundResult[[#This Row],[Date Created Conversion]])</f>
        <v>2015</v>
      </c>
      <c r="M3876" t="b">
        <v>0</v>
      </c>
      <c r="N3876">
        <v>0</v>
      </c>
      <c r="O3876" t="b">
        <v>0</v>
      </c>
      <c r="P3876" t="s">
        <v>8303</v>
      </c>
      <c r="Q3876" t="s">
        <v>8317</v>
      </c>
      <c r="R3876" s="10" t="s">
        <v>8359</v>
      </c>
      <c r="S3876" s="29">
        <f>ROUND(FundResult[[#This Row],[pledged]]/FundResult[[#This Row],[goal]]*100,0)</f>
        <v>0</v>
      </c>
      <c r="T3876" s="27">
        <f>IFERROR(FundResult[[#This Row],[pledged]]/FundResult[[#This Row],[backers_count]], 0)</f>
        <v>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48">
        <v>30000</v>
      </c>
      <c r="E3877" s="4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6">
        <f>FundResult[[#This Row],[launched_at]]/86400+DATE(1970,1,1)</f>
        <v>42615.346817129626</v>
      </c>
      <c r="L3877" s="8">
        <f>YEAR(FundResult[[#This Row],[Date Created Conversion]])</f>
        <v>2016</v>
      </c>
      <c r="M3877" t="b">
        <v>0</v>
      </c>
      <c r="N3877">
        <v>0</v>
      </c>
      <c r="O3877" t="b">
        <v>0</v>
      </c>
      <c r="P3877" t="s">
        <v>8303</v>
      </c>
      <c r="Q3877" t="s">
        <v>8317</v>
      </c>
      <c r="R3877" s="10" t="s">
        <v>8359</v>
      </c>
      <c r="S3877" s="29">
        <f>ROUND(FundResult[[#This Row],[pledged]]/FundResult[[#This Row],[goal]]*100,0)</f>
        <v>0</v>
      </c>
      <c r="T3877" s="27">
        <f>IFERROR(FundResult[[#This Row],[pledged]]/FundResult[[#This Row],[backers_count]], 0)</f>
        <v>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48">
        <v>3900</v>
      </c>
      <c r="E3878" s="4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6">
        <f>FundResult[[#This Row],[launched_at]]/86400+DATE(1970,1,1)</f>
        <v>42372.624166666668</v>
      </c>
      <c r="L3878" s="8">
        <f>YEAR(FundResult[[#This Row],[Date Created Conversion]])</f>
        <v>2016</v>
      </c>
      <c r="M3878" t="b">
        <v>0</v>
      </c>
      <c r="N3878">
        <v>46</v>
      </c>
      <c r="O3878" t="b">
        <v>0</v>
      </c>
      <c r="P3878" t="s">
        <v>8303</v>
      </c>
      <c r="Q3878" t="s">
        <v>8317</v>
      </c>
      <c r="R3878" s="10" t="s">
        <v>8359</v>
      </c>
      <c r="S3878" s="29">
        <f>ROUND(FundResult[[#This Row],[pledged]]/FundResult[[#This Row],[goal]]*100,0)</f>
        <v>53</v>
      </c>
      <c r="T3878" s="27">
        <f>IFERROR(FundResult[[#This Row],[pledged]]/FundResult[[#This Row],[backers_count]], 0)</f>
        <v>44.760869565217391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48">
        <v>25000</v>
      </c>
      <c r="E3879" s="4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6">
        <f>FundResult[[#This Row],[launched_at]]/86400+DATE(1970,1,1)</f>
        <v>42682.67768518519</v>
      </c>
      <c r="L3879" s="8">
        <f>YEAR(FundResult[[#This Row],[Date Created Conversion]])</f>
        <v>2016</v>
      </c>
      <c r="M3879" t="b">
        <v>0</v>
      </c>
      <c r="N3879">
        <v>14</v>
      </c>
      <c r="O3879" t="b">
        <v>0</v>
      </c>
      <c r="P3879" t="s">
        <v>8303</v>
      </c>
      <c r="Q3879" t="s">
        <v>8317</v>
      </c>
      <c r="R3879" s="10" t="s">
        <v>8359</v>
      </c>
      <c r="S3879" s="29">
        <f>ROUND(FundResult[[#This Row],[pledged]]/FundResult[[#This Row],[goal]]*100,0)</f>
        <v>5</v>
      </c>
      <c r="T3879" s="27">
        <f>IFERROR(FundResult[[#This Row],[pledged]]/FundResult[[#This Row],[backers_count]], 0)</f>
        <v>88.642857142857139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48">
        <v>18000</v>
      </c>
      <c r="E3880" s="4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6">
        <f>FundResult[[#This Row],[launched_at]]/86400+DATE(1970,1,1)</f>
        <v>42154.818819444445</v>
      </c>
      <c r="L3880" s="8">
        <f>YEAR(FundResult[[#This Row],[Date Created Conversion]])</f>
        <v>2015</v>
      </c>
      <c r="M3880" t="b">
        <v>0</v>
      </c>
      <c r="N3880">
        <v>1</v>
      </c>
      <c r="O3880" t="b">
        <v>0</v>
      </c>
      <c r="P3880" t="s">
        <v>8303</v>
      </c>
      <c r="Q3880" t="s">
        <v>8317</v>
      </c>
      <c r="R3880" s="10" t="s">
        <v>8359</v>
      </c>
      <c r="S3880" s="29">
        <f>ROUND(FundResult[[#This Row],[pledged]]/FundResult[[#This Row],[goal]]*100,0)</f>
        <v>0</v>
      </c>
      <c r="T3880" s="27">
        <f>IFERROR(FundResult[[#This Row],[pledged]]/FundResult[[#This Row],[backers_count]], 0)</f>
        <v>10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48">
        <v>15000</v>
      </c>
      <c r="E3881" s="4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6">
        <f>FundResult[[#This Row],[launched_at]]/86400+DATE(1970,1,1)</f>
        <v>41999.861064814817</v>
      </c>
      <c r="L3881" s="8">
        <f>YEAR(FundResult[[#This Row],[Date Created Conversion]])</f>
        <v>2014</v>
      </c>
      <c r="M3881" t="b">
        <v>0</v>
      </c>
      <c r="N3881">
        <v>0</v>
      </c>
      <c r="O3881" t="b">
        <v>0</v>
      </c>
      <c r="P3881" t="s">
        <v>8303</v>
      </c>
      <c r="Q3881" t="s">
        <v>8317</v>
      </c>
      <c r="R3881" s="10" t="s">
        <v>8359</v>
      </c>
      <c r="S3881" s="29">
        <f>ROUND(FundResult[[#This Row],[pledged]]/FundResult[[#This Row],[goal]]*100,0)</f>
        <v>0</v>
      </c>
      <c r="T3881" s="27">
        <f>IFERROR(FundResult[[#This Row],[pledged]]/FundResult[[#This Row],[backers_count]], 0)</f>
        <v>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48">
        <v>7500</v>
      </c>
      <c r="E3882" s="4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6">
        <f>FundResult[[#This Row],[launched_at]]/86400+DATE(1970,1,1)</f>
        <v>41815.815046296295</v>
      </c>
      <c r="L3882" s="8">
        <f>YEAR(FundResult[[#This Row],[Date Created Conversion]])</f>
        <v>2014</v>
      </c>
      <c r="M3882" t="b">
        <v>0</v>
      </c>
      <c r="N3882">
        <v>17</v>
      </c>
      <c r="O3882" t="b">
        <v>0</v>
      </c>
      <c r="P3882" t="s">
        <v>8303</v>
      </c>
      <c r="Q3882" t="s">
        <v>8317</v>
      </c>
      <c r="R3882" s="10" t="s">
        <v>8359</v>
      </c>
      <c r="S3882" s="29">
        <f>ROUND(FundResult[[#This Row],[pledged]]/FundResult[[#This Row],[goal]]*100,0)</f>
        <v>13</v>
      </c>
      <c r="T3882" s="27">
        <f>IFERROR(FundResult[[#This Row],[pledged]]/FundResult[[#This Row],[backers_count]], 0)</f>
        <v>57.647058823529413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48">
        <v>500</v>
      </c>
      <c r="E3883" s="4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6">
        <f>FundResult[[#This Row],[launched_at]]/86400+DATE(1970,1,1)</f>
        <v>42756.018506944441</v>
      </c>
      <c r="L3883" s="8">
        <f>YEAR(FundResult[[#This Row],[Date Created Conversion]])</f>
        <v>2017</v>
      </c>
      <c r="M3883" t="b">
        <v>0</v>
      </c>
      <c r="N3883">
        <v>1</v>
      </c>
      <c r="O3883" t="b">
        <v>0</v>
      </c>
      <c r="P3883" t="s">
        <v>8303</v>
      </c>
      <c r="Q3883" t="s">
        <v>8317</v>
      </c>
      <c r="R3883" s="10" t="s">
        <v>8359</v>
      </c>
      <c r="S3883" s="29">
        <f>ROUND(FundResult[[#This Row],[pledged]]/FundResult[[#This Row],[goal]]*100,0)</f>
        <v>5</v>
      </c>
      <c r="T3883" s="27">
        <f>IFERROR(FundResult[[#This Row],[pledged]]/FundResult[[#This Row],[backers_count]], 0)</f>
        <v>25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48">
        <v>30000</v>
      </c>
      <c r="E3884" s="4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6">
        <f>FundResult[[#This Row],[launched_at]]/86400+DATE(1970,1,1)</f>
        <v>42373.983449074076</v>
      </c>
      <c r="L3884" s="8">
        <f>YEAR(FundResult[[#This Row],[Date Created Conversion]])</f>
        <v>2016</v>
      </c>
      <c r="M3884" t="b">
        <v>0</v>
      </c>
      <c r="N3884">
        <v>0</v>
      </c>
      <c r="O3884" t="b">
        <v>0</v>
      </c>
      <c r="P3884" t="s">
        <v>8303</v>
      </c>
      <c r="Q3884" t="s">
        <v>8317</v>
      </c>
      <c r="R3884" s="10" t="s">
        <v>8359</v>
      </c>
      <c r="S3884" s="29">
        <f>ROUND(FundResult[[#This Row],[pledged]]/FundResult[[#This Row],[goal]]*100,0)</f>
        <v>0</v>
      </c>
      <c r="T3884" s="27">
        <f>IFERROR(FundResult[[#This Row],[pledged]]/FundResult[[#This Row],[backers_count]], 0)</f>
        <v>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48">
        <v>15000</v>
      </c>
      <c r="E3885" s="4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6">
        <f>FundResult[[#This Row],[launched_at]]/86400+DATE(1970,1,1)</f>
        <v>41854.602650462963</v>
      </c>
      <c r="L3885" s="8">
        <f>YEAR(FundResult[[#This Row],[Date Created Conversion]])</f>
        <v>2014</v>
      </c>
      <c r="M3885" t="b">
        <v>0</v>
      </c>
      <c r="N3885">
        <v>0</v>
      </c>
      <c r="O3885" t="b">
        <v>0</v>
      </c>
      <c r="P3885" t="s">
        <v>8303</v>
      </c>
      <c r="Q3885" t="s">
        <v>8317</v>
      </c>
      <c r="R3885" s="10" t="s">
        <v>8359</v>
      </c>
      <c r="S3885" s="29">
        <f>ROUND(FundResult[[#This Row],[pledged]]/FundResult[[#This Row],[goal]]*100,0)</f>
        <v>0</v>
      </c>
      <c r="T3885" s="27">
        <f>IFERROR(FundResult[[#This Row],[pledged]]/FundResult[[#This Row],[backers_count]], 0)</f>
        <v>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48">
        <v>10000</v>
      </c>
      <c r="E3886" s="4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6">
        <f>FundResult[[#This Row],[launched_at]]/86400+DATE(1970,1,1)</f>
        <v>42065.791574074072</v>
      </c>
      <c r="L3886" s="8">
        <f>YEAR(FundResult[[#This Row],[Date Created Conversion]])</f>
        <v>2015</v>
      </c>
      <c r="M3886" t="b">
        <v>0</v>
      </c>
      <c r="N3886">
        <v>0</v>
      </c>
      <c r="O3886" t="b">
        <v>0</v>
      </c>
      <c r="P3886" t="s">
        <v>8303</v>
      </c>
      <c r="Q3886" t="s">
        <v>8317</v>
      </c>
      <c r="R3886" s="10" t="s">
        <v>8359</v>
      </c>
      <c r="S3886" s="29">
        <f>ROUND(FundResult[[#This Row],[pledged]]/FundResult[[#This Row],[goal]]*100,0)</f>
        <v>0</v>
      </c>
      <c r="T3886" s="27">
        <f>IFERROR(FundResult[[#This Row],[pledged]]/FundResult[[#This Row],[backers_count]], 0)</f>
        <v>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48">
        <v>375000</v>
      </c>
      <c r="E3887" s="4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6">
        <f>FundResult[[#This Row],[launched_at]]/86400+DATE(1970,1,1)</f>
        <v>42469.951284722221</v>
      </c>
      <c r="L3887" s="8">
        <f>YEAR(FundResult[[#This Row],[Date Created Conversion]])</f>
        <v>2016</v>
      </c>
      <c r="M3887" t="b">
        <v>0</v>
      </c>
      <c r="N3887">
        <v>0</v>
      </c>
      <c r="O3887" t="b">
        <v>0</v>
      </c>
      <c r="P3887" t="s">
        <v>8303</v>
      </c>
      <c r="Q3887" t="s">
        <v>8317</v>
      </c>
      <c r="R3887" s="10" t="s">
        <v>8359</v>
      </c>
      <c r="S3887" s="29">
        <f>ROUND(FundResult[[#This Row],[pledged]]/FundResult[[#This Row],[goal]]*100,0)</f>
        <v>0</v>
      </c>
      <c r="T3887" s="27">
        <f>IFERROR(FundResult[[#This Row],[pledged]]/FundResult[[#This Row],[backers_count]], 0)</f>
        <v>0</v>
      </c>
    </row>
    <row r="3888" spans="1:20" x14ac:dyDescent="0.25">
      <c r="A3888">
        <v>3886</v>
      </c>
      <c r="B3888" s="3" t="s">
        <v>3883</v>
      </c>
      <c r="C3888" s="3">
        <v>1</v>
      </c>
      <c r="D3888" s="48">
        <v>10000</v>
      </c>
      <c r="E3888" s="4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6">
        <f>FundResult[[#This Row],[launched_at]]/86400+DATE(1970,1,1)</f>
        <v>41954.228032407409</v>
      </c>
      <c r="L3888" s="8">
        <f>YEAR(FundResult[[#This Row],[Date Created Conversion]])</f>
        <v>2014</v>
      </c>
      <c r="M3888" t="b">
        <v>0</v>
      </c>
      <c r="N3888">
        <v>0</v>
      </c>
      <c r="O3888" t="b">
        <v>0</v>
      </c>
      <c r="P3888" t="s">
        <v>8303</v>
      </c>
      <c r="Q3888" t="s">
        <v>8317</v>
      </c>
      <c r="R3888" s="10" t="s">
        <v>8359</v>
      </c>
      <c r="S3888" s="29">
        <f>ROUND(FundResult[[#This Row],[pledged]]/FundResult[[#This Row],[goal]]*100,0)</f>
        <v>0</v>
      </c>
      <c r="T3888" s="27">
        <f>IFERROR(FundResult[[#This Row],[pledged]]/FundResult[[#This Row],[backers_count]], 0)</f>
        <v>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48">
        <v>2000</v>
      </c>
      <c r="E3889" s="4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6">
        <f>FundResult[[#This Row],[launched_at]]/86400+DATE(1970,1,1)</f>
        <v>42079.857974537037</v>
      </c>
      <c r="L3889" s="8">
        <f>YEAR(FundResult[[#This Row],[Date Created Conversion]])</f>
        <v>2015</v>
      </c>
      <c r="M3889" t="b">
        <v>0</v>
      </c>
      <c r="N3889">
        <v>2</v>
      </c>
      <c r="O3889" t="b">
        <v>0</v>
      </c>
      <c r="P3889" t="s">
        <v>8303</v>
      </c>
      <c r="Q3889" t="s">
        <v>8317</v>
      </c>
      <c r="R3889" s="10" t="s">
        <v>8359</v>
      </c>
      <c r="S3889" s="29">
        <f>ROUND(FundResult[[#This Row],[pledged]]/FundResult[[#This Row],[goal]]*100,0)</f>
        <v>2</v>
      </c>
      <c r="T3889" s="27">
        <f>IFERROR(FundResult[[#This Row],[pledged]]/FundResult[[#This Row],[backers_count]], 0)</f>
        <v>17.5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48">
        <v>2000</v>
      </c>
      <c r="E3890" s="4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6">
        <f>FundResult[[#This Row],[launched_at]]/86400+DATE(1970,1,1)</f>
        <v>42762.545810185184</v>
      </c>
      <c r="L3890" s="8">
        <f>YEAR(FundResult[[#This Row],[Date Created Conversion]])</f>
        <v>2017</v>
      </c>
      <c r="M3890" t="b">
        <v>0</v>
      </c>
      <c r="N3890">
        <v>14</v>
      </c>
      <c r="O3890" t="b">
        <v>0</v>
      </c>
      <c r="P3890" t="s">
        <v>8269</v>
      </c>
      <c r="Q3890" t="s">
        <v>8317</v>
      </c>
      <c r="R3890" s="10" t="s">
        <v>8318</v>
      </c>
      <c r="S3890" s="29">
        <f>ROUND(FundResult[[#This Row],[pledged]]/FundResult[[#This Row],[goal]]*100,0)</f>
        <v>27</v>
      </c>
      <c r="T3890" s="27">
        <f>IFERROR(FundResult[[#This Row],[pledged]]/FundResult[[#This Row],[backers_count]], 0)</f>
        <v>38.714285714285715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48">
        <v>8000</v>
      </c>
      <c r="E3891" s="4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6">
        <f>FundResult[[#This Row],[launched_at]]/86400+DATE(1970,1,1)</f>
        <v>41977.004976851851</v>
      </c>
      <c r="L3891" s="8">
        <f>YEAR(FundResult[[#This Row],[Date Created Conversion]])</f>
        <v>2014</v>
      </c>
      <c r="M3891" t="b">
        <v>0</v>
      </c>
      <c r="N3891">
        <v>9</v>
      </c>
      <c r="O3891" t="b">
        <v>0</v>
      </c>
      <c r="P3891" t="s">
        <v>8269</v>
      </c>
      <c r="Q3891" t="s">
        <v>8317</v>
      </c>
      <c r="R3891" s="10" t="s">
        <v>8318</v>
      </c>
      <c r="S3891" s="29">
        <f>ROUND(FundResult[[#This Row],[pledged]]/FundResult[[#This Row],[goal]]*100,0)</f>
        <v>1</v>
      </c>
      <c r="T3891" s="27">
        <f>IFERROR(FundResult[[#This Row],[pledged]]/FundResult[[#This Row],[backers_count]], 0)</f>
        <v>13.111111111111111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48">
        <v>15000</v>
      </c>
      <c r="E3892" s="4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6">
        <f>FundResult[[#This Row],[launched_at]]/86400+DATE(1970,1,1)</f>
        <v>42171.758611111116</v>
      </c>
      <c r="L3892" s="8">
        <f>YEAR(FundResult[[#This Row],[Date Created Conversion]])</f>
        <v>2015</v>
      </c>
      <c r="M3892" t="b">
        <v>0</v>
      </c>
      <c r="N3892">
        <v>8</v>
      </c>
      <c r="O3892" t="b">
        <v>0</v>
      </c>
      <c r="P3892" t="s">
        <v>8269</v>
      </c>
      <c r="Q3892" t="s">
        <v>8317</v>
      </c>
      <c r="R3892" s="10" t="s">
        <v>8318</v>
      </c>
      <c r="S3892" s="29">
        <f>ROUND(FundResult[[#This Row],[pledged]]/FundResult[[#This Row],[goal]]*100,0)</f>
        <v>17</v>
      </c>
      <c r="T3892" s="27">
        <f>IFERROR(FundResult[[#This Row],[pledged]]/FundResult[[#This Row],[backers_count]], 0)</f>
        <v>315.5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48">
        <v>800</v>
      </c>
      <c r="E3893" s="4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6">
        <f>FundResult[[#This Row],[launched_at]]/86400+DATE(1970,1,1)</f>
        <v>42056.1324537037</v>
      </c>
      <c r="L3893" s="8">
        <f>YEAR(FundResult[[#This Row],[Date Created Conversion]])</f>
        <v>2015</v>
      </c>
      <c r="M3893" t="b">
        <v>0</v>
      </c>
      <c r="N3893">
        <v>7</v>
      </c>
      <c r="O3893" t="b">
        <v>0</v>
      </c>
      <c r="P3893" t="s">
        <v>8269</v>
      </c>
      <c r="Q3893" t="s">
        <v>8317</v>
      </c>
      <c r="R3893" s="10" t="s">
        <v>8318</v>
      </c>
      <c r="S3893" s="29">
        <f>ROUND(FundResult[[#This Row],[pledged]]/FundResult[[#This Row],[goal]]*100,0)</f>
        <v>33</v>
      </c>
      <c r="T3893" s="27">
        <f>IFERROR(FundResult[[#This Row],[pledged]]/FundResult[[#This Row],[backers_count]], 0)</f>
        <v>37.142857142857146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48">
        <v>1000</v>
      </c>
      <c r="E3894" s="4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6">
        <f>FundResult[[#This Row],[launched_at]]/86400+DATE(1970,1,1)</f>
        <v>41867.652280092589</v>
      </c>
      <c r="L3894" s="8">
        <f>YEAR(FundResult[[#This Row],[Date Created Conversion]])</f>
        <v>2014</v>
      </c>
      <c r="M3894" t="b">
        <v>0</v>
      </c>
      <c r="N3894">
        <v>0</v>
      </c>
      <c r="O3894" t="b">
        <v>0</v>
      </c>
      <c r="P3894" t="s">
        <v>8269</v>
      </c>
      <c r="Q3894" t="s">
        <v>8317</v>
      </c>
      <c r="R3894" s="10" t="s">
        <v>8318</v>
      </c>
      <c r="S3894" s="29">
        <f>ROUND(FundResult[[#This Row],[pledged]]/FundResult[[#This Row],[goal]]*100,0)</f>
        <v>0</v>
      </c>
      <c r="T3894" s="27">
        <f>IFERROR(FundResult[[#This Row],[pledged]]/FundResult[[#This Row],[backers_count]], 0)</f>
        <v>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48">
        <v>50000</v>
      </c>
      <c r="E3895" s="4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6">
        <f>FundResult[[#This Row],[launched_at]]/86400+DATE(1970,1,1)</f>
        <v>41779.657870370371</v>
      </c>
      <c r="L3895" s="8">
        <f>YEAR(FundResult[[#This Row],[Date Created Conversion]])</f>
        <v>2014</v>
      </c>
      <c r="M3895" t="b">
        <v>0</v>
      </c>
      <c r="N3895">
        <v>84</v>
      </c>
      <c r="O3895" t="b">
        <v>0</v>
      </c>
      <c r="P3895" t="s">
        <v>8269</v>
      </c>
      <c r="Q3895" t="s">
        <v>8317</v>
      </c>
      <c r="R3895" s="10" t="s">
        <v>8318</v>
      </c>
      <c r="S3895" s="29">
        <f>ROUND(FundResult[[#This Row],[pledged]]/FundResult[[#This Row],[goal]]*100,0)</f>
        <v>22</v>
      </c>
      <c r="T3895" s="27">
        <f>IFERROR(FundResult[[#This Row],[pledged]]/FundResult[[#This Row],[backers_count]], 0)</f>
        <v>128.27380952380952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48">
        <v>15000</v>
      </c>
      <c r="E3896" s="4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6">
        <f>FundResult[[#This Row],[launched_at]]/86400+DATE(1970,1,1)</f>
        <v>42679.958472222221</v>
      </c>
      <c r="L3896" s="8">
        <f>YEAR(FundResult[[#This Row],[Date Created Conversion]])</f>
        <v>2016</v>
      </c>
      <c r="M3896" t="b">
        <v>0</v>
      </c>
      <c r="N3896">
        <v>11</v>
      </c>
      <c r="O3896" t="b">
        <v>0</v>
      </c>
      <c r="P3896" t="s">
        <v>8269</v>
      </c>
      <c r="Q3896" t="s">
        <v>8317</v>
      </c>
      <c r="R3896" s="10" t="s">
        <v>8318</v>
      </c>
      <c r="S3896" s="29">
        <f>ROUND(FundResult[[#This Row],[pledged]]/FundResult[[#This Row],[goal]]*100,0)</f>
        <v>3</v>
      </c>
      <c r="T3896" s="27">
        <f>IFERROR(FundResult[[#This Row],[pledged]]/FundResult[[#This Row],[backers_count]], 0)</f>
        <v>47.272727272727273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48">
        <v>1000</v>
      </c>
      <c r="E3897" s="4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6">
        <f>FundResult[[#This Row],[launched_at]]/86400+DATE(1970,1,1)</f>
        <v>42032.250208333338</v>
      </c>
      <c r="L3897" s="8">
        <f>YEAR(FundResult[[#This Row],[Date Created Conversion]])</f>
        <v>2015</v>
      </c>
      <c r="M3897" t="b">
        <v>0</v>
      </c>
      <c r="N3897">
        <v>1</v>
      </c>
      <c r="O3897" t="b">
        <v>0</v>
      </c>
      <c r="P3897" t="s">
        <v>8269</v>
      </c>
      <c r="Q3897" t="s">
        <v>8317</v>
      </c>
      <c r="R3897" s="10" t="s">
        <v>8318</v>
      </c>
      <c r="S3897" s="29">
        <f>ROUND(FundResult[[#This Row],[pledged]]/FundResult[[#This Row],[goal]]*100,0)</f>
        <v>5</v>
      </c>
      <c r="T3897" s="27">
        <f>IFERROR(FundResult[[#This Row],[pledged]]/FundResult[[#This Row],[backers_count]], 0)</f>
        <v>50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48">
        <v>1600</v>
      </c>
      <c r="E3898" s="4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6">
        <f>FundResult[[#This Row],[launched_at]]/86400+DATE(1970,1,1)</f>
        <v>41793.191875000004</v>
      </c>
      <c r="L3898" s="8">
        <f>YEAR(FundResult[[#This Row],[Date Created Conversion]])</f>
        <v>2014</v>
      </c>
      <c r="M3898" t="b">
        <v>0</v>
      </c>
      <c r="N3898">
        <v>4</v>
      </c>
      <c r="O3898" t="b">
        <v>0</v>
      </c>
      <c r="P3898" t="s">
        <v>8269</v>
      </c>
      <c r="Q3898" t="s">
        <v>8317</v>
      </c>
      <c r="R3898" s="10" t="s">
        <v>8318</v>
      </c>
      <c r="S3898" s="29">
        <f>ROUND(FundResult[[#This Row],[pledged]]/FundResult[[#This Row],[goal]]*100,0)</f>
        <v>11</v>
      </c>
      <c r="T3898" s="27">
        <f>IFERROR(FundResult[[#This Row],[pledged]]/FundResult[[#This Row],[backers_count]], 0)</f>
        <v>42.5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48">
        <v>2500</v>
      </c>
      <c r="E3899" s="4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6">
        <f>FundResult[[#This Row],[launched_at]]/86400+DATE(1970,1,1)</f>
        <v>41982.87364583333</v>
      </c>
      <c r="L3899" s="8">
        <f>YEAR(FundResult[[#This Row],[Date Created Conversion]])</f>
        <v>2014</v>
      </c>
      <c r="M3899" t="b">
        <v>0</v>
      </c>
      <c r="N3899">
        <v>10</v>
      </c>
      <c r="O3899" t="b">
        <v>0</v>
      </c>
      <c r="P3899" t="s">
        <v>8269</v>
      </c>
      <c r="Q3899" t="s">
        <v>8317</v>
      </c>
      <c r="R3899" s="10" t="s">
        <v>8318</v>
      </c>
      <c r="S3899" s="29">
        <f>ROUND(FundResult[[#This Row],[pledged]]/FundResult[[#This Row],[goal]]*100,0)</f>
        <v>18</v>
      </c>
      <c r="T3899" s="27">
        <f>IFERROR(FundResult[[#This Row],[pledged]]/FundResult[[#This Row],[backers_count]], 0)</f>
        <v>44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48">
        <v>2500</v>
      </c>
      <c r="E3900" s="4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6">
        <f>FundResult[[#This Row],[launched_at]]/86400+DATE(1970,1,1)</f>
        <v>42193.482291666667</v>
      </c>
      <c r="L3900" s="8">
        <f>YEAR(FundResult[[#This Row],[Date Created Conversion]])</f>
        <v>2015</v>
      </c>
      <c r="M3900" t="b">
        <v>0</v>
      </c>
      <c r="N3900">
        <v>16</v>
      </c>
      <c r="O3900" t="b">
        <v>0</v>
      </c>
      <c r="P3900" t="s">
        <v>8269</v>
      </c>
      <c r="Q3900" t="s">
        <v>8317</v>
      </c>
      <c r="R3900" s="10" t="s">
        <v>8318</v>
      </c>
      <c r="S3900" s="29">
        <f>ROUND(FundResult[[#This Row],[pledged]]/FundResult[[#This Row],[goal]]*100,0)</f>
        <v>33</v>
      </c>
      <c r="T3900" s="27">
        <f>IFERROR(FundResult[[#This Row],[pledged]]/FundResult[[#This Row],[backers_count]], 0)</f>
        <v>50.875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48">
        <v>10000</v>
      </c>
      <c r="E3901" s="4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6">
        <f>FundResult[[#This Row],[launched_at]]/86400+DATE(1970,1,1)</f>
        <v>41843.775011574078</v>
      </c>
      <c r="L3901" s="8">
        <f>YEAR(FundResult[[#This Row],[Date Created Conversion]])</f>
        <v>2014</v>
      </c>
      <c r="M3901" t="b">
        <v>0</v>
      </c>
      <c r="N3901">
        <v>2</v>
      </c>
      <c r="O3901" t="b">
        <v>0</v>
      </c>
      <c r="P3901" t="s">
        <v>8269</v>
      </c>
      <c r="Q3901" t="s">
        <v>8317</v>
      </c>
      <c r="R3901" s="10" t="s">
        <v>8318</v>
      </c>
      <c r="S3901" s="29">
        <f>ROUND(FundResult[[#This Row],[pledged]]/FundResult[[#This Row],[goal]]*100,0)</f>
        <v>1</v>
      </c>
      <c r="T3901" s="27">
        <f>IFERROR(FundResult[[#This Row],[pledged]]/FundResult[[#This Row],[backers_count]], 0)</f>
        <v>62.5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48">
        <v>2500</v>
      </c>
      <c r="E3902" s="4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6">
        <f>FundResult[[#This Row],[launched_at]]/86400+DATE(1970,1,1)</f>
        <v>42136.092488425929</v>
      </c>
      <c r="L3902" s="8">
        <f>YEAR(FundResult[[#This Row],[Date Created Conversion]])</f>
        <v>2015</v>
      </c>
      <c r="M3902" t="b">
        <v>0</v>
      </c>
      <c r="N3902">
        <v>5</v>
      </c>
      <c r="O3902" t="b">
        <v>0</v>
      </c>
      <c r="P3902" t="s">
        <v>8269</v>
      </c>
      <c r="Q3902" t="s">
        <v>8317</v>
      </c>
      <c r="R3902" s="10" t="s">
        <v>8318</v>
      </c>
      <c r="S3902" s="29">
        <f>ROUND(FundResult[[#This Row],[pledged]]/FundResult[[#This Row],[goal]]*100,0)</f>
        <v>5</v>
      </c>
      <c r="T3902" s="27">
        <f>IFERROR(FundResult[[#This Row],[pledged]]/FundResult[[#This Row],[backers_count]], 0)</f>
        <v>27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48">
        <v>3000</v>
      </c>
      <c r="E3903" s="4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6">
        <f>FundResult[[#This Row],[launched_at]]/86400+DATE(1970,1,1)</f>
        <v>42317.826377314814</v>
      </c>
      <c r="L3903" s="8">
        <f>YEAR(FundResult[[#This Row],[Date Created Conversion]])</f>
        <v>2015</v>
      </c>
      <c r="M3903" t="b">
        <v>0</v>
      </c>
      <c r="N3903">
        <v>1</v>
      </c>
      <c r="O3903" t="b">
        <v>0</v>
      </c>
      <c r="P3903" t="s">
        <v>8269</v>
      </c>
      <c r="Q3903" t="s">
        <v>8317</v>
      </c>
      <c r="R3903" s="10" t="s">
        <v>8318</v>
      </c>
      <c r="S3903" s="29">
        <f>ROUND(FundResult[[#This Row],[pledged]]/FundResult[[#This Row],[goal]]*100,0)</f>
        <v>1</v>
      </c>
      <c r="T3903" s="27">
        <f>IFERROR(FundResult[[#This Row],[pledged]]/FundResult[[#This Row],[backers_count]], 0)</f>
        <v>25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48">
        <v>3000</v>
      </c>
      <c r="E3904" s="4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6">
        <f>FundResult[[#This Row],[launched_at]]/86400+DATE(1970,1,1)</f>
        <v>42663.468078703707</v>
      </c>
      <c r="L3904" s="8">
        <f>YEAR(FundResult[[#This Row],[Date Created Conversion]])</f>
        <v>2016</v>
      </c>
      <c r="M3904" t="b">
        <v>0</v>
      </c>
      <c r="N3904">
        <v>31</v>
      </c>
      <c r="O3904" t="b">
        <v>0</v>
      </c>
      <c r="P3904" t="s">
        <v>8269</v>
      </c>
      <c r="Q3904" t="s">
        <v>8317</v>
      </c>
      <c r="R3904" s="10" t="s">
        <v>8318</v>
      </c>
      <c r="S3904" s="29">
        <f>ROUND(FundResult[[#This Row],[pledged]]/FundResult[[#This Row],[goal]]*100,0)</f>
        <v>49</v>
      </c>
      <c r="T3904" s="27">
        <f>IFERROR(FundResult[[#This Row],[pledged]]/FundResult[[#This Row],[backers_count]], 0)</f>
        <v>47.258064516129032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48">
        <v>1500</v>
      </c>
      <c r="E3905" s="4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6">
        <f>FundResult[[#This Row],[launched_at]]/86400+DATE(1970,1,1)</f>
        <v>42186.01116898148</v>
      </c>
      <c r="L3905" s="8">
        <f>YEAR(FundResult[[#This Row],[Date Created Conversion]])</f>
        <v>2015</v>
      </c>
      <c r="M3905" t="b">
        <v>0</v>
      </c>
      <c r="N3905">
        <v>0</v>
      </c>
      <c r="O3905" t="b">
        <v>0</v>
      </c>
      <c r="P3905" t="s">
        <v>8269</v>
      </c>
      <c r="Q3905" t="s">
        <v>8317</v>
      </c>
      <c r="R3905" s="10" t="s">
        <v>8318</v>
      </c>
      <c r="S3905" s="29">
        <f>ROUND(FundResult[[#This Row],[pledged]]/FundResult[[#This Row],[goal]]*100,0)</f>
        <v>0</v>
      </c>
      <c r="T3905" s="27">
        <f>IFERROR(FundResult[[#This Row],[pledged]]/FundResult[[#This Row],[backers_count]], 0)</f>
        <v>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48">
        <v>10000</v>
      </c>
      <c r="E3906" s="4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6">
        <f>FundResult[[#This Row],[launched_at]]/86400+DATE(1970,1,1)</f>
        <v>42095.229166666672</v>
      </c>
      <c r="L3906" s="8">
        <f>YEAR(FundResult[[#This Row],[Date Created Conversion]])</f>
        <v>2015</v>
      </c>
      <c r="M3906" t="b">
        <v>0</v>
      </c>
      <c r="N3906">
        <v>2</v>
      </c>
      <c r="O3906" t="b">
        <v>0</v>
      </c>
      <c r="P3906" t="s">
        <v>8269</v>
      </c>
      <c r="Q3906" t="s">
        <v>8317</v>
      </c>
      <c r="R3906" s="10" t="s">
        <v>8318</v>
      </c>
      <c r="S3906" s="29">
        <f>ROUND(FundResult[[#This Row],[pledged]]/FundResult[[#This Row],[goal]]*100,0)</f>
        <v>0</v>
      </c>
      <c r="T3906" s="27">
        <f>IFERROR(FundResult[[#This Row],[pledged]]/FundResult[[#This Row],[backers_count]], 0)</f>
        <v>1.5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48">
        <v>1500</v>
      </c>
      <c r="E3907" s="4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6">
        <f>FundResult[[#This Row],[launched_at]]/86400+DATE(1970,1,1)</f>
        <v>42124.623877314814</v>
      </c>
      <c r="L3907" s="8">
        <f>YEAR(FundResult[[#This Row],[Date Created Conversion]])</f>
        <v>2015</v>
      </c>
      <c r="M3907" t="b">
        <v>0</v>
      </c>
      <c r="N3907">
        <v>7</v>
      </c>
      <c r="O3907" t="b">
        <v>0</v>
      </c>
      <c r="P3907" t="s">
        <v>8269</v>
      </c>
      <c r="Q3907" t="s">
        <v>8317</v>
      </c>
      <c r="R3907" s="10" t="s">
        <v>8318</v>
      </c>
      <c r="S3907" s="29">
        <f>ROUND(FundResult[[#This Row],[pledged]]/FundResult[[#This Row],[goal]]*100,0)</f>
        <v>12</v>
      </c>
      <c r="T3907" s="27">
        <f>IFERROR(FundResult[[#This Row],[pledged]]/FundResult[[#This Row],[backers_count]], 0)</f>
        <v>24.714285714285715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48">
        <v>1500</v>
      </c>
      <c r="E3908" s="4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6">
        <f>FundResult[[#This Row],[launched_at]]/86400+DATE(1970,1,1)</f>
        <v>42143.917743055557</v>
      </c>
      <c r="L3908" s="8">
        <f>YEAR(FundResult[[#This Row],[Date Created Conversion]])</f>
        <v>2015</v>
      </c>
      <c r="M3908" t="b">
        <v>0</v>
      </c>
      <c r="N3908">
        <v>16</v>
      </c>
      <c r="O3908" t="b">
        <v>0</v>
      </c>
      <c r="P3908" t="s">
        <v>8269</v>
      </c>
      <c r="Q3908" t="s">
        <v>8317</v>
      </c>
      <c r="R3908" s="10" t="s">
        <v>8318</v>
      </c>
      <c r="S3908" s="29">
        <f>ROUND(FundResult[[#This Row],[pledged]]/FundResult[[#This Row],[goal]]*100,0)</f>
        <v>67</v>
      </c>
      <c r="T3908" s="27">
        <f>IFERROR(FundResult[[#This Row],[pledged]]/FundResult[[#This Row],[backers_count]], 0)</f>
        <v>63.125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48">
        <v>1000</v>
      </c>
      <c r="E3909" s="4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6">
        <f>FundResult[[#This Row],[launched_at]]/86400+DATE(1970,1,1)</f>
        <v>41906.819513888891</v>
      </c>
      <c r="L3909" s="8">
        <f>YEAR(FundResult[[#This Row],[Date Created Conversion]])</f>
        <v>2014</v>
      </c>
      <c r="M3909" t="b">
        <v>0</v>
      </c>
      <c r="N3909">
        <v>4</v>
      </c>
      <c r="O3909" t="b">
        <v>0</v>
      </c>
      <c r="P3909" t="s">
        <v>8269</v>
      </c>
      <c r="Q3909" t="s">
        <v>8317</v>
      </c>
      <c r="R3909" s="10" t="s">
        <v>8318</v>
      </c>
      <c r="S3909" s="29">
        <f>ROUND(FundResult[[#This Row],[pledged]]/FundResult[[#This Row],[goal]]*100,0)</f>
        <v>15</v>
      </c>
      <c r="T3909" s="27">
        <f>IFERROR(FundResult[[#This Row],[pledged]]/FundResult[[#This Row],[backers_count]], 0)</f>
        <v>38.25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48">
        <v>750</v>
      </c>
      <c r="E3910" s="4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6">
        <f>FundResult[[#This Row],[launched_at]]/86400+DATE(1970,1,1)</f>
        <v>41834.135370370372</v>
      </c>
      <c r="L3910" s="8">
        <f>YEAR(FundResult[[#This Row],[Date Created Conversion]])</f>
        <v>2014</v>
      </c>
      <c r="M3910" t="b">
        <v>0</v>
      </c>
      <c r="N3910">
        <v>4</v>
      </c>
      <c r="O3910" t="b">
        <v>0</v>
      </c>
      <c r="P3910" t="s">
        <v>8269</v>
      </c>
      <c r="Q3910" t="s">
        <v>8317</v>
      </c>
      <c r="R3910" s="10" t="s">
        <v>8318</v>
      </c>
      <c r="S3910" s="29">
        <f>ROUND(FundResult[[#This Row],[pledged]]/FundResult[[#This Row],[goal]]*100,0)</f>
        <v>9</v>
      </c>
      <c r="T3910" s="27">
        <f>IFERROR(FundResult[[#This Row],[pledged]]/FundResult[[#This Row],[backers_count]], 0)</f>
        <v>16.25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48">
        <v>60000</v>
      </c>
      <c r="E3911" s="4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6">
        <f>FundResult[[#This Row],[launched_at]]/86400+DATE(1970,1,1)</f>
        <v>41863.359282407408</v>
      </c>
      <c r="L3911" s="8">
        <f>YEAR(FundResult[[#This Row],[Date Created Conversion]])</f>
        <v>2014</v>
      </c>
      <c r="M3911" t="b">
        <v>0</v>
      </c>
      <c r="N3911">
        <v>4</v>
      </c>
      <c r="O3911" t="b">
        <v>0</v>
      </c>
      <c r="P3911" t="s">
        <v>8269</v>
      </c>
      <c r="Q3911" t="s">
        <v>8317</v>
      </c>
      <c r="R3911" s="10" t="s">
        <v>8318</v>
      </c>
      <c r="S3911" s="29">
        <f>ROUND(FundResult[[#This Row],[pledged]]/FundResult[[#This Row],[goal]]*100,0)</f>
        <v>0</v>
      </c>
      <c r="T3911" s="27">
        <f>IFERROR(FundResult[[#This Row],[pledged]]/FundResult[[#This Row],[backers_count]], 0)</f>
        <v>33.75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48">
        <v>6000</v>
      </c>
      <c r="E3912" s="4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6">
        <f>FundResult[[#This Row],[launched_at]]/86400+DATE(1970,1,1)</f>
        <v>42224.756909722222</v>
      </c>
      <c r="L3912" s="8">
        <f>YEAR(FundResult[[#This Row],[Date Created Conversion]])</f>
        <v>2015</v>
      </c>
      <c r="M3912" t="b">
        <v>0</v>
      </c>
      <c r="N3912">
        <v>3</v>
      </c>
      <c r="O3912" t="b">
        <v>0</v>
      </c>
      <c r="P3912" t="s">
        <v>8269</v>
      </c>
      <c r="Q3912" t="s">
        <v>8317</v>
      </c>
      <c r="R3912" s="10" t="s">
        <v>8318</v>
      </c>
      <c r="S3912" s="29">
        <f>ROUND(FundResult[[#This Row],[pledged]]/FundResult[[#This Row],[goal]]*100,0)</f>
        <v>3</v>
      </c>
      <c r="T3912" s="27">
        <f>IFERROR(FundResult[[#This Row],[pledged]]/FundResult[[#This Row],[backers_count]], 0)</f>
        <v>61.666666666666664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48">
        <v>8000</v>
      </c>
      <c r="E3913" s="4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6">
        <f>FundResult[[#This Row],[launched_at]]/86400+DATE(1970,1,1)</f>
        <v>41939.8122337963</v>
      </c>
      <c r="L3913" s="8">
        <f>YEAR(FundResult[[#This Row],[Date Created Conversion]])</f>
        <v>2014</v>
      </c>
      <c r="M3913" t="b">
        <v>0</v>
      </c>
      <c r="N3913">
        <v>36</v>
      </c>
      <c r="O3913" t="b">
        <v>0</v>
      </c>
      <c r="P3913" t="s">
        <v>8269</v>
      </c>
      <c r="Q3913" t="s">
        <v>8317</v>
      </c>
      <c r="R3913" s="10" t="s">
        <v>8318</v>
      </c>
      <c r="S3913" s="29">
        <f>ROUND(FundResult[[#This Row],[pledged]]/FundResult[[#This Row],[goal]]*100,0)</f>
        <v>37</v>
      </c>
      <c r="T3913" s="27">
        <f>IFERROR(FundResult[[#This Row],[pledged]]/FundResult[[#This Row],[backers_count]], 0)</f>
        <v>83.138888888888886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48">
        <v>15000</v>
      </c>
      <c r="E3914" s="4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6">
        <f>FundResult[[#This Row],[launched_at]]/86400+DATE(1970,1,1)</f>
        <v>42059.270023148143</v>
      </c>
      <c r="L3914" s="8">
        <f>YEAR(FundResult[[#This Row],[Date Created Conversion]])</f>
        <v>2015</v>
      </c>
      <c r="M3914" t="b">
        <v>0</v>
      </c>
      <c r="N3914">
        <v>1</v>
      </c>
      <c r="O3914" t="b">
        <v>0</v>
      </c>
      <c r="P3914" t="s">
        <v>8269</v>
      </c>
      <c r="Q3914" t="s">
        <v>8317</v>
      </c>
      <c r="R3914" s="10" t="s">
        <v>8318</v>
      </c>
      <c r="S3914" s="29">
        <f>ROUND(FundResult[[#This Row],[pledged]]/FundResult[[#This Row],[goal]]*100,0)</f>
        <v>0</v>
      </c>
      <c r="T3914" s="27">
        <f>IFERROR(FundResult[[#This Row],[pledged]]/FundResult[[#This Row],[backers_count]], 0)</f>
        <v>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48">
        <v>10000</v>
      </c>
      <c r="E3915" s="4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6">
        <f>FundResult[[#This Row],[launched_at]]/86400+DATE(1970,1,1)</f>
        <v>42308.211215277777</v>
      </c>
      <c r="L3915" s="8">
        <f>YEAR(FundResult[[#This Row],[Date Created Conversion]])</f>
        <v>2015</v>
      </c>
      <c r="M3915" t="b">
        <v>0</v>
      </c>
      <c r="N3915">
        <v>7</v>
      </c>
      <c r="O3915" t="b">
        <v>0</v>
      </c>
      <c r="P3915" t="s">
        <v>8269</v>
      </c>
      <c r="Q3915" t="s">
        <v>8317</v>
      </c>
      <c r="R3915" s="10" t="s">
        <v>8318</v>
      </c>
      <c r="S3915" s="29">
        <f>ROUND(FundResult[[#This Row],[pledged]]/FundResult[[#This Row],[goal]]*100,0)</f>
        <v>10</v>
      </c>
      <c r="T3915" s="27">
        <f>IFERROR(FundResult[[#This Row],[pledged]]/FundResult[[#This Row],[backers_count]], 0)</f>
        <v>142.85714285714286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48">
        <v>2500</v>
      </c>
      <c r="E3916" s="4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6">
        <f>FundResult[[#This Row],[launched_at]]/86400+DATE(1970,1,1)</f>
        <v>42114.818935185191</v>
      </c>
      <c r="L3916" s="8">
        <f>YEAR(FundResult[[#This Row],[Date Created Conversion]])</f>
        <v>2015</v>
      </c>
      <c r="M3916" t="b">
        <v>0</v>
      </c>
      <c r="N3916">
        <v>27</v>
      </c>
      <c r="O3916" t="b">
        <v>0</v>
      </c>
      <c r="P3916" t="s">
        <v>8269</v>
      </c>
      <c r="Q3916" t="s">
        <v>8317</v>
      </c>
      <c r="R3916" s="10" t="s">
        <v>8318</v>
      </c>
      <c r="S3916" s="29">
        <f>ROUND(FundResult[[#This Row],[pledged]]/FundResult[[#This Row],[goal]]*100,0)</f>
        <v>36</v>
      </c>
      <c r="T3916" s="27">
        <f>IFERROR(FundResult[[#This Row],[pledged]]/FundResult[[#This Row],[backers_count]], 0)</f>
        <v>33.666666666666664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48">
        <v>1500</v>
      </c>
      <c r="E3917" s="4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6">
        <f>FundResult[[#This Row],[launched_at]]/86400+DATE(1970,1,1)</f>
        <v>42492.98505787037</v>
      </c>
      <c r="L3917" s="8">
        <f>YEAR(FundResult[[#This Row],[Date Created Conversion]])</f>
        <v>2016</v>
      </c>
      <c r="M3917" t="b">
        <v>0</v>
      </c>
      <c r="N3917">
        <v>1</v>
      </c>
      <c r="O3917" t="b">
        <v>0</v>
      </c>
      <c r="P3917" t="s">
        <v>8269</v>
      </c>
      <c r="Q3917" t="s">
        <v>8317</v>
      </c>
      <c r="R3917" s="10" t="s">
        <v>8318</v>
      </c>
      <c r="S3917" s="29">
        <f>ROUND(FundResult[[#This Row],[pledged]]/FundResult[[#This Row],[goal]]*100,0)</f>
        <v>0</v>
      </c>
      <c r="T3917" s="27">
        <f>IFERROR(FundResult[[#This Row],[pledged]]/FundResult[[#This Row],[backers_count]], 0)</f>
        <v>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48">
        <v>2000</v>
      </c>
      <c r="E3918" s="4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6">
        <f>FundResult[[#This Row],[launched_at]]/86400+DATE(1970,1,1)</f>
        <v>42494.471666666665</v>
      </c>
      <c r="L3918" s="8">
        <f>YEAR(FundResult[[#This Row],[Date Created Conversion]])</f>
        <v>2016</v>
      </c>
      <c r="M3918" t="b">
        <v>0</v>
      </c>
      <c r="N3918">
        <v>0</v>
      </c>
      <c r="O3918" t="b">
        <v>0</v>
      </c>
      <c r="P3918" t="s">
        <v>8269</v>
      </c>
      <c r="Q3918" t="s">
        <v>8317</v>
      </c>
      <c r="R3918" s="10" t="s">
        <v>8318</v>
      </c>
      <c r="S3918" s="29">
        <f>ROUND(FundResult[[#This Row],[pledged]]/FundResult[[#This Row],[goal]]*100,0)</f>
        <v>0</v>
      </c>
      <c r="T3918" s="27">
        <f>IFERROR(FundResult[[#This Row],[pledged]]/FundResult[[#This Row],[backers_count]], 0)</f>
        <v>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48">
        <v>3500</v>
      </c>
      <c r="E3919" s="4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6">
        <f>FundResult[[#This Row],[launched_at]]/86400+DATE(1970,1,1)</f>
        <v>41863.527326388888</v>
      </c>
      <c r="L3919" s="8">
        <f>YEAR(FundResult[[#This Row],[Date Created Conversion]])</f>
        <v>2014</v>
      </c>
      <c r="M3919" t="b">
        <v>0</v>
      </c>
      <c r="N3919">
        <v>1</v>
      </c>
      <c r="O3919" t="b">
        <v>0</v>
      </c>
      <c r="P3919" t="s">
        <v>8269</v>
      </c>
      <c r="Q3919" t="s">
        <v>8317</v>
      </c>
      <c r="R3919" s="10" t="s">
        <v>8318</v>
      </c>
      <c r="S3919" s="29">
        <f>ROUND(FundResult[[#This Row],[pledged]]/FundResult[[#This Row],[goal]]*100,0)</f>
        <v>0</v>
      </c>
      <c r="T3919" s="27">
        <f>IFERROR(FundResult[[#This Row],[pledged]]/FundResult[[#This Row],[backers_count]], 0)</f>
        <v>10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48">
        <v>60000</v>
      </c>
      <c r="E3920" s="4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6">
        <f>FundResult[[#This Row],[launched_at]]/86400+DATE(1970,1,1)</f>
        <v>41843.664618055554</v>
      </c>
      <c r="L3920" s="8">
        <f>YEAR(FundResult[[#This Row],[Date Created Conversion]])</f>
        <v>2014</v>
      </c>
      <c r="M3920" t="b">
        <v>0</v>
      </c>
      <c r="N3920">
        <v>3</v>
      </c>
      <c r="O3920" t="b">
        <v>0</v>
      </c>
      <c r="P3920" t="s">
        <v>8269</v>
      </c>
      <c r="Q3920" t="s">
        <v>8317</v>
      </c>
      <c r="R3920" s="10" t="s">
        <v>8318</v>
      </c>
      <c r="S3920" s="29">
        <f>ROUND(FundResult[[#This Row],[pledged]]/FundResult[[#This Row],[goal]]*100,0)</f>
        <v>0</v>
      </c>
      <c r="T3920" s="27">
        <f>IFERROR(FundResult[[#This Row],[pledged]]/FundResult[[#This Row],[backers_count]], 0)</f>
        <v>40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48">
        <v>5000</v>
      </c>
      <c r="E3921" s="4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6">
        <f>FundResult[[#This Row],[launched_at]]/86400+DATE(1970,1,1)</f>
        <v>42358.684872685189</v>
      </c>
      <c r="L3921" s="8">
        <f>YEAR(FundResult[[#This Row],[Date Created Conversion]])</f>
        <v>2015</v>
      </c>
      <c r="M3921" t="b">
        <v>0</v>
      </c>
      <c r="N3921">
        <v>3</v>
      </c>
      <c r="O3921" t="b">
        <v>0</v>
      </c>
      <c r="P3921" t="s">
        <v>8269</v>
      </c>
      <c r="Q3921" t="s">
        <v>8317</v>
      </c>
      <c r="R3921" s="10" t="s">
        <v>8318</v>
      </c>
      <c r="S3921" s="29">
        <f>ROUND(FundResult[[#This Row],[pledged]]/FundResult[[#This Row],[goal]]*100,0)</f>
        <v>2</v>
      </c>
      <c r="T3921" s="27">
        <f>IFERROR(FundResult[[#This Row],[pledged]]/FundResult[[#This Row],[backers_count]], 0)</f>
        <v>30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48">
        <v>2500</v>
      </c>
      <c r="E3922" s="4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6">
        <f>FundResult[[#This Row],[launched_at]]/86400+DATE(1970,1,1)</f>
        <v>42657.38726851852</v>
      </c>
      <c r="L3922" s="8">
        <f>YEAR(FundResult[[#This Row],[Date Created Conversion]])</f>
        <v>2016</v>
      </c>
      <c r="M3922" t="b">
        <v>0</v>
      </c>
      <c r="N3922">
        <v>3</v>
      </c>
      <c r="O3922" t="b">
        <v>0</v>
      </c>
      <c r="P3922" t="s">
        <v>8269</v>
      </c>
      <c r="Q3922" t="s">
        <v>8317</v>
      </c>
      <c r="R3922" s="10" t="s">
        <v>8318</v>
      </c>
      <c r="S3922" s="29">
        <f>ROUND(FundResult[[#This Row],[pledged]]/FundResult[[#This Row],[goal]]*100,0)</f>
        <v>5</v>
      </c>
      <c r="T3922" s="27">
        <f>IFERROR(FundResult[[#This Row],[pledged]]/FundResult[[#This Row],[backers_count]], 0)</f>
        <v>45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48">
        <v>3000</v>
      </c>
      <c r="E3923" s="4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6">
        <f>FundResult[[#This Row],[launched_at]]/86400+DATE(1970,1,1)</f>
        <v>41926.542303240742</v>
      </c>
      <c r="L3923" s="8">
        <f>YEAR(FundResult[[#This Row],[Date Created Conversion]])</f>
        <v>2014</v>
      </c>
      <c r="M3923" t="b">
        <v>0</v>
      </c>
      <c r="N3923">
        <v>0</v>
      </c>
      <c r="O3923" t="b">
        <v>0</v>
      </c>
      <c r="P3923" t="s">
        <v>8269</v>
      </c>
      <c r="Q3923" t="s">
        <v>8317</v>
      </c>
      <c r="R3923" s="10" t="s">
        <v>8318</v>
      </c>
      <c r="S3923" s="29">
        <f>ROUND(FundResult[[#This Row],[pledged]]/FundResult[[#This Row],[goal]]*100,0)</f>
        <v>0</v>
      </c>
      <c r="T3923" s="27">
        <f>IFERROR(FundResult[[#This Row],[pledged]]/FundResult[[#This Row],[backers_count]], 0)</f>
        <v>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48">
        <v>750</v>
      </c>
      <c r="E3924" s="4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6">
        <f>FundResult[[#This Row],[launched_at]]/86400+DATE(1970,1,1)</f>
        <v>42020.768634259264</v>
      </c>
      <c r="L3924" s="8">
        <f>YEAR(FundResult[[#This Row],[Date Created Conversion]])</f>
        <v>2015</v>
      </c>
      <c r="M3924" t="b">
        <v>0</v>
      </c>
      <c r="N3924">
        <v>6</v>
      </c>
      <c r="O3924" t="b">
        <v>0</v>
      </c>
      <c r="P3924" t="s">
        <v>8269</v>
      </c>
      <c r="Q3924" t="s">
        <v>8317</v>
      </c>
      <c r="R3924" s="10" t="s">
        <v>8318</v>
      </c>
      <c r="S3924" s="29">
        <f>ROUND(FundResult[[#This Row],[pledged]]/FundResult[[#This Row],[goal]]*100,0)</f>
        <v>8</v>
      </c>
      <c r="T3924" s="27">
        <f>IFERROR(FundResult[[#This Row],[pledged]]/FundResult[[#This Row],[backers_count]], 0)</f>
        <v>10.166666666666666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48">
        <v>11500</v>
      </c>
      <c r="E3925" s="4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6">
        <f>FundResult[[#This Row],[launched_at]]/86400+DATE(1970,1,1)</f>
        <v>42075.979988425926</v>
      </c>
      <c r="L3925" s="8">
        <f>YEAR(FundResult[[#This Row],[Date Created Conversion]])</f>
        <v>2015</v>
      </c>
      <c r="M3925" t="b">
        <v>0</v>
      </c>
      <c r="N3925">
        <v>17</v>
      </c>
      <c r="O3925" t="b">
        <v>0</v>
      </c>
      <c r="P3925" t="s">
        <v>8269</v>
      </c>
      <c r="Q3925" t="s">
        <v>8317</v>
      </c>
      <c r="R3925" s="10" t="s">
        <v>8318</v>
      </c>
      <c r="S3925" s="29">
        <f>ROUND(FundResult[[#This Row],[pledged]]/FundResult[[#This Row],[goal]]*100,0)</f>
        <v>12</v>
      </c>
      <c r="T3925" s="27">
        <f>IFERROR(FundResult[[#This Row],[pledged]]/FundResult[[#This Row],[backers_count]], 0)</f>
        <v>81.411764705882348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48">
        <v>15000</v>
      </c>
      <c r="E3926" s="4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6">
        <f>FundResult[[#This Row],[launched_at]]/86400+DATE(1970,1,1)</f>
        <v>41786.959745370368</v>
      </c>
      <c r="L3926" s="8">
        <f>YEAR(FundResult[[#This Row],[Date Created Conversion]])</f>
        <v>2014</v>
      </c>
      <c r="M3926" t="b">
        <v>0</v>
      </c>
      <c r="N3926">
        <v>40</v>
      </c>
      <c r="O3926" t="b">
        <v>0</v>
      </c>
      <c r="P3926" t="s">
        <v>8269</v>
      </c>
      <c r="Q3926" t="s">
        <v>8317</v>
      </c>
      <c r="R3926" s="10" t="s">
        <v>8318</v>
      </c>
      <c r="S3926" s="29">
        <f>ROUND(FundResult[[#This Row],[pledged]]/FundResult[[#This Row],[goal]]*100,0)</f>
        <v>15</v>
      </c>
      <c r="T3926" s="27">
        <f>IFERROR(FundResult[[#This Row],[pledged]]/FundResult[[#This Row],[backers_count]], 0)</f>
        <v>57.25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48">
        <v>150</v>
      </c>
      <c r="E3927" s="4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6">
        <f>FundResult[[#This Row],[launched_at]]/86400+DATE(1970,1,1)</f>
        <v>41820.870821759258</v>
      </c>
      <c r="L3927" s="8">
        <f>YEAR(FundResult[[#This Row],[Date Created Conversion]])</f>
        <v>2014</v>
      </c>
      <c r="M3927" t="b">
        <v>0</v>
      </c>
      <c r="N3927">
        <v>3</v>
      </c>
      <c r="O3927" t="b">
        <v>0</v>
      </c>
      <c r="P3927" t="s">
        <v>8269</v>
      </c>
      <c r="Q3927" t="s">
        <v>8317</v>
      </c>
      <c r="R3927" s="10" t="s">
        <v>8318</v>
      </c>
      <c r="S3927" s="29">
        <f>ROUND(FundResult[[#This Row],[pledged]]/FundResult[[#This Row],[goal]]*100,0)</f>
        <v>10</v>
      </c>
      <c r="T3927" s="27">
        <f>IFERROR(FundResult[[#This Row],[pledged]]/FundResult[[#This Row],[backers_count]], 0)</f>
        <v>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48">
        <v>5000</v>
      </c>
      <c r="E3928" s="4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6">
        <f>FundResult[[#This Row],[launched_at]]/86400+DATE(1970,1,1)</f>
        <v>41970.085046296299</v>
      </c>
      <c r="L3928" s="8">
        <f>YEAR(FundResult[[#This Row],[Date Created Conversion]])</f>
        <v>2014</v>
      </c>
      <c r="M3928" t="b">
        <v>0</v>
      </c>
      <c r="N3928">
        <v>1</v>
      </c>
      <c r="O3928" t="b">
        <v>0</v>
      </c>
      <c r="P3928" t="s">
        <v>8269</v>
      </c>
      <c r="Q3928" t="s">
        <v>8317</v>
      </c>
      <c r="R3928" s="10" t="s">
        <v>8318</v>
      </c>
      <c r="S3928" s="29">
        <f>ROUND(FundResult[[#This Row],[pledged]]/FundResult[[#This Row],[goal]]*100,0)</f>
        <v>0</v>
      </c>
      <c r="T3928" s="27">
        <f>IFERROR(FundResult[[#This Row],[pledged]]/FundResult[[#This Row],[backers_count]], 0)</f>
        <v>15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48">
        <v>2500</v>
      </c>
      <c r="E3929" s="4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6">
        <f>FundResult[[#This Row],[launched_at]]/86400+DATE(1970,1,1)</f>
        <v>41830.267407407409</v>
      </c>
      <c r="L3929" s="8">
        <f>YEAR(FundResult[[#This Row],[Date Created Conversion]])</f>
        <v>2014</v>
      </c>
      <c r="M3929" t="b">
        <v>0</v>
      </c>
      <c r="N3929">
        <v>2</v>
      </c>
      <c r="O3929" t="b">
        <v>0</v>
      </c>
      <c r="P3929" t="s">
        <v>8269</v>
      </c>
      <c r="Q3929" t="s">
        <v>8317</v>
      </c>
      <c r="R3929" s="10" t="s">
        <v>8318</v>
      </c>
      <c r="S3929" s="29">
        <f>ROUND(FundResult[[#This Row],[pledged]]/FundResult[[#This Row],[goal]]*100,0)</f>
        <v>1</v>
      </c>
      <c r="T3929" s="27">
        <f>IFERROR(FundResult[[#This Row],[pledged]]/FundResult[[#This Row],[backers_count]], 0)</f>
        <v>12.5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48">
        <v>5000</v>
      </c>
      <c r="E3930" s="4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6">
        <f>FundResult[[#This Row],[launched_at]]/86400+DATE(1970,1,1)</f>
        <v>42265.683182870373</v>
      </c>
      <c r="L3930" s="8">
        <f>YEAR(FundResult[[#This Row],[Date Created Conversion]])</f>
        <v>2015</v>
      </c>
      <c r="M3930" t="b">
        <v>0</v>
      </c>
      <c r="N3930">
        <v>7</v>
      </c>
      <c r="O3930" t="b">
        <v>0</v>
      </c>
      <c r="P3930" t="s">
        <v>8269</v>
      </c>
      <c r="Q3930" t="s">
        <v>8317</v>
      </c>
      <c r="R3930" s="10" t="s">
        <v>8318</v>
      </c>
      <c r="S3930" s="29">
        <f>ROUND(FundResult[[#This Row],[pledged]]/FundResult[[#This Row],[goal]]*100,0)</f>
        <v>13</v>
      </c>
      <c r="T3930" s="27">
        <f>IFERROR(FundResult[[#This Row],[pledged]]/FundResult[[#This Row],[backers_count]], 0)</f>
        <v>93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48">
        <v>20000</v>
      </c>
      <c r="E3931" s="4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6">
        <f>FundResult[[#This Row],[launched_at]]/86400+DATE(1970,1,1)</f>
        <v>42601.827141203699</v>
      </c>
      <c r="L3931" s="8">
        <f>YEAR(FundResult[[#This Row],[Date Created Conversion]])</f>
        <v>2016</v>
      </c>
      <c r="M3931" t="b">
        <v>0</v>
      </c>
      <c r="N3931">
        <v>14</v>
      </c>
      <c r="O3931" t="b">
        <v>0</v>
      </c>
      <c r="P3931" t="s">
        <v>8269</v>
      </c>
      <c r="Q3931" t="s">
        <v>8317</v>
      </c>
      <c r="R3931" s="10" t="s">
        <v>8318</v>
      </c>
      <c r="S3931" s="29">
        <f>ROUND(FundResult[[#This Row],[pledged]]/FundResult[[#This Row],[goal]]*100,0)</f>
        <v>2</v>
      </c>
      <c r="T3931" s="27">
        <f>IFERROR(FundResult[[#This Row],[pledged]]/FundResult[[#This Row],[backers_count]], 0)</f>
        <v>32.357142857142854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48">
        <v>10000</v>
      </c>
      <c r="E3932" s="4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6">
        <f>FundResult[[#This Row],[launched_at]]/86400+DATE(1970,1,1)</f>
        <v>42433.338749999995</v>
      </c>
      <c r="L3932" s="8">
        <f>YEAR(FundResult[[#This Row],[Date Created Conversion]])</f>
        <v>2016</v>
      </c>
      <c r="M3932" t="b">
        <v>0</v>
      </c>
      <c r="N3932">
        <v>0</v>
      </c>
      <c r="O3932" t="b">
        <v>0</v>
      </c>
      <c r="P3932" t="s">
        <v>8269</v>
      </c>
      <c r="Q3932" t="s">
        <v>8317</v>
      </c>
      <c r="R3932" s="10" t="s">
        <v>8318</v>
      </c>
      <c r="S3932" s="29">
        <f>ROUND(FundResult[[#This Row],[pledged]]/FundResult[[#This Row],[goal]]*100,0)</f>
        <v>0</v>
      </c>
      <c r="T3932" s="27">
        <f>IFERROR(FundResult[[#This Row],[pledged]]/FundResult[[#This Row],[backers_count]], 0)</f>
        <v>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48">
        <v>8000</v>
      </c>
      <c r="E3933" s="4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6">
        <f>FundResult[[#This Row],[launched_at]]/86400+DATE(1970,1,1)</f>
        <v>42228.151701388888</v>
      </c>
      <c r="L3933" s="8">
        <f>YEAR(FundResult[[#This Row],[Date Created Conversion]])</f>
        <v>2015</v>
      </c>
      <c r="M3933" t="b">
        <v>0</v>
      </c>
      <c r="N3933">
        <v>0</v>
      </c>
      <c r="O3933" t="b">
        <v>0</v>
      </c>
      <c r="P3933" t="s">
        <v>8269</v>
      </c>
      <c r="Q3933" t="s">
        <v>8317</v>
      </c>
      <c r="R3933" s="10" t="s">
        <v>8318</v>
      </c>
      <c r="S3933" s="29">
        <f>ROUND(FundResult[[#This Row],[pledged]]/FundResult[[#This Row],[goal]]*100,0)</f>
        <v>0</v>
      </c>
      <c r="T3933" s="27">
        <f>IFERROR(FundResult[[#This Row],[pledged]]/FundResult[[#This Row],[backers_count]], 0)</f>
        <v>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48">
        <v>12000</v>
      </c>
      <c r="E3934" s="4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6">
        <f>FundResult[[#This Row],[launched_at]]/86400+DATE(1970,1,1)</f>
        <v>42415.168564814812</v>
      </c>
      <c r="L3934" s="8">
        <f>YEAR(FundResult[[#This Row],[Date Created Conversion]])</f>
        <v>2016</v>
      </c>
      <c r="M3934" t="b">
        <v>0</v>
      </c>
      <c r="N3934">
        <v>1</v>
      </c>
      <c r="O3934" t="b">
        <v>0</v>
      </c>
      <c r="P3934" t="s">
        <v>8269</v>
      </c>
      <c r="Q3934" t="s">
        <v>8317</v>
      </c>
      <c r="R3934" s="10" t="s">
        <v>8318</v>
      </c>
      <c r="S3934" s="29">
        <f>ROUND(FundResult[[#This Row],[pledged]]/FundResult[[#This Row],[goal]]*100,0)</f>
        <v>0</v>
      </c>
      <c r="T3934" s="27">
        <f>IFERROR(FundResult[[#This Row],[pledged]]/FundResult[[#This Row],[backers_count]], 0)</f>
        <v>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48">
        <v>7000</v>
      </c>
      <c r="E3935" s="4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6">
        <f>FundResult[[#This Row],[launched_at]]/86400+DATE(1970,1,1)</f>
        <v>42538.968310185184</v>
      </c>
      <c r="L3935" s="8">
        <f>YEAR(FundResult[[#This Row],[Date Created Conversion]])</f>
        <v>2016</v>
      </c>
      <c r="M3935" t="b">
        <v>0</v>
      </c>
      <c r="N3935">
        <v>12</v>
      </c>
      <c r="O3935" t="b">
        <v>0</v>
      </c>
      <c r="P3935" t="s">
        <v>8269</v>
      </c>
      <c r="Q3935" t="s">
        <v>8317</v>
      </c>
      <c r="R3935" s="10" t="s">
        <v>8318</v>
      </c>
      <c r="S3935" s="29">
        <f>ROUND(FundResult[[#This Row],[pledged]]/FundResult[[#This Row],[goal]]*100,0)</f>
        <v>16</v>
      </c>
      <c r="T3935" s="27">
        <f>IFERROR(FundResult[[#This Row],[pledged]]/FundResult[[#This Row],[backers_count]], 0)</f>
        <v>91.833333333333329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48">
        <v>5000</v>
      </c>
      <c r="E3936" s="4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6">
        <f>FundResult[[#This Row],[launched_at]]/86400+DATE(1970,1,1)</f>
        <v>42233.671747685185</v>
      </c>
      <c r="L3936" s="8">
        <f>YEAR(FundResult[[#This Row],[Date Created Conversion]])</f>
        <v>2015</v>
      </c>
      <c r="M3936" t="b">
        <v>0</v>
      </c>
      <c r="N3936">
        <v>12</v>
      </c>
      <c r="O3936" t="b">
        <v>0</v>
      </c>
      <c r="P3936" t="s">
        <v>8269</v>
      </c>
      <c r="Q3936" t="s">
        <v>8317</v>
      </c>
      <c r="R3936" s="10" t="s">
        <v>8318</v>
      </c>
      <c r="S3936" s="29">
        <f>ROUND(FundResult[[#This Row],[pledged]]/FundResult[[#This Row],[goal]]*100,0)</f>
        <v>11</v>
      </c>
      <c r="T3936" s="27">
        <f>IFERROR(FundResult[[#This Row],[pledged]]/FundResult[[#This Row],[backers_count]], 0)</f>
        <v>45.833333333333336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48">
        <v>3000</v>
      </c>
      <c r="E3937" s="4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6">
        <f>FundResult[[#This Row],[launched_at]]/86400+DATE(1970,1,1)</f>
        <v>42221.656782407408</v>
      </c>
      <c r="L3937" s="8">
        <f>YEAR(FundResult[[#This Row],[Date Created Conversion]])</f>
        <v>2015</v>
      </c>
      <c r="M3937" t="b">
        <v>0</v>
      </c>
      <c r="N3937">
        <v>23</v>
      </c>
      <c r="O3937" t="b">
        <v>0</v>
      </c>
      <c r="P3937" t="s">
        <v>8269</v>
      </c>
      <c r="Q3937" t="s">
        <v>8317</v>
      </c>
      <c r="R3937" s="10" t="s">
        <v>8318</v>
      </c>
      <c r="S3937" s="29">
        <f>ROUND(FundResult[[#This Row],[pledged]]/FundResult[[#This Row],[goal]]*100,0)</f>
        <v>44</v>
      </c>
      <c r="T3937" s="27">
        <f>IFERROR(FundResult[[#This Row],[pledged]]/FundResult[[#This Row],[backers_count]], 0)</f>
        <v>57.173913043478258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48">
        <v>20000</v>
      </c>
      <c r="E3938" s="4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6">
        <f>FundResult[[#This Row],[launched_at]]/86400+DATE(1970,1,1)</f>
        <v>42675.262962962966</v>
      </c>
      <c r="L3938" s="8">
        <f>YEAR(FundResult[[#This Row],[Date Created Conversion]])</f>
        <v>2016</v>
      </c>
      <c r="M3938" t="b">
        <v>0</v>
      </c>
      <c r="N3938">
        <v>0</v>
      </c>
      <c r="O3938" t="b">
        <v>0</v>
      </c>
      <c r="P3938" t="s">
        <v>8269</v>
      </c>
      <c r="Q3938" t="s">
        <v>8317</v>
      </c>
      <c r="R3938" s="10" t="s">
        <v>8318</v>
      </c>
      <c r="S3938" s="29">
        <f>ROUND(FundResult[[#This Row],[pledged]]/FundResult[[#This Row],[goal]]*100,0)</f>
        <v>0</v>
      </c>
      <c r="T3938" s="27">
        <f>IFERROR(FundResult[[#This Row],[pledged]]/FundResult[[#This Row],[backers_count]], 0)</f>
        <v>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48">
        <v>2885</v>
      </c>
      <c r="E3939" s="4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6">
        <f>FundResult[[#This Row],[launched_at]]/86400+DATE(1970,1,1)</f>
        <v>42534.631481481483</v>
      </c>
      <c r="L3939" s="8">
        <f>YEAR(FundResult[[#This Row],[Date Created Conversion]])</f>
        <v>2016</v>
      </c>
      <c r="M3939" t="b">
        <v>0</v>
      </c>
      <c r="N3939">
        <v>10</v>
      </c>
      <c r="O3939" t="b">
        <v>0</v>
      </c>
      <c r="P3939" t="s">
        <v>8269</v>
      </c>
      <c r="Q3939" t="s">
        <v>8317</v>
      </c>
      <c r="R3939" s="10" t="s">
        <v>8318</v>
      </c>
      <c r="S3939" s="29">
        <f>ROUND(FundResult[[#This Row],[pledged]]/FundResult[[#This Row],[goal]]*100,0)</f>
        <v>86</v>
      </c>
      <c r="T3939" s="27">
        <f>IFERROR(FundResult[[#This Row],[pledged]]/FundResult[[#This Row],[backers_count]], 0)</f>
        <v>248.5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48">
        <v>3255</v>
      </c>
      <c r="E3940" s="4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6">
        <f>FundResult[[#This Row],[launched_at]]/86400+DATE(1970,1,1)</f>
        <v>42151.905717592592</v>
      </c>
      <c r="L3940" s="8">
        <f>YEAR(FundResult[[#This Row],[Date Created Conversion]])</f>
        <v>2015</v>
      </c>
      <c r="M3940" t="b">
        <v>0</v>
      </c>
      <c r="N3940">
        <v>5</v>
      </c>
      <c r="O3940" t="b">
        <v>0</v>
      </c>
      <c r="P3940" t="s">
        <v>8269</v>
      </c>
      <c r="Q3940" t="s">
        <v>8317</v>
      </c>
      <c r="R3940" s="10" t="s">
        <v>8318</v>
      </c>
      <c r="S3940" s="29">
        <f>ROUND(FundResult[[#This Row],[pledged]]/FundResult[[#This Row],[goal]]*100,0)</f>
        <v>12</v>
      </c>
      <c r="T3940" s="27">
        <f>IFERROR(FundResult[[#This Row],[pledged]]/FundResult[[#This Row],[backers_count]], 0)</f>
        <v>79.400000000000006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48">
        <v>5000</v>
      </c>
      <c r="E3941" s="4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6">
        <f>FundResult[[#This Row],[launched_at]]/86400+DATE(1970,1,1)</f>
        <v>41915.400219907409</v>
      </c>
      <c r="L3941" s="8">
        <f>YEAR(FundResult[[#This Row],[Date Created Conversion]])</f>
        <v>2014</v>
      </c>
      <c r="M3941" t="b">
        <v>0</v>
      </c>
      <c r="N3941">
        <v>1</v>
      </c>
      <c r="O3941" t="b">
        <v>0</v>
      </c>
      <c r="P3941" t="s">
        <v>8269</v>
      </c>
      <c r="Q3941" t="s">
        <v>8317</v>
      </c>
      <c r="R3941" s="10" t="s">
        <v>8318</v>
      </c>
      <c r="S3941" s="29">
        <f>ROUND(FundResult[[#This Row],[pledged]]/FundResult[[#This Row],[goal]]*100,0)</f>
        <v>0</v>
      </c>
      <c r="T3941" s="27">
        <f>IFERROR(FundResult[[#This Row],[pledged]]/FundResult[[#This Row],[backers_count]], 0)</f>
        <v>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48">
        <v>5000</v>
      </c>
      <c r="E3942" s="4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6">
        <f>FundResult[[#This Row],[launched_at]]/86400+DATE(1970,1,1)</f>
        <v>41961.492488425924</v>
      </c>
      <c r="L3942" s="8">
        <f>YEAR(FundResult[[#This Row],[Date Created Conversion]])</f>
        <v>2014</v>
      </c>
      <c r="M3942" t="b">
        <v>0</v>
      </c>
      <c r="N3942">
        <v>2</v>
      </c>
      <c r="O3942" t="b">
        <v>0</v>
      </c>
      <c r="P3942" t="s">
        <v>8269</v>
      </c>
      <c r="Q3942" t="s">
        <v>8317</v>
      </c>
      <c r="R3942" s="10" t="s">
        <v>8318</v>
      </c>
      <c r="S3942" s="29">
        <f>ROUND(FundResult[[#This Row],[pledged]]/FundResult[[#This Row],[goal]]*100,0)</f>
        <v>0</v>
      </c>
      <c r="T3942" s="27">
        <f>IFERROR(FundResult[[#This Row],[pledged]]/FundResult[[#This Row],[backers_count]], 0)</f>
        <v>5.5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48">
        <v>5500</v>
      </c>
      <c r="E3943" s="4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6">
        <f>FundResult[[#This Row],[launched_at]]/86400+DATE(1970,1,1)</f>
        <v>41940.587233796294</v>
      </c>
      <c r="L3943" s="8">
        <f>YEAR(FundResult[[#This Row],[Date Created Conversion]])</f>
        <v>2014</v>
      </c>
      <c r="M3943" t="b">
        <v>0</v>
      </c>
      <c r="N3943">
        <v>2</v>
      </c>
      <c r="O3943" t="b">
        <v>0</v>
      </c>
      <c r="P3943" t="s">
        <v>8269</v>
      </c>
      <c r="Q3943" t="s">
        <v>8317</v>
      </c>
      <c r="R3943" s="10" t="s">
        <v>8318</v>
      </c>
      <c r="S3943" s="29">
        <f>ROUND(FundResult[[#This Row],[pledged]]/FundResult[[#This Row],[goal]]*100,0)</f>
        <v>1</v>
      </c>
      <c r="T3943" s="27">
        <f>IFERROR(FundResult[[#This Row],[pledged]]/FundResult[[#This Row],[backers_count]], 0)</f>
        <v>25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48">
        <v>1200</v>
      </c>
      <c r="E3944" s="4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6">
        <f>FundResult[[#This Row],[launched_at]]/86400+DATE(1970,1,1)</f>
        <v>42111.904097222221</v>
      </c>
      <c r="L3944" s="8">
        <f>YEAR(FundResult[[#This Row],[Date Created Conversion]])</f>
        <v>2015</v>
      </c>
      <c r="M3944" t="b">
        <v>0</v>
      </c>
      <c r="N3944">
        <v>0</v>
      </c>
      <c r="O3944" t="b">
        <v>0</v>
      </c>
      <c r="P3944" t="s">
        <v>8269</v>
      </c>
      <c r="Q3944" t="s">
        <v>8317</v>
      </c>
      <c r="R3944" s="10" t="s">
        <v>8318</v>
      </c>
      <c r="S3944" s="29">
        <f>ROUND(FundResult[[#This Row],[pledged]]/FundResult[[#This Row],[goal]]*100,0)</f>
        <v>0</v>
      </c>
      <c r="T3944" s="27">
        <f>IFERROR(FundResult[[#This Row],[pledged]]/FundResult[[#This Row],[backers_count]], 0)</f>
        <v>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48">
        <v>5000</v>
      </c>
      <c r="E3945" s="4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6">
        <f>FundResult[[#This Row],[launched_at]]/86400+DATE(1970,1,1)</f>
        <v>42279.778564814813</v>
      </c>
      <c r="L3945" s="8">
        <f>YEAR(FundResult[[#This Row],[Date Created Conversion]])</f>
        <v>2015</v>
      </c>
      <c r="M3945" t="b">
        <v>0</v>
      </c>
      <c r="N3945">
        <v>13</v>
      </c>
      <c r="O3945" t="b">
        <v>0</v>
      </c>
      <c r="P3945" t="s">
        <v>8269</v>
      </c>
      <c r="Q3945" t="s">
        <v>8317</v>
      </c>
      <c r="R3945" s="10" t="s">
        <v>8318</v>
      </c>
      <c r="S3945" s="29">
        <f>ROUND(FundResult[[#This Row],[pledged]]/FundResult[[#This Row],[goal]]*100,0)</f>
        <v>36</v>
      </c>
      <c r="T3945" s="27">
        <f>IFERROR(FundResult[[#This Row],[pledged]]/FundResult[[#This Row],[backers_count]], 0)</f>
        <v>137.07692307692307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48">
        <v>5000</v>
      </c>
      <c r="E3946" s="4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6">
        <f>FundResult[[#This Row],[launched_at]]/86400+DATE(1970,1,1)</f>
        <v>42213.662905092591</v>
      </c>
      <c r="L3946" s="8">
        <f>YEAR(FundResult[[#This Row],[Date Created Conversion]])</f>
        <v>2015</v>
      </c>
      <c r="M3946" t="b">
        <v>0</v>
      </c>
      <c r="N3946">
        <v>0</v>
      </c>
      <c r="O3946" t="b">
        <v>0</v>
      </c>
      <c r="P3946" t="s">
        <v>8269</v>
      </c>
      <c r="Q3946" t="s">
        <v>8317</v>
      </c>
      <c r="R3946" s="10" t="s">
        <v>8318</v>
      </c>
      <c r="S3946" s="29">
        <f>ROUND(FundResult[[#This Row],[pledged]]/FundResult[[#This Row],[goal]]*100,0)</f>
        <v>0</v>
      </c>
      <c r="T3946" s="27">
        <f>IFERROR(FundResult[[#This Row],[pledged]]/FundResult[[#This Row],[backers_count]], 0)</f>
        <v>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48">
        <v>2000</v>
      </c>
      <c r="E3947" s="4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6">
        <f>FundResult[[#This Row],[launched_at]]/86400+DATE(1970,1,1)</f>
        <v>42109.801712962959</v>
      </c>
      <c r="L3947" s="8">
        <f>YEAR(FundResult[[#This Row],[Date Created Conversion]])</f>
        <v>2015</v>
      </c>
      <c r="M3947" t="b">
        <v>0</v>
      </c>
      <c r="N3947">
        <v>1</v>
      </c>
      <c r="O3947" t="b">
        <v>0</v>
      </c>
      <c r="P3947" t="s">
        <v>8269</v>
      </c>
      <c r="Q3947" t="s">
        <v>8317</v>
      </c>
      <c r="R3947" s="10" t="s">
        <v>8318</v>
      </c>
      <c r="S3947" s="29">
        <f>ROUND(FundResult[[#This Row],[pledged]]/FundResult[[#This Row],[goal]]*100,0)</f>
        <v>0</v>
      </c>
      <c r="T3947" s="27">
        <f>IFERROR(FundResult[[#This Row],[pledged]]/FundResult[[#This Row],[backers_count]], 0)</f>
        <v>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48">
        <v>6000</v>
      </c>
      <c r="E3948" s="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6">
        <f>FundResult[[#This Row],[launched_at]]/86400+DATE(1970,1,1)</f>
        <v>42031.833587962959</v>
      </c>
      <c r="L3948" s="8">
        <f>YEAR(FundResult[[#This Row],[Date Created Conversion]])</f>
        <v>2015</v>
      </c>
      <c r="M3948" t="b">
        <v>0</v>
      </c>
      <c r="N3948">
        <v>5</v>
      </c>
      <c r="O3948" t="b">
        <v>0</v>
      </c>
      <c r="P3948" t="s">
        <v>8269</v>
      </c>
      <c r="Q3948" t="s">
        <v>8317</v>
      </c>
      <c r="R3948" s="10" t="s">
        <v>8318</v>
      </c>
      <c r="S3948" s="29">
        <f>ROUND(FundResult[[#This Row],[pledged]]/FundResult[[#This Row],[goal]]*100,0)</f>
        <v>3</v>
      </c>
      <c r="T3948" s="27">
        <f>IFERROR(FundResult[[#This Row],[pledged]]/FundResult[[#This Row],[backers_count]], 0)</f>
        <v>39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48">
        <v>3000</v>
      </c>
      <c r="E3949" s="4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6">
        <f>FundResult[[#This Row],[launched_at]]/86400+DATE(1970,1,1)</f>
        <v>42615.142870370371</v>
      </c>
      <c r="L3949" s="8">
        <f>YEAR(FundResult[[#This Row],[Date Created Conversion]])</f>
        <v>2016</v>
      </c>
      <c r="M3949" t="b">
        <v>0</v>
      </c>
      <c r="N3949">
        <v>2</v>
      </c>
      <c r="O3949" t="b">
        <v>0</v>
      </c>
      <c r="P3949" t="s">
        <v>8269</v>
      </c>
      <c r="Q3949" t="s">
        <v>8317</v>
      </c>
      <c r="R3949" s="10" t="s">
        <v>8318</v>
      </c>
      <c r="S3949" s="29">
        <f>ROUND(FundResult[[#This Row],[pledged]]/FundResult[[#This Row],[goal]]*100,0)</f>
        <v>3</v>
      </c>
      <c r="T3949" s="27">
        <f>IFERROR(FundResult[[#This Row],[pledged]]/FundResult[[#This Row],[backers_count]], 0)</f>
        <v>50.5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48">
        <v>30000</v>
      </c>
      <c r="E3950" s="4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6">
        <f>FundResult[[#This Row],[launched_at]]/86400+DATE(1970,1,1)</f>
        <v>41829.325497685189</v>
      </c>
      <c r="L3950" s="8">
        <f>YEAR(FundResult[[#This Row],[Date Created Conversion]])</f>
        <v>2014</v>
      </c>
      <c r="M3950" t="b">
        <v>0</v>
      </c>
      <c r="N3950">
        <v>0</v>
      </c>
      <c r="O3950" t="b">
        <v>0</v>
      </c>
      <c r="P3950" t="s">
        <v>8269</v>
      </c>
      <c r="Q3950" t="s">
        <v>8317</v>
      </c>
      <c r="R3950" s="10" t="s">
        <v>8318</v>
      </c>
      <c r="S3950" s="29">
        <f>ROUND(FundResult[[#This Row],[pledged]]/FundResult[[#This Row],[goal]]*100,0)</f>
        <v>0</v>
      </c>
      <c r="T3950" s="27">
        <f>IFERROR(FundResult[[#This Row],[pledged]]/FundResult[[#This Row],[backers_count]], 0)</f>
        <v>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48">
        <v>10000</v>
      </c>
      <c r="E3951" s="4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6">
        <f>FundResult[[#This Row],[launched_at]]/86400+DATE(1970,1,1)</f>
        <v>42016.120613425926</v>
      </c>
      <c r="L3951" s="8">
        <f>YEAR(FundResult[[#This Row],[Date Created Conversion]])</f>
        <v>2015</v>
      </c>
      <c r="M3951" t="b">
        <v>0</v>
      </c>
      <c r="N3951">
        <v>32</v>
      </c>
      <c r="O3951" t="b">
        <v>0</v>
      </c>
      <c r="P3951" t="s">
        <v>8269</v>
      </c>
      <c r="Q3951" t="s">
        <v>8317</v>
      </c>
      <c r="R3951" s="10" t="s">
        <v>8318</v>
      </c>
      <c r="S3951" s="29">
        <f>ROUND(FundResult[[#This Row],[pledged]]/FundResult[[#This Row],[goal]]*100,0)</f>
        <v>16</v>
      </c>
      <c r="T3951" s="27">
        <f>IFERROR(FundResult[[#This Row],[pledged]]/FundResult[[#This Row],[backers_count]], 0)</f>
        <v>49.28125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48">
        <v>4000</v>
      </c>
      <c r="E3952" s="4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6">
        <f>FundResult[[#This Row],[launched_at]]/86400+DATE(1970,1,1)</f>
        <v>42439.702314814815</v>
      </c>
      <c r="L3952" s="8">
        <f>YEAR(FundResult[[#This Row],[Date Created Conversion]])</f>
        <v>2016</v>
      </c>
      <c r="M3952" t="b">
        <v>0</v>
      </c>
      <c r="N3952">
        <v>1</v>
      </c>
      <c r="O3952" t="b">
        <v>0</v>
      </c>
      <c r="P3952" t="s">
        <v>8269</v>
      </c>
      <c r="Q3952" t="s">
        <v>8317</v>
      </c>
      <c r="R3952" s="10" t="s">
        <v>8318</v>
      </c>
      <c r="S3952" s="29">
        <f>ROUND(FundResult[[#This Row],[pledged]]/FundResult[[#This Row],[goal]]*100,0)</f>
        <v>1</v>
      </c>
      <c r="T3952" s="27">
        <f>IFERROR(FundResult[[#This Row],[pledged]]/FundResult[[#This Row],[backers_count]], 0)</f>
        <v>25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48">
        <v>200000</v>
      </c>
      <c r="E3953" s="4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6">
        <f>FundResult[[#This Row],[launched_at]]/86400+DATE(1970,1,1)</f>
        <v>42433.825717592597</v>
      </c>
      <c r="L3953" s="8">
        <f>YEAR(FundResult[[#This Row],[Date Created Conversion]])</f>
        <v>2016</v>
      </c>
      <c r="M3953" t="b">
        <v>0</v>
      </c>
      <c r="N3953">
        <v>1</v>
      </c>
      <c r="O3953" t="b">
        <v>0</v>
      </c>
      <c r="P3953" t="s">
        <v>8269</v>
      </c>
      <c r="Q3953" t="s">
        <v>8317</v>
      </c>
      <c r="R3953" s="10" t="s">
        <v>8318</v>
      </c>
      <c r="S3953" s="29">
        <f>ROUND(FundResult[[#This Row],[pledged]]/FundResult[[#This Row],[goal]]*100,0)</f>
        <v>0</v>
      </c>
      <c r="T3953" s="27">
        <f>IFERROR(FundResult[[#This Row],[pledged]]/FundResult[[#This Row],[backers_count]], 0)</f>
        <v>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48">
        <v>26000</v>
      </c>
      <c r="E3954" s="4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6">
        <f>FundResult[[#This Row],[launched_at]]/86400+DATE(1970,1,1)</f>
        <v>42243.790393518517</v>
      </c>
      <c r="L3954" s="8">
        <f>YEAR(FundResult[[#This Row],[Date Created Conversion]])</f>
        <v>2015</v>
      </c>
      <c r="M3954" t="b">
        <v>0</v>
      </c>
      <c r="N3954">
        <v>1</v>
      </c>
      <c r="O3954" t="b">
        <v>0</v>
      </c>
      <c r="P3954" t="s">
        <v>8269</v>
      </c>
      <c r="Q3954" t="s">
        <v>8317</v>
      </c>
      <c r="R3954" s="10" t="s">
        <v>8318</v>
      </c>
      <c r="S3954" s="29">
        <f>ROUND(FundResult[[#This Row],[pledged]]/FundResult[[#This Row],[goal]]*100,0)</f>
        <v>0</v>
      </c>
      <c r="T3954" s="27">
        <f>IFERROR(FundResult[[#This Row],[pledged]]/FundResult[[#This Row],[backers_count]], 0)</f>
        <v>25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48">
        <v>17600</v>
      </c>
      <c r="E3955" s="4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6">
        <f>FundResult[[#This Row],[launched_at]]/86400+DATE(1970,1,1)</f>
        <v>42550.048449074078</v>
      </c>
      <c r="L3955" s="8">
        <f>YEAR(FundResult[[#This Row],[Date Created Conversion]])</f>
        <v>2016</v>
      </c>
      <c r="M3955" t="b">
        <v>0</v>
      </c>
      <c r="N3955">
        <v>0</v>
      </c>
      <c r="O3955" t="b">
        <v>0</v>
      </c>
      <c r="P3955" t="s">
        <v>8269</v>
      </c>
      <c r="Q3955" t="s">
        <v>8317</v>
      </c>
      <c r="R3955" s="10" t="s">
        <v>8318</v>
      </c>
      <c r="S3955" s="29">
        <f>ROUND(FundResult[[#This Row],[pledged]]/FundResult[[#This Row],[goal]]*100,0)</f>
        <v>0</v>
      </c>
      <c r="T3955" s="27">
        <f>IFERROR(FundResult[[#This Row],[pledged]]/FundResult[[#This Row],[backers_count]], 0)</f>
        <v>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48">
        <v>25000</v>
      </c>
      <c r="E3956" s="4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6">
        <f>FundResult[[#This Row],[launched_at]]/86400+DATE(1970,1,1)</f>
        <v>41774.651203703703</v>
      </c>
      <c r="L3956" s="8">
        <f>YEAR(FundResult[[#This Row],[Date Created Conversion]])</f>
        <v>2014</v>
      </c>
      <c r="M3956" t="b">
        <v>0</v>
      </c>
      <c r="N3956">
        <v>0</v>
      </c>
      <c r="O3956" t="b">
        <v>0</v>
      </c>
      <c r="P3956" t="s">
        <v>8269</v>
      </c>
      <c r="Q3956" t="s">
        <v>8317</v>
      </c>
      <c r="R3956" s="10" t="s">
        <v>8318</v>
      </c>
      <c r="S3956" s="29">
        <f>ROUND(FundResult[[#This Row],[pledged]]/FundResult[[#This Row],[goal]]*100,0)</f>
        <v>0</v>
      </c>
      <c r="T3956" s="27">
        <f>IFERROR(FundResult[[#This Row],[pledged]]/FundResult[[#This Row],[backers_count]], 0)</f>
        <v>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48">
        <v>1750</v>
      </c>
      <c r="E3957" s="4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6">
        <f>FundResult[[#This Row],[launched_at]]/86400+DATE(1970,1,1)</f>
        <v>42306.848854166667</v>
      </c>
      <c r="L3957" s="8">
        <f>YEAR(FundResult[[#This Row],[Date Created Conversion]])</f>
        <v>2015</v>
      </c>
      <c r="M3957" t="b">
        <v>0</v>
      </c>
      <c r="N3957">
        <v>8</v>
      </c>
      <c r="O3957" t="b">
        <v>0</v>
      </c>
      <c r="P3957" t="s">
        <v>8269</v>
      </c>
      <c r="Q3957" t="s">
        <v>8317</v>
      </c>
      <c r="R3957" s="10" t="s">
        <v>8318</v>
      </c>
      <c r="S3957" s="29">
        <f>ROUND(FundResult[[#This Row],[pledged]]/FundResult[[#This Row],[goal]]*100,0)</f>
        <v>24</v>
      </c>
      <c r="T3957" s="27">
        <f>IFERROR(FundResult[[#This Row],[pledged]]/FundResult[[#This Row],[backers_count]], 0)</f>
        <v>53.125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48">
        <v>5500</v>
      </c>
      <c r="E3958" s="4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6">
        <f>FundResult[[#This Row],[launched_at]]/86400+DATE(1970,1,1)</f>
        <v>42457.932025462964</v>
      </c>
      <c r="L3958" s="8">
        <f>YEAR(FundResult[[#This Row],[Date Created Conversion]])</f>
        <v>2016</v>
      </c>
      <c r="M3958" t="b">
        <v>0</v>
      </c>
      <c r="N3958">
        <v>0</v>
      </c>
      <c r="O3958" t="b">
        <v>0</v>
      </c>
      <c r="P3958" t="s">
        <v>8269</v>
      </c>
      <c r="Q3958" t="s">
        <v>8317</v>
      </c>
      <c r="R3958" s="10" t="s">
        <v>8318</v>
      </c>
      <c r="S3958" s="29">
        <f>ROUND(FundResult[[#This Row],[pledged]]/FundResult[[#This Row],[goal]]*100,0)</f>
        <v>0</v>
      </c>
      <c r="T3958" s="27">
        <f>IFERROR(FundResult[[#This Row],[pledged]]/FundResult[[#This Row],[backers_count]], 0)</f>
        <v>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48">
        <v>28000</v>
      </c>
      <c r="E3959" s="4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6">
        <f>FundResult[[#This Row],[launched_at]]/86400+DATE(1970,1,1)</f>
        <v>42513.976319444446</v>
      </c>
      <c r="L3959" s="8">
        <f>YEAR(FundResult[[#This Row],[Date Created Conversion]])</f>
        <v>2016</v>
      </c>
      <c r="M3959" t="b">
        <v>0</v>
      </c>
      <c r="N3959">
        <v>1</v>
      </c>
      <c r="O3959" t="b">
        <v>0</v>
      </c>
      <c r="P3959" t="s">
        <v>8269</v>
      </c>
      <c r="Q3959" t="s">
        <v>8317</v>
      </c>
      <c r="R3959" s="10" t="s">
        <v>8318</v>
      </c>
      <c r="S3959" s="29">
        <f>ROUND(FundResult[[#This Row],[pledged]]/FundResult[[#This Row],[goal]]*100,0)</f>
        <v>0</v>
      </c>
      <c r="T3959" s="27">
        <f>IFERROR(FundResult[[#This Row],[pledged]]/FundResult[[#This Row],[backers_count]], 0)</f>
        <v>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48">
        <v>2000</v>
      </c>
      <c r="E3960" s="4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6">
        <f>FundResult[[#This Row],[launched_at]]/86400+DATE(1970,1,1)</f>
        <v>41816.950370370367</v>
      </c>
      <c r="L3960" s="8">
        <f>YEAR(FundResult[[#This Row],[Date Created Conversion]])</f>
        <v>2014</v>
      </c>
      <c r="M3960" t="b">
        <v>0</v>
      </c>
      <c r="N3960">
        <v>16</v>
      </c>
      <c r="O3960" t="b">
        <v>0</v>
      </c>
      <c r="P3960" t="s">
        <v>8269</v>
      </c>
      <c r="Q3960" t="s">
        <v>8317</v>
      </c>
      <c r="R3960" s="10" t="s">
        <v>8318</v>
      </c>
      <c r="S3960" s="29">
        <f>ROUND(FundResult[[#This Row],[pledged]]/FundResult[[#This Row],[goal]]*100,0)</f>
        <v>32</v>
      </c>
      <c r="T3960" s="27">
        <f>IFERROR(FundResult[[#This Row],[pledged]]/FundResult[[#This Row],[backers_count]], 0)</f>
        <v>40.0625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48">
        <v>1200</v>
      </c>
      <c r="E3961" s="4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6">
        <f>FundResult[[#This Row],[launched_at]]/86400+DATE(1970,1,1)</f>
        <v>41880.788842592592</v>
      </c>
      <c r="L3961" s="8">
        <f>YEAR(FundResult[[#This Row],[Date Created Conversion]])</f>
        <v>2014</v>
      </c>
      <c r="M3961" t="b">
        <v>0</v>
      </c>
      <c r="N3961">
        <v>12</v>
      </c>
      <c r="O3961" t="b">
        <v>0</v>
      </c>
      <c r="P3961" t="s">
        <v>8269</v>
      </c>
      <c r="Q3961" t="s">
        <v>8317</v>
      </c>
      <c r="R3961" s="10" t="s">
        <v>8318</v>
      </c>
      <c r="S3961" s="29">
        <f>ROUND(FundResult[[#This Row],[pledged]]/FundResult[[#This Row],[goal]]*100,0)</f>
        <v>24</v>
      </c>
      <c r="T3961" s="27">
        <f>IFERROR(FundResult[[#This Row],[pledged]]/FundResult[[#This Row],[backers_count]], 0)</f>
        <v>24.333333333333332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48">
        <v>3000</v>
      </c>
      <c r="E3962" s="4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6">
        <f>FundResult[[#This Row],[launched_at]]/86400+DATE(1970,1,1)</f>
        <v>42342.845555555556</v>
      </c>
      <c r="L3962" s="8">
        <f>YEAR(FundResult[[#This Row],[Date Created Conversion]])</f>
        <v>2015</v>
      </c>
      <c r="M3962" t="b">
        <v>0</v>
      </c>
      <c r="N3962">
        <v>4</v>
      </c>
      <c r="O3962" t="b">
        <v>0</v>
      </c>
      <c r="P3962" t="s">
        <v>8269</v>
      </c>
      <c r="Q3962" t="s">
        <v>8317</v>
      </c>
      <c r="R3962" s="10" t="s">
        <v>8318</v>
      </c>
      <c r="S3962" s="29">
        <f>ROUND(FundResult[[#This Row],[pledged]]/FundResult[[#This Row],[goal]]*100,0)</f>
        <v>2</v>
      </c>
      <c r="T3962" s="27">
        <f>IFERROR(FundResult[[#This Row],[pledged]]/FundResult[[#This Row],[backers_count]], 0)</f>
        <v>11.25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48">
        <v>5000</v>
      </c>
      <c r="E3963" s="4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6">
        <f>FundResult[[#This Row],[launched_at]]/86400+DATE(1970,1,1)</f>
        <v>41745.891319444447</v>
      </c>
      <c r="L3963" s="8">
        <f>YEAR(FundResult[[#This Row],[Date Created Conversion]])</f>
        <v>2014</v>
      </c>
      <c r="M3963" t="b">
        <v>0</v>
      </c>
      <c r="N3963">
        <v>2</v>
      </c>
      <c r="O3963" t="b">
        <v>0</v>
      </c>
      <c r="P3963" t="s">
        <v>8269</v>
      </c>
      <c r="Q3963" t="s">
        <v>8317</v>
      </c>
      <c r="R3963" s="10" t="s">
        <v>8318</v>
      </c>
      <c r="S3963" s="29">
        <f>ROUND(FundResult[[#This Row],[pledged]]/FundResult[[#This Row],[goal]]*100,0)</f>
        <v>0</v>
      </c>
      <c r="T3963" s="27">
        <f>IFERROR(FundResult[[#This Row],[pledged]]/FundResult[[#This Row],[backers_count]], 0)</f>
        <v>10.5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48">
        <v>1400</v>
      </c>
      <c r="E3964" s="4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6">
        <f>FundResult[[#This Row],[launched_at]]/86400+DATE(1970,1,1)</f>
        <v>42311.621458333335</v>
      </c>
      <c r="L3964" s="8">
        <f>YEAR(FundResult[[#This Row],[Date Created Conversion]])</f>
        <v>2015</v>
      </c>
      <c r="M3964" t="b">
        <v>0</v>
      </c>
      <c r="N3964">
        <v>3</v>
      </c>
      <c r="O3964" t="b">
        <v>0</v>
      </c>
      <c r="P3964" t="s">
        <v>8269</v>
      </c>
      <c r="Q3964" t="s">
        <v>8317</v>
      </c>
      <c r="R3964" s="10" t="s">
        <v>8318</v>
      </c>
      <c r="S3964" s="29">
        <f>ROUND(FundResult[[#This Row],[pledged]]/FundResult[[#This Row],[goal]]*100,0)</f>
        <v>3</v>
      </c>
      <c r="T3964" s="27">
        <f>IFERROR(FundResult[[#This Row],[pledged]]/FundResult[[#This Row],[backers_count]], 0)</f>
        <v>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48">
        <v>10000</v>
      </c>
      <c r="E3965" s="4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6">
        <f>FundResult[[#This Row],[launched_at]]/86400+DATE(1970,1,1)</f>
        <v>42296.154131944444</v>
      </c>
      <c r="L3965" s="8">
        <f>YEAR(FundResult[[#This Row],[Date Created Conversion]])</f>
        <v>2015</v>
      </c>
      <c r="M3965" t="b">
        <v>0</v>
      </c>
      <c r="N3965">
        <v>0</v>
      </c>
      <c r="O3965" t="b">
        <v>0</v>
      </c>
      <c r="P3965" t="s">
        <v>8269</v>
      </c>
      <c r="Q3965" t="s">
        <v>8317</v>
      </c>
      <c r="R3965" s="10" t="s">
        <v>8318</v>
      </c>
      <c r="S3965" s="29">
        <f>ROUND(FundResult[[#This Row],[pledged]]/FundResult[[#This Row],[goal]]*100,0)</f>
        <v>0</v>
      </c>
      <c r="T3965" s="27">
        <f>IFERROR(FundResult[[#This Row],[pledged]]/FundResult[[#This Row],[backers_count]], 0)</f>
        <v>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48">
        <v>2000</v>
      </c>
      <c r="E3966" s="4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6">
        <f>FundResult[[#This Row],[launched_at]]/86400+DATE(1970,1,1)</f>
        <v>42053.722060185188</v>
      </c>
      <c r="L3966" s="8">
        <f>YEAR(FundResult[[#This Row],[Date Created Conversion]])</f>
        <v>2015</v>
      </c>
      <c r="M3966" t="b">
        <v>0</v>
      </c>
      <c r="N3966">
        <v>3</v>
      </c>
      <c r="O3966" t="b">
        <v>0</v>
      </c>
      <c r="P3966" t="s">
        <v>8269</v>
      </c>
      <c r="Q3966" t="s">
        <v>8317</v>
      </c>
      <c r="R3966" s="10" t="s">
        <v>8318</v>
      </c>
      <c r="S3966" s="29">
        <f>ROUND(FundResult[[#This Row],[pledged]]/FundResult[[#This Row],[goal]]*100,0)</f>
        <v>6</v>
      </c>
      <c r="T3966" s="27">
        <f>IFERROR(FundResult[[#This Row],[pledged]]/FundResult[[#This Row],[backers_count]], 0)</f>
        <v>42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48">
        <v>2000</v>
      </c>
      <c r="E3967" s="4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6">
        <f>FundResult[[#This Row],[launched_at]]/86400+DATE(1970,1,1)</f>
        <v>42414.235879629632</v>
      </c>
      <c r="L3967" s="8">
        <f>YEAR(FundResult[[#This Row],[Date Created Conversion]])</f>
        <v>2016</v>
      </c>
      <c r="M3967" t="b">
        <v>0</v>
      </c>
      <c r="N3967">
        <v>4</v>
      </c>
      <c r="O3967" t="b">
        <v>0</v>
      </c>
      <c r="P3967" t="s">
        <v>8269</v>
      </c>
      <c r="Q3967" t="s">
        <v>8317</v>
      </c>
      <c r="R3967" s="10" t="s">
        <v>8318</v>
      </c>
      <c r="S3967" s="29">
        <f>ROUND(FundResult[[#This Row],[pledged]]/FundResult[[#This Row],[goal]]*100,0)</f>
        <v>14</v>
      </c>
      <c r="T3967" s="27">
        <f>IFERROR(FundResult[[#This Row],[pledged]]/FundResult[[#This Row],[backers_count]], 0)</f>
        <v>71.25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48">
        <v>7500</v>
      </c>
      <c r="E3968" s="4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6">
        <f>FundResult[[#This Row],[launched_at]]/86400+DATE(1970,1,1)</f>
        <v>41801.711550925924</v>
      </c>
      <c r="L3968" s="8">
        <f>YEAR(FundResult[[#This Row],[Date Created Conversion]])</f>
        <v>2014</v>
      </c>
      <c r="M3968" t="b">
        <v>0</v>
      </c>
      <c r="N3968">
        <v>2</v>
      </c>
      <c r="O3968" t="b">
        <v>0</v>
      </c>
      <c r="P3968" t="s">
        <v>8269</v>
      </c>
      <c r="Q3968" t="s">
        <v>8317</v>
      </c>
      <c r="R3968" s="10" t="s">
        <v>8318</v>
      </c>
      <c r="S3968" s="29">
        <f>ROUND(FundResult[[#This Row],[pledged]]/FundResult[[#This Row],[goal]]*100,0)</f>
        <v>1</v>
      </c>
      <c r="T3968" s="27">
        <f>IFERROR(FundResult[[#This Row],[pledged]]/FundResult[[#This Row],[backers_count]], 0)</f>
        <v>22.5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48">
        <v>1700</v>
      </c>
      <c r="E3969" s="4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6">
        <f>FundResult[[#This Row],[launched_at]]/86400+DATE(1970,1,1)</f>
        <v>42770.290590277778</v>
      </c>
      <c r="L3969" s="8">
        <f>YEAR(FundResult[[#This Row],[Date Created Conversion]])</f>
        <v>2017</v>
      </c>
      <c r="M3969" t="b">
        <v>0</v>
      </c>
      <c r="N3969">
        <v>10</v>
      </c>
      <c r="O3969" t="b">
        <v>0</v>
      </c>
      <c r="P3969" t="s">
        <v>8269</v>
      </c>
      <c r="Q3969" t="s">
        <v>8317</v>
      </c>
      <c r="R3969" s="10" t="s">
        <v>8318</v>
      </c>
      <c r="S3969" s="29">
        <f>ROUND(FundResult[[#This Row],[pledged]]/FundResult[[#This Row],[goal]]*100,0)</f>
        <v>24</v>
      </c>
      <c r="T3969" s="27">
        <f>IFERROR(FundResult[[#This Row],[pledged]]/FundResult[[#This Row],[backers_count]], 0)</f>
        <v>41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48">
        <v>5000</v>
      </c>
      <c r="E3970" s="4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6">
        <f>FundResult[[#This Row],[launched_at]]/86400+DATE(1970,1,1)</f>
        <v>42452.815659722226</v>
      </c>
      <c r="L3970" s="8">
        <f>YEAR(FundResult[[#This Row],[Date Created Conversion]])</f>
        <v>2016</v>
      </c>
      <c r="M3970" t="b">
        <v>0</v>
      </c>
      <c r="N3970">
        <v>11</v>
      </c>
      <c r="O3970" t="b">
        <v>0</v>
      </c>
      <c r="P3970" t="s">
        <v>8269</v>
      </c>
      <c r="Q3970" t="s">
        <v>8317</v>
      </c>
      <c r="R3970" s="10" t="s">
        <v>8318</v>
      </c>
      <c r="S3970" s="29">
        <f>ROUND(FundResult[[#This Row],[pledged]]/FundResult[[#This Row],[goal]]*100,0)</f>
        <v>11</v>
      </c>
      <c r="T3970" s="27">
        <f>IFERROR(FundResult[[#This Row],[pledged]]/FundResult[[#This Row],[backers_count]], 0)</f>
        <v>47.909090909090907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48">
        <v>2825</v>
      </c>
      <c r="E3971" s="4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6">
        <f>FundResult[[#This Row],[launched_at]]/86400+DATE(1970,1,1)</f>
        <v>42601.854699074072</v>
      </c>
      <c r="L3971" s="8">
        <f>YEAR(FundResult[[#This Row],[Date Created Conversion]])</f>
        <v>2016</v>
      </c>
      <c r="M3971" t="b">
        <v>0</v>
      </c>
      <c r="N3971">
        <v>6</v>
      </c>
      <c r="O3971" t="b">
        <v>0</v>
      </c>
      <c r="P3971" t="s">
        <v>8269</v>
      </c>
      <c r="Q3971" t="s">
        <v>8317</v>
      </c>
      <c r="R3971" s="10" t="s">
        <v>8318</v>
      </c>
      <c r="S3971" s="29">
        <f>ROUND(FundResult[[#This Row],[pledged]]/FundResult[[#This Row],[goal]]*100,0)</f>
        <v>7</v>
      </c>
      <c r="T3971" s="27">
        <f>IFERROR(FundResult[[#This Row],[pledged]]/FundResult[[#This Row],[backers_count]], 0)</f>
        <v>35.166666666666664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48">
        <v>15000</v>
      </c>
      <c r="E3972" s="4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6">
        <f>FundResult[[#This Row],[launched_at]]/86400+DATE(1970,1,1)</f>
        <v>42447.863553240742</v>
      </c>
      <c r="L3972" s="8">
        <f>YEAR(FundResult[[#This Row],[Date Created Conversion]])</f>
        <v>2016</v>
      </c>
      <c r="M3972" t="b">
        <v>0</v>
      </c>
      <c r="N3972">
        <v>2</v>
      </c>
      <c r="O3972" t="b">
        <v>0</v>
      </c>
      <c r="P3972" t="s">
        <v>8269</v>
      </c>
      <c r="Q3972" t="s">
        <v>8317</v>
      </c>
      <c r="R3972" s="10" t="s">
        <v>8318</v>
      </c>
      <c r="S3972" s="29">
        <f>ROUND(FundResult[[#This Row],[pledged]]/FundResult[[#This Row],[goal]]*100,0)</f>
        <v>0</v>
      </c>
      <c r="T3972" s="27">
        <f>IFERROR(FundResult[[#This Row],[pledged]]/FundResult[[#This Row],[backers_count]], 0)</f>
        <v>5.5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48">
        <v>14000</v>
      </c>
      <c r="E3973" s="4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6">
        <f>FundResult[[#This Row],[launched_at]]/86400+DATE(1970,1,1)</f>
        <v>41811.536180555559</v>
      </c>
      <c r="L3973" s="8">
        <f>YEAR(FundResult[[#This Row],[Date Created Conversion]])</f>
        <v>2014</v>
      </c>
      <c r="M3973" t="b">
        <v>0</v>
      </c>
      <c r="N3973">
        <v>6</v>
      </c>
      <c r="O3973" t="b">
        <v>0</v>
      </c>
      <c r="P3973" t="s">
        <v>8269</v>
      </c>
      <c r="Q3973" t="s">
        <v>8317</v>
      </c>
      <c r="R3973" s="10" t="s">
        <v>8318</v>
      </c>
      <c r="S3973" s="29">
        <f>ROUND(FundResult[[#This Row],[pledged]]/FundResult[[#This Row],[goal]]*100,0)</f>
        <v>1</v>
      </c>
      <c r="T3973" s="27">
        <f>IFERROR(FundResult[[#This Row],[pledged]]/FundResult[[#This Row],[backers_count]], 0)</f>
        <v>22.666666666666668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48">
        <v>1000</v>
      </c>
      <c r="E3974" s="4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6">
        <f>FundResult[[#This Row],[launched_at]]/86400+DATE(1970,1,1)</f>
        <v>41981.067523148144</v>
      </c>
      <c r="L3974" s="8">
        <f>YEAR(FundResult[[#This Row],[Date Created Conversion]])</f>
        <v>2014</v>
      </c>
      <c r="M3974" t="b">
        <v>0</v>
      </c>
      <c r="N3974">
        <v>8</v>
      </c>
      <c r="O3974" t="b">
        <v>0</v>
      </c>
      <c r="P3974" t="s">
        <v>8269</v>
      </c>
      <c r="Q3974" t="s">
        <v>8317</v>
      </c>
      <c r="R3974" s="10" t="s">
        <v>8318</v>
      </c>
      <c r="S3974" s="29">
        <f>ROUND(FundResult[[#This Row],[pledged]]/FundResult[[#This Row],[goal]]*100,0)</f>
        <v>21</v>
      </c>
      <c r="T3974" s="27">
        <f>IFERROR(FundResult[[#This Row],[pledged]]/FundResult[[#This Row],[backers_count]], 0)</f>
        <v>26.375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48">
        <v>5000</v>
      </c>
      <c r="E3975" s="4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6">
        <f>FundResult[[#This Row],[launched_at]]/86400+DATE(1970,1,1)</f>
        <v>42469.68414351852</v>
      </c>
      <c r="L3975" s="8">
        <f>YEAR(FundResult[[#This Row],[Date Created Conversion]])</f>
        <v>2016</v>
      </c>
      <c r="M3975" t="b">
        <v>0</v>
      </c>
      <c r="N3975">
        <v>37</v>
      </c>
      <c r="O3975" t="b">
        <v>0</v>
      </c>
      <c r="P3975" t="s">
        <v>8269</v>
      </c>
      <c r="Q3975" t="s">
        <v>8317</v>
      </c>
      <c r="R3975" s="10" t="s">
        <v>8318</v>
      </c>
      <c r="S3975" s="29">
        <f>ROUND(FundResult[[#This Row],[pledged]]/FundResult[[#This Row],[goal]]*100,0)</f>
        <v>78</v>
      </c>
      <c r="T3975" s="27">
        <f>IFERROR(FundResult[[#This Row],[pledged]]/FundResult[[#This Row],[backers_count]], 0)</f>
        <v>105.54054054054055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48">
        <v>1000</v>
      </c>
      <c r="E3976" s="4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6">
        <f>FundResult[[#This Row],[launched_at]]/86400+DATE(1970,1,1)</f>
        <v>42493.546851851846</v>
      </c>
      <c r="L3976" s="8">
        <f>YEAR(FundResult[[#This Row],[Date Created Conversion]])</f>
        <v>2016</v>
      </c>
      <c r="M3976" t="b">
        <v>0</v>
      </c>
      <c r="N3976">
        <v>11</v>
      </c>
      <c r="O3976" t="b">
        <v>0</v>
      </c>
      <c r="P3976" t="s">
        <v>8269</v>
      </c>
      <c r="Q3976" t="s">
        <v>8317</v>
      </c>
      <c r="R3976" s="10" t="s">
        <v>8318</v>
      </c>
      <c r="S3976" s="29">
        <f>ROUND(FundResult[[#This Row],[pledged]]/FundResult[[#This Row],[goal]]*100,0)</f>
        <v>32</v>
      </c>
      <c r="T3976" s="27">
        <f>IFERROR(FundResult[[#This Row],[pledged]]/FundResult[[#This Row],[backers_count]], 0)</f>
        <v>29.09090909090909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48">
        <v>678</v>
      </c>
      <c r="E3977" s="4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6">
        <f>FundResult[[#This Row],[launched_at]]/86400+DATE(1970,1,1)</f>
        <v>42534.866875</v>
      </c>
      <c r="L3977" s="8">
        <f>YEAR(FundResult[[#This Row],[Date Created Conversion]])</f>
        <v>2016</v>
      </c>
      <c r="M3977" t="b">
        <v>0</v>
      </c>
      <c r="N3977">
        <v>0</v>
      </c>
      <c r="O3977" t="b">
        <v>0</v>
      </c>
      <c r="P3977" t="s">
        <v>8269</v>
      </c>
      <c r="Q3977" t="s">
        <v>8317</v>
      </c>
      <c r="R3977" s="10" t="s">
        <v>8318</v>
      </c>
      <c r="S3977" s="29">
        <f>ROUND(FundResult[[#This Row],[pledged]]/FundResult[[#This Row],[goal]]*100,0)</f>
        <v>0</v>
      </c>
      <c r="T3977" s="27">
        <f>IFERROR(FundResult[[#This Row],[pledged]]/FundResult[[#This Row],[backers_count]], 0)</f>
        <v>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48">
        <v>1300</v>
      </c>
      <c r="E3978" s="4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6">
        <f>FundResult[[#This Row],[launched_at]]/86400+DATE(1970,1,1)</f>
        <v>41830.858344907407</v>
      </c>
      <c r="L3978" s="8">
        <f>YEAR(FundResult[[#This Row],[Date Created Conversion]])</f>
        <v>2014</v>
      </c>
      <c r="M3978" t="b">
        <v>0</v>
      </c>
      <c r="N3978">
        <v>10</v>
      </c>
      <c r="O3978" t="b">
        <v>0</v>
      </c>
      <c r="P3978" t="s">
        <v>8269</v>
      </c>
      <c r="Q3978" t="s">
        <v>8317</v>
      </c>
      <c r="R3978" s="10" t="s">
        <v>8318</v>
      </c>
      <c r="S3978" s="29">
        <f>ROUND(FundResult[[#This Row],[pledged]]/FundResult[[#This Row],[goal]]*100,0)</f>
        <v>48</v>
      </c>
      <c r="T3978" s="27">
        <f>IFERROR(FundResult[[#This Row],[pledged]]/FundResult[[#This Row],[backers_count]], 0)</f>
        <v>62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48">
        <v>90000</v>
      </c>
      <c r="E3979" s="4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6">
        <f>FundResult[[#This Row],[launched_at]]/86400+DATE(1970,1,1)</f>
        <v>42543.788564814815</v>
      </c>
      <c r="L3979" s="8">
        <f>YEAR(FundResult[[#This Row],[Date Created Conversion]])</f>
        <v>2016</v>
      </c>
      <c r="M3979" t="b">
        <v>0</v>
      </c>
      <c r="N3979">
        <v>6</v>
      </c>
      <c r="O3979" t="b">
        <v>0</v>
      </c>
      <c r="P3979" t="s">
        <v>8269</v>
      </c>
      <c r="Q3979" t="s">
        <v>8317</v>
      </c>
      <c r="R3979" s="10" t="s">
        <v>8318</v>
      </c>
      <c r="S3979" s="29">
        <f>ROUND(FundResult[[#This Row],[pledged]]/FundResult[[#This Row],[goal]]*100,0)</f>
        <v>1</v>
      </c>
      <c r="T3979" s="27">
        <f>IFERROR(FundResult[[#This Row],[pledged]]/FundResult[[#This Row],[backers_count]], 0)</f>
        <v>217.5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48">
        <v>2000</v>
      </c>
      <c r="E3980" s="4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6">
        <f>FundResult[[#This Row],[launched_at]]/86400+DATE(1970,1,1)</f>
        <v>41975.642974537041</v>
      </c>
      <c r="L3980" s="8">
        <f>YEAR(FundResult[[#This Row],[Date Created Conversion]])</f>
        <v>2014</v>
      </c>
      <c r="M3980" t="b">
        <v>0</v>
      </c>
      <c r="N3980">
        <v>8</v>
      </c>
      <c r="O3980" t="b">
        <v>0</v>
      </c>
      <c r="P3980" t="s">
        <v>8269</v>
      </c>
      <c r="Q3980" t="s">
        <v>8317</v>
      </c>
      <c r="R3980" s="10" t="s">
        <v>8318</v>
      </c>
      <c r="S3980" s="29">
        <f>ROUND(FundResult[[#This Row],[pledged]]/FundResult[[#This Row],[goal]]*100,0)</f>
        <v>11</v>
      </c>
      <c r="T3980" s="27">
        <f>IFERROR(FundResult[[#This Row],[pledged]]/FundResult[[#This Row],[backers_count]], 0)</f>
        <v>26.75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48">
        <v>6000</v>
      </c>
      <c r="E3981" s="4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6">
        <f>FundResult[[#This Row],[launched_at]]/86400+DATE(1970,1,1)</f>
        <v>42069.903437500005</v>
      </c>
      <c r="L3981" s="8">
        <f>YEAR(FundResult[[#This Row],[Date Created Conversion]])</f>
        <v>2015</v>
      </c>
      <c r="M3981" t="b">
        <v>0</v>
      </c>
      <c r="N3981">
        <v>6</v>
      </c>
      <c r="O3981" t="b">
        <v>0</v>
      </c>
      <c r="P3981" t="s">
        <v>8269</v>
      </c>
      <c r="Q3981" t="s">
        <v>8317</v>
      </c>
      <c r="R3981" s="10" t="s">
        <v>8318</v>
      </c>
      <c r="S3981" s="29">
        <f>ROUND(FundResult[[#This Row],[pledged]]/FundResult[[#This Row],[goal]]*100,0)</f>
        <v>2</v>
      </c>
      <c r="T3981" s="27">
        <f>IFERROR(FundResult[[#This Row],[pledged]]/FundResult[[#This Row],[backers_count]], 0)</f>
        <v>18.333333333333332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48">
        <v>2500</v>
      </c>
      <c r="E3982" s="4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6">
        <f>FundResult[[#This Row],[launched_at]]/86400+DATE(1970,1,1)</f>
        <v>41795.598923611113</v>
      </c>
      <c r="L3982" s="8">
        <f>YEAR(FundResult[[#This Row],[Date Created Conversion]])</f>
        <v>2014</v>
      </c>
      <c r="M3982" t="b">
        <v>0</v>
      </c>
      <c r="N3982">
        <v>7</v>
      </c>
      <c r="O3982" t="b">
        <v>0</v>
      </c>
      <c r="P3982" t="s">
        <v>8269</v>
      </c>
      <c r="Q3982" t="s">
        <v>8317</v>
      </c>
      <c r="R3982" s="10" t="s">
        <v>8318</v>
      </c>
      <c r="S3982" s="29">
        <f>ROUND(FundResult[[#This Row],[pledged]]/FundResult[[#This Row],[goal]]*100,0)</f>
        <v>18</v>
      </c>
      <c r="T3982" s="27">
        <f>IFERROR(FundResult[[#This Row],[pledged]]/FundResult[[#This Row],[backers_count]], 0)</f>
        <v>64.285714285714292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48">
        <v>30000</v>
      </c>
      <c r="E3983" s="4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6">
        <f>FundResult[[#This Row],[launched_at]]/86400+DATE(1970,1,1)</f>
        <v>42508.179965277777</v>
      </c>
      <c r="L3983" s="8">
        <f>YEAR(FundResult[[#This Row],[Date Created Conversion]])</f>
        <v>2016</v>
      </c>
      <c r="M3983" t="b">
        <v>0</v>
      </c>
      <c r="N3983">
        <v>7</v>
      </c>
      <c r="O3983" t="b">
        <v>0</v>
      </c>
      <c r="P3983" t="s">
        <v>8269</v>
      </c>
      <c r="Q3983" t="s">
        <v>8317</v>
      </c>
      <c r="R3983" s="10" t="s">
        <v>8318</v>
      </c>
      <c r="S3983" s="29">
        <f>ROUND(FundResult[[#This Row],[pledged]]/FundResult[[#This Row],[goal]]*100,0)</f>
        <v>4</v>
      </c>
      <c r="T3983" s="27">
        <f>IFERROR(FundResult[[#This Row],[pledged]]/FundResult[[#This Row],[backers_count]], 0)</f>
        <v>175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48">
        <v>850</v>
      </c>
      <c r="E3984" s="4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6">
        <f>FundResult[[#This Row],[launched_at]]/86400+DATE(1970,1,1)</f>
        <v>42132.809953703705</v>
      </c>
      <c r="L3984" s="8">
        <f>YEAR(FundResult[[#This Row],[Date Created Conversion]])</f>
        <v>2015</v>
      </c>
      <c r="M3984" t="b">
        <v>0</v>
      </c>
      <c r="N3984">
        <v>5</v>
      </c>
      <c r="O3984" t="b">
        <v>0</v>
      </c>
      <c r="P3984" t="s">
        <v>8269</v>
      </c>
      <c r="Q3984" t="s">
        <v>8317</v>
      </c>
      <c r="R3984" s="10" t="s">
        <v>8318</v>
      </c>
      <c r="S3984" s="29">
        <f>ROUND(FundResult[[#This Row],[pledged]]/FundResult[[#This Row],[goal]]*100,0)</f>
        <v>20</v>
      </c>
      <c r="T3984" s="27">
        <f>IFERROR(FundResult[[#This Row],[pledged]]/FundResult[[#This Row],[backers_count]], 0)</f>
        <v>34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48">
        <v>11140</v>
      </c>
      <c r="E3985" s="4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6">
        <f>FundResult[[#This Row],[launched_at]]/86400+DATE(1970,1,1)</f>
        <v>41747.86986111111</v>
      </c>
      <c r="L3985" s="8">
        <f>YEAR(FundResult[[#This Row],[Date Created Conversion]])</f>
        <v>2014</v>
      </c>
      <c r="M3985" t="b">
        <v>0</v>
      </c>
      <c r="N3985">
        <v>46</v>
      </c>
      <c r="O3985" t="b">
        <v>0</v>
      </c>
      <c r="P3985" t="s">
        <v>8269</v>
      </c>
      <c r="Q3985" t="s">
        <v>8317</v>
      </c>
      <c r="R3985" s="10" t="s">
        <v>8318</v>
      </c>
      <c r="S3985" s="29">
        <f>ROUND(FundResult[[#This Row],[pledged]]/FundResult[[#This Row],[goal]]*100,0)</f>
        <v>35</v>
      </c>
      <c r="T3985" s="27">
        <f>IFERROR(FundResult[[#This Row],[pledged]]/FundResult[[#This Row],[backers_count]], 0)</f>
        <v>84.282608695652172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48">
        <v>1500</v>
      </c>
      <c r="E3986" s="4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6">
        <f>FundResult[[#This Row],[launched_at]]/86400+DATE(1970,1,1)</f>
        <v>41920.963472222225</v>
      </c>
      <c r="L3986" s="8">
        <f>YEAR(FundResult[[#This Row],[Date Created Conversion]])</f>
        <v>2014</v>
      </c>
      <c r="M3986" t="b">
        <v>0</v>
      </c>
      <c r="N3986">
        <v>10</v>
      </c>
      <c r="O3986" t="b">
        <v>0</v>
      </c>
      <c r="P3986" t="s">
        <v>8269</v>
      </c>
      <c r="Q3986" t="s">
        <v>8317</v>
      </c>
      <c r="R3986" s="10" t="s">
        <v>8318</v>
      </c>
      <c r="S3986" s="29">
        <f>ROUND(FundResult[[#This Row],[pledged]]/FundResult[[#This Row],[goal]]*100,0)</f>
        <v>6</v>
      </c>
      <c r="T3986" s="27">
        <f>IFERROR(FundResult[[#This Row],[pledged]]/FundResult[[#This Row],[backers_count]], 0)</f>
        <v>9.5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48">
        <v>2000</v>
      </c>
      <c r="E3987" s="4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6">
        <f>FundResult[[#This Row],[launched_at]]/86400+DATE(1970,1,1)</f>
        <v>42399.707407407404</v>
      </c>
      <c r="L3987" s="8">
        <f>YEAR(FundResult[[#This Row],[Date Created Conversion]])</f>
        <v>2016</v>
      </c>
      <c r="M3987" t="b">
        <v>0</v>
      </c>
      <c r="N3987">
        <v>19</v>
      </c>
      <c r="O3987" t="b">
        <v>0</v>
      </c>
      <c r="P3987" t="s">
        <v>8269</v>
      </c>
      <c r="Q3987" t="s">
        <v>8317</v>
      </c>
      <c r="R3987" s="10" t="s">
        <v>8318</v>
      </c>
      <c r="S3987" s="29">
        <f>ROUND(FundResult[[#This Row],[pledged]]/FundResult[[#This Row],[goal]]*100,0)</f>
        <v>32</v>
      </c>
      <c r="T3987" s="27">
        <f>IFERROR(FundResult[[#This Row],[pledged]]/FundResult[[#This Row],[backers_count]], 0)</f>
        <v>33.736842105263158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48">
        <v>5000</v>
      </c>
      <c r="E3988" s="4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6">
        <f>FundResult[[#This Row],[launched_at]]/86400+DATE(1970,1,1)</f>
        <v>42467.548541666663</v>
      </c>
      <c r="L3988" s="8">
        <f>YEAR(FundResult[[#This Row],[Date Created Conversion]])</f>
        <v>2016</v>
      </c>
      <c r="M3988" t="b">
        <v>0</v>
      </c>
      <c r="N3988">
        <v>13</v>
      </c>
      <c r="O3988" t="b">
        <v>0</v>
      </c>
      <c r="P3988" t="s">
        <v>8269</v>
      </c>
      <c r="Q3988" t="s">
        <v>8317</v>
      </c>
      <c r="R3988" s="10" t="s">
        <v>8318</v>
      </c>
      <c r="S3988" s="29">
        <f>ROUND(FundResult[[#This Row],[pledged]]/FundResult[[#This Row],[goal]]*100,0)</f>
        <v>10</v>
      </c>
      <c r="T3988" s="27">
        <f>IFERROR(FundResult[[#This Row],[pledged]]/FundResult[[#This Row],[backers_count]], 0)</f>
        <v>37.53846153846154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48">
        <v>400</v>
      </c>
      <c r="E3989" s="4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6">
        <f>FundResult[[#This Row],[launched_at]]/86400+DATE(1970,1,1)</f>
        <v>41765.92465277778</v>
      </c>
      <c r="L3989" s="8">
        <f>YEAR(FundResult[[#This Row],[Date Created Conversion]])</f>
        <v>2014</v>
      </c>
      <c r="M3989" t="b">
        <v>0</v>
      </c>
      <c r="N3989">
        <v>13</v>
      </c>
      <c r="O3989" t="b">
        <v>0</v>
      </c>
      <c r="P3989" t="s">
        <v>8269</v>
      </c>
      <c r="Q3989" t="s">
        <v>8317</v>
      </c>
      <c r="R3989" s="10" t="s">
        <v>8318</v>
      </c>
      <c r="S3989" s="29">
        <f>ROUND(FundResult[[#This Row],[pledged]]/FundResult[[#This Row],[goal]]*100,0)</f>
        <v>38</v>
      </c>
      <c r="T3989" s="27">
        <f>IFERROR(FundResult[[#This Row],[pledged]]/FundResult[[#This Row],[backers_count]], 0)</f>
        <v>11.615384615384615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48">
        <v>1500</v>
      </c>
      <c r="E3990" s="4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6">
        <f>FundResult[[#This Row],[launched_at]]/86400+DATE(1970,1,1)</f>
        <v>42230.08116898148</v>
      </c>
      <c r="L3990" s="8">
        <f>YEAR(FundResult[[#This Row],[Date Created Conversion]])</f>
        <v>2015</v>
      </c>
      <c r="M3990" t="b">
        <v>0</v>
      </c>
      <c r="N3990">
        <v>4</v>
      </c>
      <c r="O3990" t="b">
        <v>0</v>
      </c>
      <c r="P3990" t="s">
        <v>8269</v>
      </c>
      <c r="Q3990" t="s">
        <v>8317</v>
      </c>
      <c r="R3990" s="10" t="s">
        <v>8318</v>
      </c>
      <c r="S3990" s="29">
        <f>ROUND(FundResult[[#This Row],[pledged]]/FundResult[[#This Row],[goal]]*100,0)</f>
        <v>2</v>
      </c>
      <c r="T3990" s="27">
        <f>IFERROR(FundResult[[#This Row],[pledged]]/FundResult[[#This Row],[backers_count]], 0)</f>
        <v>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48">
        <v>3000</v>
      </c>
      <c r="E3991" s="4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6">
        <f>FundResult[[#This Row],[launched_at]]/86400+DATE(1970,1,1)</f>
        <v>42286.749780092592</v>
      </c>
      <c r="L3991" s="8">
        <f>YEAR(FundResult[[#This Row],[Date Created Conversion]])</f>
        <v>2015</v>
      </c>
      <c r="M3991" t="b">
        <v>0</v>
      </c>
      <c r="N3991">
        <v>0</v>
      </c>
      <c r="O3991" t="b">
        <v>0</v>
      </c>
      <c r="P3991" t="s">
        <v>8269</v>
      </c>
      <c r="Q3991" t="s">
        <v>8317</v>
      </c>
      <c r="R3991" s="10" t="s">
        <v>8318</v>
      </c>
      <c r="S3991" s="29">
        <f>ROUND(FundResult[[#This Row],[pledged]]/FundResult[[#This Row],[goal]]*100,0)</f>
        <v>0</v>
      </c>
      <c r="T3991" s="27">
        <f>IFERROR(FundResult[[#This Row],[pledged]]/FundResult[[#This Row],[backers_count]], 0)</f>
        <v>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48">
        <v>1650</v>
      </c>
      <c r="E3992" s="4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6">
        <f>FundResult[[#This Row],[launched_at]]/86400+DATE(1970,1,1)</f>
        <v>42401.672372685185</v>
      </c>
      <c r="L3992" s="8">
        <f>YEAR(FundResult[[#This Row],[Date Created Conversion]])</f>
        <v>2016</v>
      </c>
      <c r="M3992" t="b">
        <v>0</v>
      </c>
      <c r="N3992">
        <v>3</v>
      </c>
      <c r="O3992" t="b">
        <v>0</v>
      </c>
      <c r="P3992" t="s">
        <v>8269</v>
      </c>
      <c r="Q3992" t="s">
        <v>8317</v>
      </c>
      <c r="R3992" s="10" t="s">
        <v>8318</v>
      </c>
      <c r="S3992" s="29">
        <f>ROUND(FundResult[[#This Row],[pledged]]/FundResult[[#This Row],[goal]]*100,0)</f>
        <v>4</v>
      </c>
      <c r="T3992" s="27">
        <f>IFERROR(FundResult[[#This Row],[pledged]]/FundResult[[#This Row],[backers_count]], 0)</f>
        <v>23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48">
        <v>500</v>
      </c>
      <c r="E3993" s="4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6">
        <f>FundResult[[#This Row],[launched_at]]/86400+DATE(1970,1,1)</f>
        <v>42125.644467592589</v>
      </c>
      <c r="L3993" s="8">
        <f>YEAR(FundResult[[#This Row],[Date Created Conversion]])</f>
        <v>2015</v>
      </c>
      <c r="M3993" t="b">
        <v>0</v>
      </c>
      <c r="N3993">
        <v>1</v>
      </c>
      <c r="O3993" t="b">
        <v>0</v>
      </c>
      <c r="P3993" t="s">
        <v>8269</v>
      </c>
      <c r="Q3993" t="s">
        <v>8317</v>
      </c>
      <c r="R3993" s="10" t="s">
        <v>8318</v>
      </c>
      <c r="S3993" s="29">
        <f>ROUND(FundResult[[#This Row],[pledged]]/FundResult[[#This Row],[goal]]*100,0)</f>
        <v>20</v>
      </c>
      <c r="T3993" s="27">
        <f>IFERROR(FundResult[[#This Row],[pledged]]/FundResult[[#This Row],[backers_count]], 0)</f>
        <v>100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48">
        <v>10000</v>
      </c>
      <c r="E3994" s="4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6">
        <f>FundResult[[#This Row],[launched_at]]/86400+DATE(1970,1,1)</f>
        <v>42289.94049768518</v>
      </c>
      <c r="L3994" s="8">
        <f>YEAR(FundResult[[#This Row],[Date Created Conversion]])</f>
        <v>2015</v>
      </c>
      <c r="M3994" t="b">
        <v>0</v>
      </c>
      <c r="N3994">
        <v>9</v>
      </c>
      <c r="O3994" t="b">
        <v>0</v>
      </c>
      <c r="P3994" t="s">
        <v>8269</v>
      </c>
      <c r="Q3994" t="s">
        <v>8317</v>
      </c>
      <c r="R3994" s="10" t="s">
        <v>8318</v>
      </c>
      <c r="S3994" s="29">
        <f>ROUND(FundResult[[#This Row],[pledged]]/FundResult[[#This Row],[goal]]*100,0)</f>
        <v>5</v>
      </c>
      <c r="T3994" s="27">
        <f>IFERROR(FundResult[[#This Row],[pledged]]/FundResult[[#This Row],[backers_count]], 0)</f>
        <v>60.111111111111114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48">
        <v>50000</v>
      </c>
      <c r="E3995" s="4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6">
        <f>FundResult[[#This Row],[launched_at]]/86400+DATE(1970,1,1)</f>
        <v>42107.864722222221</v>
      </c>
      <c r="L3995" s="8">
        <f>YEAR(FundResult[[#This Row],[Date Created Conversion]])</f>
        <v>2015</v>
      </c>
      <c r="M3995" t="b">
        <v>0</v>
      </c>
      <c r="N3995">
        <v>1</v>
      </c>
      <c r="O3995" t="b">
        <v>0</v>
      </c>
      <c r="P3995" t="s">
        <v>8269</v>
      </c>
      <c r="Q3995" t="s">
        <v>8317</v>
      </c>
      <c r="R3995" s="10" t="s">
        <v>8318</v>
      </c>
      <c r="S3995" s="29">
        <f>ROUND(FundResult[[#This Row],[pledged]]/FundResult[[#This Row],[goal]]*100,0)</f>
        <v>0</v>
      </c>
      <c r="T3995" s="27">
        <f>IFERROR(FundResult[[#This Row],[pledged]]/FundResult[[#This Row],[backers_count]], 0)</f>
        <v>3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48">
        <v>2000</v>
      </c>
      <c r="E3996" s="4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6">
        <f>FundResult[[#This Row],[launched_at]]/86400+DATE(1970,1,1)</f>
        <v>41809.389930555553</v>
      </c>
      <c r="L3996" s="8">
        <f>YEAR(FundResult[[#This Row],[Date Created Conversion]])</f>
        <v>2014</v>
      </c>
      <c r="M3996" t="b">
        <v>0</v>
      </c>
      <c r="N3996">
        <v>1</v>
      </c>
      <c r="O3996" t="b">
        <v>0</v>
      </c>
      <c r="P3996" t="s">
        <v>8269</v>
      </c>
      <c r="Q3996" t="s">
        <v>8317</v>
      </c>
      <c r="R3996" s="10" t="s">
        <v>8318</v>
      </c>
      <c r="S3996" s="29">
        <f>ROUND(FundResult[[#This Row],[pledged]]/FundResult[[#This Row],[goal]]*100,0)</f>
        <v>0</v>
      </c>
      <c r="T3996" s="27">
        <f>IFERROR(FundResult[[#This Row],[pledged]]/FundResult[[#This Row],[backers_count]], 0)</f>
        <v>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48">
        <v>200</v>
      </c>
      <c r="E3997" s="4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6">
        <f>FundResult[[#This Row],[launched_at]]/86400+DATE(1970,1,1)</f>
        <v>42019.683761574073</v>
      </c>
      <c r="L3997" s="8">
        <f>YEAR(FundResult[[#This Row],[Date Created Conversion]])</f>
        <v>2015</v>
      </c>
      <c r="M3997" t="b">
        <v>0</v>
      </c>
      <c r="N3997">
        <v>4</v>
      </c>
      <c r="O3997" t="b">
        <v>0</v>
      </c>
      <c r="P3997" t="s">
        <v>8269</v>
      </c>
      <c r="Q3997" t="s">
        <v>8317</v>
      </c>
      <c r="R3997" s="10" t="s">
        <v>8318</v>
      </c>
      <c r="S3997" s="29">
        <f>ROUND(FundResult[[#This Row],[pledged]]/FundResult[[#This Row],[goal]]*100,0)</f>
        <v>35</v>
      </c>
      <c r="T3997" s="27">
        <f>IFERROR(FundResult[[#This Row],[pledged]]/FundResult[[#This Row],[backers_count]], 0)</f>
        <v>17.5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48">
        <v>3000</v>
      </c>
      <c r="E3998" s="4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6">
        <f>FundResult[[#This Row],[launched_at]]/86400+DATE(1970,1,1)</f>
        <v>41950.266944444447</v>
      </c>
      <c r="L3998" s="8">
        <f>YEAR(FundResult[[#This Row],[Date Created Conversion]])</f>
        <v>2014</v>
      </c>
      <c r="M3998" t="b">
        <v>0</v>
      </c>
      <c r="N3998">
        <v>17</v>
      </c>
      <c r="O3998" t="b">
        <v>0</v>
      </c>
      <c r="P3998" t="s">
        <v>8269</v>
      </c>
      <c r="Q3998" t="s">
        <v>8317</v>
      </c>
      <c r="R3998" s="10" t="s">
        <v>8318</v>
      </c>
      <c r="S3998" s="29">
        <f>ROUND(FundResult[[#This Row],[pledged]]/FundResult[[#This Row],[goal]]*100,0)</f>
        <v>17</v>
      </c>
      <c r="T3998" s="27">
        <f>IFERROR(FundResult[[#This Row],[pledged]]/FundResult[[#This Row],[backers_count]], 0)</f>
        <v>29.235294117647058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48">
        <v>3000</v>
      </c>
      <c r="E3999" s="4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6">
        <f>FundResult[[#This Row],[launched_at]]/86400+DATE(1970,1,1)</f>
        <v>42069.391446759255</v>
      </c>
      <c r="L3999" s="8">
        <f>YEAR(FundResult[[#This Row],[Date Created Conversion]])</f>
        <v>2015</v>
      </c>
      <c r="M3999" t="b">
        <v>0</v>
      </c>
      <c r="N3999">
        <v>0</v>
      </c>
      <c r="O3999" t="b">
        <v>0</v>
      </c>
      <c r="P3999" t="s">
        <v>8269</v>
      </c>
      <c r="Q3999" t="s">
        <v>8317</v>
      </c>
      <c r="R3999" s="10" t="s">
        <v>8318</v>
      </c>
      <c r="S3999" s="29">
        <f>ROUND(FundResult[[#This Row],[pledged]]/FundResult[[#This Row],[goal]]*100,0)</f>
        <v>0</v>
      </c>
      <c r="T3999" s="27">
        <f>IFERROR(FundResult[[#This Row],[pledged]]/FundResult[[#This Row],[backers_count]], 0)</f>
        <v>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48">
        <v>1250</v>
      </c>
      <c r="E4000" s="4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6">
        <f>FundResult[[#This Row],[launched_at]]/86400+DATE(1970,1,1)</f>
        <v>42061.963263888887</v>
      </c>
      <c r="L4000" s="8">
        <f>YEAR(FundResult[[#This Row],[Date Created Conversion]])</f>
        <v>2015</v>
      </c>
      <c r="M4000" t="b">
        <v>0</v>
      </c>
      <c r="N4000">
        <v>12</v>
      </c>
      <c r="O4000" t="b">
        <v>0</v>
      </c>
      <c r="P4000" t="s">
        <v>8269</v>
      </c>
      <c r="Q4000" t="s">
        <v>8317</v>
      </c>
      <c r="R4000" s="10" t="s">
        <v>8318</v>
      </c>
      <c r="S4000" s="29">
        <f>ROUND(FundResult[[#This Row],[pledged]]/FundResult[[#This Row],[goal]]*100,0)</f>
        <v>57</v>
      </c>
      <c r="T4000" s="27">
        <f>IFERROR(FundResult[[#This Row],[pledged]]/FundResult[[#This Row],[backers_count]], 0)</f>
        <v>59.583333333333336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48">
        <v>7000</v>
      </c>
      <c r="E4001" s="4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6">
        <f>FundResult[[#This Row],[launched_at]]/86400+DATE(1970,1,1)</f>
        <v>41842.828680555554</v>
      </c>
      <c r="L4001" s="8">
        <f>YEAR(FundResult[[#This Row],[Date Created Conversion]])</f>
        <v>2014</v>
      </c>
      <c r="M4001" t="b">
        <v>0</v>
      </c>
      <c r="N4001">
        <v>14</v>
      </c>
      <c r="O4001" t="b">
        <v>0</v>
      </c>
      <c r="P4001" t="s">
        <v>8269</v>
      </c>
      <c r="Q4001" t="s">
        <v>8317</v>
      </c>
      <c r="R4001" s="10" t="s">
        <v>8318</v>
      </c>
      <c r="S4001" s="29">
        <f>ROUND(FundResult[[#This Row],[pledged]]/FundResult[[#This Row],[goal]]*100,0)</f>
        <v>17</v>
      </c>
      <c r="T4001" s="27">
        <f>IFERROR(FundResult[[#This Row],[pledged]]/FundResult[[#This Row],[backers_count]], 0)</f>
        <v>82.571428571428569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48">
        <v>8000</v>
      </c>
      <c r="E4002" s="4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6">
        <f>FundResult[[#This Row],[launched_at]]/86400+DATE(1970,1,1)</f>
        <v>42437.64534722222</v>
      </c>
      <c r="L4002" s="8">
        <f>YEAR(FundResult[[#This Row],[Date Created Conversion]])</f>
        <v>2016</v>
      </c>
      <c r="M4002" t="b">
        <v>0</v>
      </c>
      <c r="N4002">
        <v>1</v>
      </c>
      <c r="O4002" t="b">
        <v>0</v>
      </c>
      <c r="P4002" t="s">
        <v>8269</v>
      </c>
      <c r="Q4002" t="s">
        <v>8317</v>
      </c>
      <c r="R4002" s="10" t="s">
        <v>8318</v>
      </c>
      <c r="S4002" s="29">
        <f>ROUND(FundResult[[#This Row],[pledged]]/FundResult[[#This Row],[goal]]*100,0)</f>
        <v>0</v>
      </c>
      <c r="T4002" s="27">
        <f>IFERROR(FundResult[[#This Row],[pledged]]/FundResult[[#This Row],[backers_count]], 0)</f>
        <v>10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48">
        <v>1200</v>
      </c>
      <c r="E4003" s="4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6">
        <f>FundResult[[#This Row],[launched_at]]/86400+DATE(1970,1,1)</f>
        <v>42775.964212962965</v>
      </c>
      <c r="L4003" s="8">
        <f>YEAR(FundResult[[#This Row],[Date Created Conversion]])</f>
        <v>2017</v>
      </c>
      <c r="M4003" t="b">
        <v>0</v>
      </c>
      <c r="N4003">
        <v>14</v>
      </c>
      <c r="O4003" t="b">
        <v>0</v>
      </c>
      <c r="P4003" t="s">
        <v>8269</v>
      </c>
      <c r="Q4003" t="s">
        <v>8317</v>
      </c>
      <c r="R4003" s="10" t="s">
        <v>8318</v>
      </c>
      <c r="S4003" s="29">
        <f>ROUND(FundResult[[#This Row],[pledged]]/FundResult[[#This Row],[goal]]*100,0)</f>
        <v>38</v>
      </c>
      <c r="T4003" s="27">
        <f>IFERROR(FundResult[[#This Row],[pledged]]/FundResult[[#This Row],[backers_count]], 0)</f>
        <v>32.357142857142854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48">
        <v>1250</v>
      </c>
      <c r="E4004" s="4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6">
        <f>FundResult[[#This Row],[launched_at]]/86400+DATE(1970,1,1)</f>
        <v>41879.043530092589</v>
      </c>
      <c r="L4004" s="8">
        <f>YEAR(FundResult[[#This Row],[Date Created Conversion]])</f>
        <v>2014</v>
      </c>
      <c r="M4004" t="b">
        <v>0</v>
      </c>
      <c r="N4004">
        <v>4</v>
      </c>
      <c r="O4004" t="b">
        <v>0</v>
      </c>
      <c r="P4004" t="s">
        <v>8269</v>
      </c>
      <c r="Q4004" t="s">
        <v>8317</v>
      </c>
      <c r="R4004" s="10" t="s">
        <v>8318</v>
      </c>
      <c r="S4004" s="29">
        <f>ROUND(FundResult[[#This Row],[pledged]]/FundResult[[#This Row],[goal]]*100,0)</f>
        <v>2</v>
      </c>
      <c r="T4004" s="27">
        <f>IFERROR(FundResult[[#This Row],[pledged]]/FundResult[[#This Row],[backers_count]], 0)</f>
        <v>5.75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48">
        <v>2000</v>
      </c>
      <c r="E4005" s="4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6">
        <f>FundResult[[#This Row],[launched_at]]/86400+DATE(1970,1,1)</f>
        <v>42020.587349537032</v>
      </c>
      <c r="L4005" s="8">
        <f>YEAR(FundResult[[#This Row],[Date Created Conversion]])</f>
        <v>2015</v>
      </c>
      <c r="M4005" t="b">
        <v>0</v>
      </c>
      <c r="N4005">
        <v>2</v>
      </c>
      <c r="O4005" t="b">
        <v>0</v>
      </c>
      <c r="P4005" t="s">
        <v>8269</v>
      </c>
      <c r="Q4005" t="s">
        <v>8317</v>
      </c>
      <c r="R4005" s="10" t="s">
        <v>8318</v>
      </c>
      <c r="S4005" s="29">
        <f>ROUND(FundResult[[#This Row],[pledged]]/FundResult[[#This Row],[goal]]*100,0)</f>
        <v>10</v>
      </c>
      <c r="T4005" s="27">
        <f>IFERROR(FundResult[[#This Row],[pledged]]/FundResult[[#This Row],[backers_count]], 0)</f>
        <v>100.5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48">
        <v>500</v>
      </c>
      <c r="E4006" s="4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6">
        <f>FundResult[[#This Row],[launched_at]]/86400+DATE(1970,1,1)</f>
        <v>41890.16269675926</v>
      </c>
      <c r="L4006" s="8">
        <f>YEAR(FundResult[[#This Row],[Date Created Conversion]])</f>
        <v>2014</v>
      </c>
      <c r="M4006" t="b">
        <v>0</v>
      </c>
      <c r="N4006">
        <v>1</v>
      </c>
      <c r="O4006" t="b">
        <v>0</v>
      </c>
      <c r="P4006" t="s">
        <v>8269</v>
      </c>
      <c r="Q4006" t="s">
        <v>8317</v>
      </c>
      <c r="R4006" s="10" t="s">
        <v>8318</v>
      </c>
      <c r="S4006" s="29">
        <f>ROUND(FundResult[[#This Row],[pledged]]/FundResult[[#This Row],[goal]]*100,0)</f>
        <v>0</v>
      </c>
      <c r="T4006" s="27">
        <f>IFERROR(FundResult[[#This Row],[pledged]]/FundResult[[#This Row],[backers_count]], 0)</f>
        <v>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48">
        <v>3000</v>
      </c>
      <c r="E4007" s="4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6">
        <f>FundResult[[#This Row],[launched_at]]/86400+DATE(1970,1,1)</f>
        <v>41872.807696759257</v>
      </c>
      <c r="L4007" s="8">
        <f>YEAR(FundResult[[#This Row],[Date Created Conversion]])</f>
        <v>2014</v>
      </c>
      <c r="M4007" t="b">
        <v>0</v>
      </c>
      <c r="N4007">
        <v>2</v>
      </c>
      <c r="O4007" t="b">
        <v>0</v>
      </c>
      <c r="P4007" t="s">
        <v>8269</v>
      </c>
      <c r="Q4007" t="s">
        <v>8317</v>
      </c>
      <c r="R4007" s="10" t="s">
        <v>8318</v>
      </c>
      <c r="S4007" s="29">
        <f>ROUND(FundResult[[#This Row],[pledged]]/FundResult[[#This Row],[goal]]*100,0)</f>
        <v>1</v>
      </c>
      <c r="T4007" s="27">
        <f>IFERROR(FundResult[[#This Row],[pledged]]/FundResult[[#This Row],[backers_count]], 0)</f>
        <v>20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48">
        <v>30000</v>
      </c>
      <c r="E4008" s="4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6">
        <f>FundResult[[#This Row],[launched_at]]/86400+DATE(1970,1,1)</f>
        <v>42391.772997685184</v>
      </c>
      <c r="L4008" s="8">
        <f>YEAR(FundResult[[#This Row],[Date Created Conversion]])</f>
        <v>2016</v>
      </c>
      <c r="M4008" t="b">
        <v>0</v>
      </c>
      <c r="N4008">
        <v>1</v>
      </c>
      <c r="O4008" t="b">
        <v>0</v>
      </c>
      <c r="P4008" t="s">
        <v>8269</v>
      </c>
      <c r="Q4008" t="s">
        <v>8317</v>
      </c>
      <c r="R4008" s="10" t="s">
        <v>8318</v>
      </c>
      <c r="S4008" s="29">
        <f>ROUND(FundResult[[#This Row],[pledged]]/FundResult[[#This Row],[goal]]*100,0)</f>
        <v>0</v>
      </c>
      <c r="T4008" s="27">
        <f>IFERROR(FundResult[[#This Row],[pledged]]/FundResult[[#This Row],[backers_count]], 0)</f>
        <v>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48">
        <v>2000</v>
      </c>
      <c r="E4009" s="4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6">
        <f>FundResult[[#This Row],[launched_at]]/86400+DATE(1970,1,1)</f>
        <v>41848.772928240738</v>
      </c>
      <c r="L4009" s="8">
        <f>YEAR(FundResult[[#This Row],[Date Created Conversion]])</f>
        <v>2014</v>
      </c>
      <c r="M4009" t="b">
        <v>0</v>
      </c>
      <c r="N4009">
        <v>1</v>
      </c>
      <c r="O4009" t="b">
        <v>0</v>
      </c>
      <c r="P4009" t="s">
        <v>8269</v>
      </c>
      <c r="Q4009" t="s">
        <v>8317</v>
      </c>
      <c r="R4009" s="10" t="s">
        <v>8318</v>
      </c>
      <c r="S4009" s="29">
        <f>ROUND(FundResult[[#This Row],[pledged]]/FundResult[[#This Row],[goal]]*100,0)</f>
        <v>0</v>
      </c>
      <c r="T4009" s="27">
        <f>IFERROR(FundResult[[#This Row],[pledged]]/FundResult[[#This Row],[backers_count]], 0)</f>
        <v>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48">
        <v>1000</v>
      </c>
      <c r="E4010" s="4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6">
        <f>FundResult[[#This Row],[launched_at]]/86400+DATE(1970,1,1)</f>
        <v>42177.964201388888</v>
      </c>
      <c r="L4010" s="8">
        <f>YEAR(FundResult[[#This Row],[Date Created Conversion]])</f>
        <v>2015</v>
      </c>
      <c r="M4010" t="b">
        <v>0</v>
      </c>
      <c r="N4010">
        <v>4</v>
      </c>
      <c r="O4010" t="b">
        <v>0</v>
      </c>
      <c r="P4010" t="s">
        <v>8269</v>
      </c>
      <c r="Q4010" t="s">
        <v>8317</v>
      </c>
      <c r="R4010" s="10" t="s">
        <v>8318</v>
      </c>
      <c r="S4010" s="29">
        <f>ROUND(FundResult[[#This Row],[pledged]]/FundResult[[#This Row],[goal]]*100,0)</f>
        <v>6</v>
      </c>
      <c r="T4010" s="27">
        <f>IFERROR(FundResult[[#This Row],[pledged]]/FundResult[[#This Row],[backers_count]], 0)</f>
        <v>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48">
        <v>1930</v>
      </c>
      <c r="E4011" s="4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6">
        <f>FundResult[[#This Row],[launched_at]]/86400+DATE(1970,1,1)</f>
        <v>41851.700925925928</v>
      </c>
      <c r="L4011" s="8">
        <f>YEAR(FundResult[[#This Row],[Date Created Conversion]])</f>
        <v>2014</v>
      </c>
      <c r="M4011" t="b">
        <v>0</v>
      </c>
      <c r="N4011">
        <v>3</v>
      </c>
      <c r="O4011" t="b">
        <v>0</v>
      </c>
      <c r="P4011" t="s">
        <v>8269</v>
      </c>
      <c r="Q4011" t="s">
        <v>8317</v>
      </c>
      <c r="R4011" s="10" t="s">
        <v>8318</v>
      </c>
      <c r="S4011" s="29">
        <f>ROUND(FundResult[[#This Row],[pledged]]/FundResult[[#This Row],[goal]]*100,0)</f>
        <v>4</v>
      </c>
      <c r="T4011" s="27">
        <f>IFERROR(FundResult[[#This Row],[pledged]]/FundResult[[#This Row],[backers_count]], 0)</f>
        <v>25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48">
        <v>7200</v>
      </c>
      <c r="E4012" s="4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6">
        <f>FundResult[[#This Row],[launched_at]]/86400+DATE(1970,1,1)</f>
        <v>41921.770439814813</v>
      </c>
      <c r="L4012" s="8">
        <f>YEAR(FundResult[[#This Row],[Date Created Conversion]])</f>
        <v>2014</v>
      </c>
      <c r="M4012" t="b">
        <v>0</v>
      </c>
      <c r="N4012">
        <v>38</v>
      </c>
      <c r="O4012" t="b">
        <v>0</v>
      </c>
      <c r="P4012" t="s">
        <v>8269</v>
      </c>
      <c r="Q4012" t="s">
        <v>8317</v>
      </c>
      <c r="R4012" s="10" t="s">
        <v>8318</v>
      </c>
      <c r="S4012" s="29">
        <f>ROUND(FundResult[[#This Row],[pledged]]/FundResult[[#This Row],[goal]]*100,0)</f>
        <v>24</v>
      </c>
      <c r="T4012" s="27">
        <f>IFERROR(FundResult[[#This Row],[pledged]]/FundResult[[#This Row],[backers_count]], 0)</f>
        <v>45.842105263157897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48">
        <v>250</v>
      </c>
      <c r="E4013" s="4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6">
        <f>FundResult[[#This Row],[launched_at]]/86400+DATE(1970,1,1)</f>
        <v>42002.54488425926</v>
      </c>
      <c r="L4013" s="8">
        <f>YEAR(FundResult[[#This Row],[Date Created Conversion]])</f>
        <v>2014</v>
      </c>
      <c r="M4013" t="b">
        <v>0</v>
      </c>
      <c r="N4013">
        <v>4</v>
      </c>
      <c r="O4013" t="b">
        <v>0</v>
      </c>
      <c r="P4013" t="s">
        <v>8269</v>
      </c>
      <c r="Q4013" t="s">
        <v>8317</v>
      </c>
      <c r="R4013" s="10" t="s">
        <v>8318</v>
      </c>
      <c r="S4013" s="29">
        <f>ROUND(FundResult[[#This Row],[pledged]]/FundResult[[#This Row],[goal]]*100,0)</f>
        <v>8</v>
      </c>
      <c r="T4013" s="27">
        <f>IFERROR(FundResult[[#This Row],[pledged]]/FundResult[[#This Row],[backers_count]], 0)</f>
        <v>4.75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48">
        <v>575</v>
      </c>
      <c r="E4014" s="4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6">
        <f>FundResult[[#This Row],[launched_at]]/86400+DATE(1970,1,1)</f>
        <v>42096.544548611113</v>
      </c>
      <c r="L4014" s="8">
        <f>YEAR(FundResult[[#This Row],[Date Created Conversion]])</f>
        <v>2015</v>
      </c>
      <c r="M4014" t="b">
        <v>0</v>
      </c>
      <c r="N4014">
        <v>0</v>
      </c>
      <c r="O4014" t="b">
        <v>0</v>
      </c>
      <c r="P4014" t="s">
        <v>8269</v>
      </c>
      <c r="Q4014" t="s">
        <v>8317</v>
      </c>
      <c r="R4014" s="10" t="s">
        <v>8318</v>
      </c>
      <c r="S4014" s="29">
        <f>ROUND(FundResult[[#This Row],[pledged]]/FundResult[[#This Row],[goal]]*100,0)</f>
        <v>0</v>
      </c>
      <c r="T4014" s="27">
        <f>IFERROR(FundResult[[#This Row],[pledged]]/FundResult[[#This Row],[backers_count]], 0)</f>
        <v>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48">
        <v>2000</v>
      </c>
      <c r="E4015" s="4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6">
        <f>FundResult[[#This Row],[launched_at]]/86400+DATE(1970,1,1)</f>
        <v>42021.301192129627</v>
      </c>
      <c r="L4015" s="8">
        <f>YEAR(FundResult[[#This Row],[Date Created Conversion]])</f>
        <v>2015</v>
      </c>
      <c r="M4015" t="b">
        <v>0</v>
      </c>
      <c r="N4015">
        <v>2</v>
      </c>
      <c r="O4015" t="b">
        <v>0</v>
      </c>
      <c r="P4015" t="s">
        <v>8269</v>
      </c>
      <c r="Q4015" t="s">
        <v>8317</v>
      </c>
      <c r="R4015" s="10" t="s">
        <v>8318</v>
      </c>
      <c r="S4015" s="29">
        <f>ROUND(FundResult[[#This Row],[pledged]]/FundResult[[#This Row],[goal]]*100,0)</f>
        <v>1</v>
      </c>
      <c r="T4015" s="27">
        <f>IFERROR(FundResult[[#This Row],[pledged]]/FundResult[[#This Row],[backers_count]], 0)</f>
        <v>13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48">
        <v>9000</v>
      </c>
      <c r="E4016" s="4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6">
        <f>FundResult[[#This Row],[launched_at]]/86400+DATE(1970,1,1)</f>
        <v>42419.246168981481</v>
      </c>
      <c r="L4016" s="8">
        <f>YEAR(FundResult[[#This Row],[Date Created Conversion]])</f>
        <v>2016</v>
      </c>
      <c r="M4016" t="b">
        <v>0</v>
      </c>
      <c r="N4016">
        <v>0</v>
      </c>
      <c r="O4016" t="b">
        <v>0</v>
      </c>
      <c r="P4016" t="s">
        <v>8269</v>
      </c>
      <c r="Q4016" t="s">
        <v>8317</v>
      </c>
      <c r="R4016" s="10" t="s">
        <v>8318</v>
      </c>
      <c r="S4016" s="29">
        <f>ROUND(FundResult[[#This Row],[pledged]]/FundResult[[#This Row],[goal]]*100,0)</f>
        <v>0</v>
      </c>
      <c r="T4016" s="27">
        <f>IFERROR(FundResult[[#This Row],[pledged]]/FundResult[[#This Row],[backers_count]], 0)</f>
        <v>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48">
        <v>7000</v>
      </c>
      <c r="E4017" s="4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6">
        <f>FundResult[[#This Row],[launched_at]]/86400+DATE(1970,1,1)</f>
        <v>42174.780821759261</v>
      </c>
      <c r="L4017" s="8">
        <f>YEAR(FundResult[[#This Row],[Date Created Conversion]])</f>
        <v>2015</v>
      </c>
      <c r="M4017" t="b">
        <v>0</v>
      </c>
      <c r="N4017">
        <v>1</v>
      </c>
      <c r="O4017" t="b">
        <v>0</v>
      </c>
      <c r="P4017" t="s">
        <v>8269</v>
      </c>
      <c r="Q4017" t="s">
        <v>8317</v>
      </c>
      <c r="R4017" s="10" t="s">
        <v>8318</v>
      </c>
      <c r="S4017" s="29">
        <f>ROUND(FundResult[[#This Row],[pledged]]/FundResult[[#This Row],[goal]]*100,0)</f>
        <v>0</v>
      </c>
      <c r="T4017" s="27">
        <f>IFERROR(FundResult[[#This Row],[pledged]]/FundResult[[#This Row],[backers_count]], 0)</f>
        <v>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48">
        <v>500</v>
      </c>
      <c r="E4018" s="4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6">
        <f>FundResult[[#This Row],[launched_at]]/86400+DATE(1970,1,1)</f>
        <v>41869.872685185182</v>
      </c>
      <c r="L4018" s="8">
        <f>YEAR(FundResult[[#This Row],[Date Created Conversion]])</f>
        <v>2014</v>
      </c>
      <c r="M4018" t="b">
        <v>0</v>
      </c>
      <c r="N4018">
        <v>7</v>
      </c>
      <c r="O4018" t="b">
        <v>0</v>
      </c>
      <c r="P4018" t="s">
        <v>8269</v>
      </c>
      <c r="Q4018" t="s">
        <v>8317</v>
      </c>
      <c r="R4018" s="10" t="s">
        <v>8318</v>
      </c>
      <c r="S4018" s="29">
        <f>ROUND(FundResult[[#This Row],[pledged]]/FundResult[[#This Row],[goal]]*100,0)</f>
        <v>14</v>
      </c>
      <c r="T4018" s="27">
        <f>IFERROR(FundResult[[#This Row],[pledged]]/FundResult[[#This Row],[backers_count]], 0)</f>
        <v>10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48">
        <v>10000</v>
      </c>
      <c r="E4019" s="4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6">
        <f>FundResult[[#This Row],[launched_at]]/86400+DATE(1970,1,1)</f>
        <v>41856.672152777777</v>
      </c>
      <c r="L4019" s="8">
        <f>YEAR(FundResult[[#This Row],[Date Created Conversion]])</f>
        <v>2014</v>
      </c>
      <c r="M4019" t="b">
        <v>0</v>
      </c>
      <c r="N4019">
        <v>2</v>
      </c>
      <c r="O4019" t="b">
        <v>0</v>
      </c>
      <c r="P4019" t="s">
        <v>8269</v>
      </c>
      <c r="Q4019" t="s">
        <v>8317</v>
      </c>
      <c r="R4019" s="10" t="s">
        <v>8318</v>
      </c>
      <c r="S4019" s="29">
        <f>ROUND(FundResult[[#This Row],[pledged]]/FundResult[[#This Row],[goal]]*100,0)</f>
        <v>1</v>
      </c>
      <c r="T4019" s="27">
        <f>IFERROR(FundResult[[#This Row],[pledged]]/FundResult[[#This Row],[backers_count]], 0)</f>
        <v>52.5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48">
        <v>1500</v>
      </c>
      <c r="E4020" s="4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6">
        <f>FundResult[[#This Row],[launched_at]]/86400+DATE(1970,1,1)</f>
        <v>42620.91097222222</v>
      </c>
      <c r="L4020" s="8">
        <f>YEAR(FundResult[[#This Row],[Date Created Conversion]])</f>
        <v>2016</v>
      </c>
      <c r="M4020" t="b">
        <v>0</v>
      </c>
      <c r="N4020">
        <v>4</v>
      </c>
      <c r="O4020" t="b">
        <v>0</v>
      </c>
      <c r="P4020" t="s">
        <v>8269</v>
      </c>
      <c r="Q4020" t="s">
        <v>8317</v>
      </c>
      <c r="R4020" s="10" t="s">
        <v>8318</v>
      </c>
      <c r="S4020" s="29">
        <f>ROUND(FundResult[[#This Row],[pledged]]/FundResult[[#This Row],[goal]]*100,0)</f>
        <v>9</v>
      </c>
      <c r="T4020" s="27">
        <f>IFERROR(FundResult[[#This Row],[pledged]]/FundResult[[#This Row],[backers_count]], 0)</f>
        <v>32.5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48">
        <v>3500</v>
      </c>
      <c r="E4021" s="4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6">
        <f>FundResult[[#This Row],[launched_at]]/86400+DATE(1970,1,1)</f>
        <v>42417.675879629634</v>
      </c>
      <c r="L4021" s="8">
        <f>YEAR(FundResult[[#This Row],[Date Created Conversion]])</f>
        <v>2016</v>
      </c>
      <c r="M4021" t="b">
        <v>0</v>
      </c>
      <c r="N4021">
        <v>4</v>
      </c>
      <c r="O4021" t="b">
        <v>0</v>
      </c>
      <c r="P4021" t="s">
        <v>8269</v>
      </c>
      <c r="Q4021" t="s">
        <v>8317</v>
      </c>
      <c r="R4021" s="10" t="s">
        <v>8318</v>
      </c>
      <c r="S4021" s="29">
        <f>ROUND(FundResult[[#This Row],[pledged]]/FundResult[[#This Row],[goal]]*100,0)</f>
        <v>1</v>
      </c>
      <c r="T4021" s="27">
        <f>IFERROR(FundResult[[#This Row],[pledged]]/FundResult[[#This Row],[backers_count]], 0)</f>
        <v>7.25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48">
        <v>600</v>
      </c>
      <c r="E4022" s="4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6">
        <f>FundResult[[#This Row],[launched_at]]/86400+DATE(1970,1,1)</f>
        <v>42057.190960648149</v>
      </c>
      <c r="L4022" s="8">
        <f>YEAR(FundResult[[#This Row],[Date Created Conversion]])</f>
        <v>2015</v>
      </c>
      <c r="M4022" t="b">
        <v>0</v>
      </c>
      <c r="N4022">
        <v>3</v>
      </c>
      <c r="O4022" t="b">
        <v>0</v>
      </c>
      <c r="P4022" t="s">
        <v>8269</v>
      </c>
      <c r="Q4022" t="s">
        <v>8317</v>
      </c>
      <c r="R4022" s="10" t="s">
        <v>8318</v>
      </c>
      <c r="S4022" s="29">
        <f>ROUND(FundResult[[#This Row],[pledged]]/FundResult[[#This Row],[goal]]*100,0)</f>
        <v>17</v>
      </c>
      <c r="T4022" s="27">
        <f>IFERROR(FundResult[[#This Row],[pledged]]/FundResult[[#This Row],[backers_count]], 0)</f>
        <v>33.333333333333336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48">
        <v>15000</v>
      </c>
      <c r="E4023" s="4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6">
        <f>FundResult[[#This Row],[launched_at]]/86400+DATE(1970,1,1)</f>
        <v>41878.911550925928</v>
      </c>
      <c r="L4023" s="8">
        <f>YEAR(FundResult[[#This Row],[Date Created Conversion]])</f>
        <v>2014</v>
      </c>
      <c r="M4023" t="b">
        <v>0</v>
      </c>
      <c r="N4023">
        <v>2</v>
      </c>
      <c r="O4023" t="b">
        <v>0</v>
      </c>
      <c r="P4023" t="s">
        <v>8269</v>
      </c>
      <c r="Q4023" t="s">
        <v>8317</v>
      </c>
      <c r="R4023" s="10" t="s">
        <v>8318</v>
      </c>
      <c r="S4023" s="29">
        <f>ROUND(FundResult[[#This Row],[pledged]]/FundResult[[#This Row],[goal]]*100,0)</f>
        <v>1</v>
      </c>
      <c r="T4023" s="27">
        <f>IFERROR(FundResult[[#This Row],[pledged]]/FundResult[[#This Row],[backers_count]], 0)</f>
        <v>62.5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48">
        <v>18000</v>
      </c>
      <c r="E4024" s="4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6">
        <f>FundResult[[#This Row],[launched_at]]/86400+DATE(1970,1,1)</f>
        <v>41990.584108796298</v>
      </c>
      <c r="L4024" s="8">
        <f>YEAR(FundResult[[#This Row],[Date Created Conversion]])</f>
        <v>2014</v>
      </c>
      <c r="M4024" t="b">
        <v>0</v>
      </c>
      <c r="N4024">
        <v>197</v>
      </c>
      <c r="O4024" t="b">
        <v>0</v>
      </c>
      <c r="P4024" t="s">
        <v>8269</v>
      </c>
      <c r="Q4024" t="s">
        <v>8317</v>
      </c>
      <c r="R4024" s="10" t="s">
        <v>8318</v>
      </c>
      <c r="S4024" s="29">
        <f>ROUND(FundResult[[#This Row],[pledged]]/FundResult[[#This Row],[goal]]*100,0)</f>
        <v>70</v>
      </c>
      <c r="T4024" s="27">
        <f>IFERROR(FundResult[[#This Row],[pledged]]/FundResult[[#This Row],[backers_count]], 0)</f>
        <v>63.558375634517766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48">
        <v>7000</v>
      </c>
      <c r="E4025" s="4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6">
        <f>FundResult[[#This Row],[launched_at]]/86400+DATE(1970,1,1)</f>
        <v>42408.999571759261</v>
      </c>
      <c r="L4025" s="8">
        <f>YEAR(FundResult[[#This Row],[Date Created Conversion]])</f>
        <v>2016</v>
      </c>
      <c r="M4025" t="b">
        <v>0</v>
      </c>
      <c r="N4025">
        <v>0</v>
      </c>
      <c r="O4025" t="b">
        <v>0</v>
      </c>
      <c r="P4025" t="s">
        <v>8269</v>
      </c>
      <c r="Q4025" t="s">
        <v>8317</v>
      </c>
      <c r="R4025" s="10" t="s">
        <v>8318</v>
      </c>
      <c r="S4025" s="29">
        <f>ROUND(FundResult[[#This Row],[pledged]]/FundResult[[#This Row],[goal]]*100,0)</f>
        <v>0</v>
      </c>
      <c r="T4025" s="27">
        <f>IFERROR(FundResult[[#This Row],[pledged]]/FundResult[[#This Row],[backers_count]], 0)</f>
        <v>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48">
        <v>800</v>
      </c>
      <c r="E4026" s="4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6">
        <f>FundResult[[#This Row],[launched_at]]/86400+DATE(1970,1,1)</f>
        <v>42217.670104166667</v>
      </c>
      <c r="L4026" s="8">
        <f>YEAR(FundResult[[#This Row],[Date Created Conversion]])</f>
        <v>2015</v>
      </c>
      <c r="M4026" t="b">
        <v>0</v>
      </c>
      <c r="N4026">
        <v>1</v>
      </c>
      <c r="O4026" t="b">
        <v>0</v>
      </c>
      <c r="P4026" t="s">
        <v>8269</v>
      </c>
      <c r="Q4026" t="s">
        <v>8317</v>
      </c>
      <c r="R4026" s="10" t="s">
        <v>8318</v>
      </c>
      <c r="S4026" s="29">
        <f>ROUND(FundResult[[#This Row],[pledged]]/FundResult[[#This Row],[goal]]*100,0)</f>
        <v>1</v>
      </c>
      <c r="T4026" s="27">
        <f>IFERROR(FundResult[[#This Row],[pledged]]/FundResult[[#This Row],[backers_count]], 0)</f>
        <v>10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48">
        <v>5000</v>
      </c>
      <c r="E4027" s="4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6">
        <f>FundResult[[#This Row],[launched_at]]/86400+DATE(1970,1,1)</f>
        <v>42151.237685185188</v>
      </c>
      <c r="L4027" s="8">
        <f>YEAR(FundResult[[#This Row],[Date Created Conversion]])</f>
        <v>2015</v>
      </c>
      <c r="M4027" t="b">
        <v>0</v>
      </c>
      <c r="N4027">
        <v>4</v>
      </c>
      <c r="O4027" t="b">
        <v>0</v>
      </c>
      <c r="P4027" t="s">
        <v>8269</v>
      </c>
      <c r="Q4027" t="s">
        <v>8317</v>
      </c>
      <c r="R4027" s="10" t="s">
        <v>8318</v>
      </c>
      <c r="S4027" s="29">
        <f>ROUND(FundResult[[#This Row],[pledged]]/FundResult[[#This Row],[goal]]*100,0)</f>
        <v>5</v>
      </c>
      <c r="T4027" s="27">
        <f>IFERROR(FundResult[[#This Row],[pledged]]/FundResult[[#This Row],[backers_count]], 0)</f>
        <v>62.5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48">
        <v>4000</v>
      </c>
      <c r="E4028" s="4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6">
        <f>FundResult[[#This Row],[launched_at]]/86400+DATE(1970,1,1)</f>
        <v>42282.655543981484</v>
      </c>
      <c r="L4028" s="8">
        <f>YEAR(FundResult[[#This Row],[Date Created Conversion]])</f>
        <v>2015</v>
      </c>
      <c r="M4028" t="b">
        <v>0</v>
      </c>
      <c r="N4028">
        <v>0</v>
      </c>
      <c r="O4028" t="b">
        <v>0</v>
      </c>
      <c r="P4028" t="s">
        <v>8269</v>
      </c>
      <c r="Q4028" t="s">
        <v>8317</v>
      </c>
      <c r="R4028" s="10" t="s">
        <v>8318</v>
      </c>
      <c r="S4028" s="29">
        <f>ROUND(FundResult[[#This Row],[pledged]]/FundResult[[#This Row],[goal]]*100,0)</f>
        <v>0</v>
      </c>
      <c r="T4028" s="27">
        <f>IFERROR(FundResult[[#This Row],[pledged]]/FundResult[[#This Row],[backers_count]], 0)</f>
        <v>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48">
        <v>3000</v>
      </c>
      <c r="E4029" s="4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6">
        <f>FundResult[[#This Row],[launched_at]]/86400+DATE(1970,1,1)</f>
        <v>42768.97084490741</v>
      </c>
      <c r="L4029" s="8">
        <f>YEAR(FundResult[[#This Row],[Date Created Conversion]])</f>
        <v>2017</v>
      </c>
      <c r="M4029" t="b">
        <v>0</v>
      </c>
      <c r="N4029">
        <v>7</v>
      </c>
      <c r="O4029" t="b">
        <v>0</v>
      </c>
      <c r="P4029" t="s">
        <v>8269</v>
      </c>
      <c r="Q4029" t="s">
        <v>8317</v>
      </c>
      <c r="R4029" s="10" t="s">
        <v>8318</v>
      </c>
      <c r="S4029" s="29">
        <f>ROUND(FundResult[[#This Row],[pledged]]/FundResult[[#This Row],[goal]]*100,0)</f>
        <v>7</v>
      </c>
      <c r="T4029" s="27">
        <f>IFERROR(FundResult[[#This Row],[pledged]]/FundResult[[#This Row],[backers_count]], 0)</f>
        <v>30.714285714285715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48">
        <v>2000</v>
      </c>
      <c r="E4030" s="4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6">
        <f>FundResult[[#This Row],[launched_at]]/86400+DATE(1970,1,1)</f>
        <v>41765.938657407409</v>
      </c>
      <c r="L4030" s="8">
        <f>YEAR(FundResult[[#This Row],[Date Created Conversion]])</f>
        <v>2014</v>
      </c>
      <c r="M4030" t="b">
        <v>0</v>
      </c>
      <c r="N4030">
        <v>11</v>
      </c>
      <c r="O4030" t="b">
        <v>0</v>
      </c>
      <c r="P4030" t="s">
        <v>8269</v>
      </c>
      <c r="Q4030" t="s">
        <v>8317</v>
      </c>
      <c r="R4030" s="10" t="s">
        <v>8318</v>
      </c>
      <c r="S4030" s="29">
        <f>ROUND(FundResult[[#This Row],[pledged]]/FundResult[[#This Row],[goal]]*100,0)</f>
        <v>28</v>
      </c>
      <c r="T4030" s="27">
        <f>IFERROR(FundResult[[#This Row],[pledged]]/FundResult[[#This Row],[backers_count]], 0)</f>
        <v>51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48">
        <v>20000</v>
      </c>
      <c r="E4031" s="4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6">
        <f>FundResult[[#This Row],[launched_at]]/86400+DATE(1970,1,1)</f>
        <v>42322.02511574074</v>
      </c>
      <c r="L4031" s="8">
        <f>YEAR(FundResult[[#This Row],[Date Created Conversion]])</f>
        <v>2015</v>
      </c>
      <c r="M4031" t="b">
        <v>0</v>
      </c>
      <c r="N4031">
        <v>0</v>
      </c>
      <c r="O4031" t="b">
        <v>0</v>
      </c>
      <c r="P4031" t="s">
        <v>8269</v>
      </c>
      <c r="Q4031" t="s">
        <v>8317</v>
      </c>
      <c r="R4031" s="10" t="s">
        <v>8318</v>
      </c>
      <c r="S4031" s="29">
        <f>ROUND(FundResult[[#This Row],[pledged]]/FundResult[[#This Row],[goal]]*100,0)</f>
        <v>0</v>
      </c>
      <c r="T4031" s="27">
        <f>IFERROR(FundResult[[#This Row],[pledged]]/FundResult[[#This Row],[backers_count]], 0)</f>
        <v>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48">
        <v>2500</v>
      </c>
      <c r="E4032" s="4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6">
        <f>FundResult[[#This Row],[launched_at]]/86400+DATE(1970,1,1)</f>
        <v>42374.655081018514</v>
      </c>
      <c r="L4032" s="8">
        <f>YEAR(FundResult[[#This Row],[Date Created Conversion]])</f>
        <v>2016</v>
      </c>
      <c r="M4032" t="b">
        <v>0</v>
      </c>
      <c r="N4032">
        <v>6</v>
      </c>
      <c r="O4032" t="b">
        <v>0</v>
      </c>
      <c r="P4032" t="s">
        <v>8269</v>
      </c>
      <c r="Q4032" t="s">
        <v>8317</v>
      </c>
      <c r="R4032" s="10" t="s">
        <v>8318</v>
      </c>
      <c r="S4032" s="29">
        <f>ROUND(FundResult[[#This Row],[pledged]]/FundResult[[#This Row],[goal]]*100,0)</f>
        <v>16</v>
      </c>
      <c r="T4032" s="27">
        <f>IFERROR(FundResult[[#This Row],[pledged]]/FundResult[[#This Row],[backers_count]], 0)</f>
        <v>66.666666666666671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48">
        <v>5000</v>
      </c>
      <c r="E4033" s="4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6">
        <f>FundResult[[#This Row],[launched_at]]/86400+DATE(1970,1,1)</f>
        <v>41941.585231481484</v>
      </c>
      <c r="L4033" s="8">
        <f>YEAR(FundResult[[#This Row],[Date Created Conversion]])</f>
        <v>2014</v>
      </c>
      <c r="M4033" t="b">
        <v>0</v>
      </c>
      <c r="N4033">
        <v>0</v>
      </c>
      <c r="O4033" t="b">
        <v>0</v>
      </c>
      <c r="P4033" t="s">
        <v>8269</v>
      </c>
      <c r="Q4033" t="s">
        <v>8317</v>
      </c>
      <c r="R4033" s="10" t="s">
        <v>8318</v>
      </c>
      <c r="S4033" s="29">
        <f>ROUND(FundResult[[#This Row],[pledged]]/FundResult[[#This Row],[goal]]*100,0)</f>
        <v>0</v>
      </c>
      <c r="T4033" s="27">
        <f>IFERROR(FundResult[[#This Row],[pledged]]/FundResult[[#This Row],[backers_count]], 0)</f>
        <v>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48">
        <v>6048</v>
      </c>
      <c r="E4034" s="4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6">
        <f>FundResult[[#This Row],[launched_at]]/86400+DATE(1970,1,1)</f>
        <v>42293.809212962966</v>
      </c>
      <c r="L4034" s="8">
        <f>YEAR(FundResult[[#This Row],[Date Created Conversion]])</f>
        <v>2015</v>
      </c>
      <c r="M4034" t="b">
        <v>0</v>
      </c>
      <c r="N4034">
        <v>7</v>
      </c>
      <c r="O4034" t="b">
        <v>0</v>
      </c>
      <c r="P4034" t="s">
        <v>8269</v>
      </c>
      <c r="Q4034" t="s">
        <v>8317</v>
      </c>
      <c r="R4034" s="10" t="s">
        <v>8318</v>
      </c>
      <c r="S4034" s="29">
        <f>ROUND(FundResult[[#This Row],[pledged]]/FundResult[[#This Row],[goal]]*100,0)</f>
        <v>7</v>
      </c>
      <c r="T4034" s="27">
        <f>IFERROR(FundResult[[#This Row],[pledged]]/FundResult[[#This Row],[backers_count]], 0)</f>
        <v>59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48">
        <v>23900</v>
      </c>
      <c r="E4035" s="4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6">
        <f>FundResult[[#This Row],[launched_at]]/86400+DATE(1970,1,1)</f>
        <v>42614.268796296295</v>
      </c>
      <c r="L4035" s="8">
        <f>YEAR(FundResult[[#This Row],[Date Created Conversion]])</f>
        <v>2016</v>
      </c>
      <c r="M4035" t="b">
        <v>0</v>
      </c>
      <c r="N4035">
        <v>94</v>
      </c>
      <c r="O4035" t="b">
        <v>0</v>
      </c>
      <c r="P4035" t="s">
        <v>8269</v>
      </c>
      <c r="Q4035" t="s">
        <v>8317</v>
      </c>
      <c r="R4035" s="10" t="s">
        <v>8318</v>
      </c>
      <c r="S4035" s="29">
        <f>ROUND(FundResult[[#This Row],[pledged]]/FundResult[[#This Row],[goal]]*100,0)</f>
        <v>26</v>
      </c>
      <c r="T4035" s="27">
        <f>IFERROR(FundResult[[#This Row],[pledged]]/FundResult[[#This Row],[backers_count]], 0)</f>
        <v>65.340319148936175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48">
        <v>13500</v>
      </c>
      <c r="E4036" s="4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6">
        <f>FundResult[[#This Row],[launched_at]]/86400+DATE(1970,1,1)</f>
        <v>42067.947337962964</v>
      </c>
      <c r="L4036" s="8">
        <f>YEAR(FundResult[[#This Row],[Date Created Conversion]])</f>
        <v>2015</v>
      </c>
      <c r="M4036" t="b">
        <v>0</v>
      </c>
      <c r="N4036">
        <v>2</v>
      </c>
      <c r="O4036" t="b">
        <v>0</v>
      </c>
      <c r="P4036" t="s">
        <v>8269</v>
      </c>
      <c r="Q4036" t="s">
        <v>8317</v>
      </c>
      <c r="R4036" s="10" t="s">
        <v>8318</v>
      </c>
      <c r="S4036" s="29">
        <f>ROUND(FundResult[[#This Row],[pledged]]/FundResult[[#This Row],[goal]]*100,0)</f>
        <v>1</v>
      </c>
      <c r="T4036" s="27">
        <f>IFERROR(FundResult[[#This Row],[pledged]]/FundResult[[#This Row],[backers_count]], 0)</f>
        <v>100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48">
        <v>10000</v>
      </c>
      <c r="E4037" s="4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6">
        <f>FundResult[[#This Row],[launched_at]]/86400+DATE(1970,1,1)</f>
        <v>41903.882951388892</v>
      </c>
      <c r="L4037" s="8">
        <f>YEAR(FundResult[[#This Row],[Date Created Conversion]])</f>
        <v>2014</v>
      </c>
      <c r="M4037" t="b">
        <v>0</v>
      </c>
      <c r="N4037">
        <v>25</v>
      </c>
      <c r="O4037" t="b">
        <v>0</v>
      </c>
      <c r="P4037" t="s">
        <v>8269</v>
      </c>
      <c r="Q4037" t="s">
        <v>8317</v>
      </c>
      <c r="R4037" s="10" t="s">
        <v>8318</v>
      </c>
      <c r="S4037" s="29">
        <f>ROUND(FundResult[[#This Row],[pledged]]/FundResult[[#This Row],[goal]]*100,0)</f>
        <v>37</v>
      </c>
      <c r="T4037" s="27">
        <f>IFERROR(FundResult[[#This Row],[pledged]]/FundResult[[#This Row],[backers_count]], 0)</f>
        <v>147.4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48">
        <v>6000</v>
      </c>
      <c r="E4038" s="4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6">
        <f>FundResult[[#This Row],[launched_at]]/86400+DATE(1970,1,1)</f>
        <v>41804.937083333338</v>
      </c>
      <c r="L4038" s="8">
        <f>YEAR(FundResult[[#This Row],[Date Created Conversion]])</f>
        <v>2014</v>
      </c>
      <c r="M4038" t="b">
        <v>0</v>
      </c>
      <c r="N4038">
        <v>17</v>
      </c>
      <c r="O4038" t="b">
        <v>0</v>
      </c>
      <c r="P4038" t="s">
        <v>8269</v>
      </c>
      <c r="Q4038" t="s">
        <v>8317</v>
      </c>
      <c r="R4038" s="10" t="s">
        <v>8318</v>
      </c>
      <c r="S4038" s="29">
        <f>ROUND(FundResult[[#This Row],[pledged]]/FundResult[[#This Row],[goal]]*100,0)</f>
        <v>47</v>
      </c>
      <c r="T4038" s="27">
        <f>IFERROR(FundResult[[#This Row],[pledged]]/FundResult[[#This Row],[backers_count]], 0)</f>
        <v>166.05882352941177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48">
        <v>700</v>
      </c>
      <c r="E4039" s="4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6">
        <f>FundResult[[#This Row],[launched_at]]/86400+DATE(1970,1,1)</f>
        <v>42497.070775462962</v>
      </c>
      <c r="L4039" s="8">
        <f>YEAR(FundResult[[#This Row],[Date Created Conversion]])</f>
        <v>2016</v>
      </c>
      <c r="M4039" t="b">
        <v>0</v>
      </c>
      <c r="N4039">
        <v>2</v>
      </c>
      <c r="O4039" t="b">
        <v>0</v>
      </c>
      <c r="P4039" t="s">
        <v>8269</v>
      </c>
      <c r="Q4039" t="s">
        <v>8317</v>
      </c>
      <c r="R4039" s="10" t="s">
        <v>8318</v>
      </c>
      <c r="S4039" s="29">
        <f>ROUND(FundResult[[#This Row],[pledged]]/FundResult[[#This Row],[goal]]*100,0)</f>
        <v>11</v>
      </c>
      <c r="T4039" s="27">
        <f>IFERROR(FundResult[[#This Row],[pledged]]/FundResult[[#This Row],[backers_count]], 0)</f>
        <v>40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48">
        <v>2500</v>
      </c>
      <c r="E4040" s="4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6">
        <f>FundResult[[#This Row],[launched_at]]/86400+DATE(1970,1,1)</f>
        <v>41869.798726851848</v>
      </c>
      <c r="L4040" s="8">
        <f>YEAR(FundResult[[#This Row],[Date Created Conversion]])</f>
        <v>2014</v>
      </c>
      <c r="M4040" t="b">
        <v>0</v>
      </c>
      <c r="N4040">
        <v>4</v>
      </c>
      <c r="O4040" t="b">
        <v>0</v>
      </c>
      <c r="P4040" t="s">
        <v>8269</v>
      </c>
      <c r="Q4040" t="s">
        <v>8317</v>
      </c>
      <c r="R4040" s="10" t="s">
        <v>8318</v>
      </c>
      <c r="S4040" s="29">
        <f>ROUND(FundResult[[#This Row],[pledged]]/FundResult[[#This Row],[goal]]*100,0)</f>
        <v>12</v>
      </c>
      <c r="T4040" s="27">
        <f>IFERROR(FundResult[[#This Row],[pledged]]/FundResult[[#This Row],[backers_count]], 0)</f>
        <v>75.25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48">
        <v>500</v>
      </c>
      <c r="E4041" s="4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6">
        <f>FundResult[[#This Row],[launched_at]]/86400+DATE(1970,1,1)</f>
        <v>42305.670914351853</v>
      </c>
      <c r="L4041" s="8">
        <f>YEAR(FundResult[[#This Row],[Date Created Conversion]])</f>
        <v>2015</v>
      </c>
      <c r="M4041" t="b">
        <v>0</v>
      </c>
      <c r="N4041">
        <v>5</v>
      </c>
      <c r="O4041" t="b">
        <v>0</v>
      </c>
      <c r="P4041" t="s">
        <v>8269</v>
      </c>
      <c r="Q4041" t="s">
        <v>8317</v>
      </c>
      <c r="R4041" s="10" t="s">
        <v>8318</v>
      </c>
      <c r="S4041" s="29">
        <f>ROUND(FundResult[[#This Row],[pledged]]/FundResult[[#This Row],[goal]]*100,0)</f>
        <v>60</v>
      </c>
      <c r="T4041" s="27">
        <f>IFERROR(FundResult[[#This Row],[pledged]]/FundResult[[#This Row],[backers_count]], 0)</f>
        <v>60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48">
        <v>8000</v>
      </c>
      <c r="E4042" s="4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6">
        <f>FundResult[[#This Row],[launched_at]]/86400+DATE(1970,1,1)</f>
        <v>42144.231527777782</v>
      </c>
      <c r="L4042" s="8">
        <f>YEAR(FundResult[[#This Row],[Date Created Conversion]])</f>
        <v>2015</v>
      </c>
      <c r="M4042" t="b">
        <v>0</v>
      </c>
      <c r="N4042">
        <v>2</v>
      </c>
      <c r="O4042" t="b">
        <v>0</v>
      </c>
      <c r="P4042" t="s">
        <v>8269</v>
      </c>
      <c r="Q4042" t="s">
        <v>8317</v>
      </c>
      <c r="R4042" s="10" t="s">
        <v>8318</v>
      </c>
      <c r="S4042" s="29">
        <f>ROUND(FundResult[[#This Row],[pledged]]/FundResult[[#This Row],[goal]]*100,0)</f>
        <v>31</v>
      </c>
      <c r="T4042" s="27">
        <f>IFERROR(FundResult[[#This Row],[pledged]]/FundResult[[#This Row],[backers_count]], 0)</f>
        <v>1250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48">
        <v>5000</v>
      </c>
      <c r="E4043" s="4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6">
        <f>FundResult[[#This Row],[launched_at]]/86400+DATE(1970,1,1)</f>
        <v>42559.474004629628</v>
      </c>
      <c r="L4043" s="8">
        <f>YEAR(FundResult[[#This Row],[Date Created Conversion]])</f>
        <v>2016</v>
      </c>
      <c r="M4043" t="b">
        <v>0</v>
      </c>
      <c r="N4043">
        <v>2</v>
      </c>
      <c r="O4043" t="b">
        <v>0</v>
      </c>
      <c r="P4043" t="s">
        <v>8269</v>
      </c>
      <c r="Q4043" t="s">
        <v>8317</v>
      </c>
      <c r="R4043" s="10" t="s">
        <v>8318</v>
      </c>
      <c r="S4043" s="29">
        <f>ROUND(FundResult[[#This Row],[pledged]]/FundResult[[#This Row],[goal]]*100,0)</f>
        <v>0</v>
      </c>
      <c r="T4043" s="27">
        <f>IFERROR(FundResult[[#This Row],[pledged]]/FundResult[[#This Row],[backers_count]], 0)</f>
        <v>10.5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48">
        <v>10000</v>
      </c>
      <c r="E4044" s="4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6">
        <f>FundResult[[#This Row],[launched_at]]/86400+DATE(1970,1,1)</f>
        <v>41995.084074074075</v>
      </c>
      <c r="L4044" s="8">
        <f>YEAR(FundResult[[#This Row],[Date Created Conversion]])</f>
        <v>2014</v>
      </c>
      <c r="M4044" t="b">
        <v>0</v>
      </c>
      <c r="N4044">
        <v>3</v>
      </c>
      <c r="O4044" t="b">
        <v>0</v>
      </c>
      <c r="P4044" t="s">
        <v>8269</v>
      </c>
      <c r="Q4044" t="s">
        <v>8317</v>
      </c>
      <c r="R4044" s="10" t="s">
        <v>8318</v>
      </c>
      <c r="S4044" s="29">
        <f>ROUND(FundResult[[#This Row],[pledged]]/FundResult[[#This Row],[goal]]*100,0)</f>
        <v>0</v>
      </c>
      <c r="T4044" s="27">
        <f>IFERROR(FundResult[[#This Row],[pledged]]/FundResult[[#This Row],[backers_count]], 0)</f>
        <v>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48">
        <v>300</v>
      </c>
      <c r="E4045" s="4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6">
        <f>FundResult[[#This Row],[launched_at]]/86400+DATE(1970,1,1)</f>
        <v>41948.957465277781</v>
      </c>
      <c r="L4045" s="8">
        <f>YEAR(FundResult[[#This Row],[Date Created Conversion]])</f>
        <v>2014</v>
      </c>
      <c r="M4045" t="b">
        <v>0</v>
      </c>
      <c r="N4045">
        <v>0</v>
      </c>
      <c r="O4045" t="b">
        <v>0</v>
      </c>
      <c r="P4045" t="s">
        <v>8269</v>
      </c>
      <c r="Q4045" t="s">
        <v>8317</v>
      </c>
      <c r="R4045" s="10" t="s">
        <v>8318</v>
      </c>
      <c r="S4045" s="29">
        <f>ROUND(FundResult[[#This Row],[pledged]]/FundResult[[#This Row],[goal]]*100,0)</f>
        <v>0</v>
      </c>
      <c r="T4045" s="27">
        <f>IFERROR(FundResult[[#This Row],[pledged]]/FundResult[[#This Row],[backers_count]], 0)</f>
        <v>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48">
        <v>600</v>
      </c>
      <c r="E4046" s="4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6">
        <f>FundResult[[#This Row],[launched_at]]/86400+DATE(1970,1,1)</f>
        <v>42074.219699074078</v>
      </c>
      <c r="L4046" s="8">
        <f>YEAR(FundResult[[#This Row],[Date Created Conversion]])</f>
        <v>2015</v>
      </c>
      <c r="M4046" t="b">
        <v>0</v>
      </c>
      <c r="N4046">
        <v>4</v>
      </c>
      <c r="O4046" t="b">
        <v>0</v>
      </c>
      <c r="P4046" t="s">
        <v>8269</v>
      </c>
      <c r="Q4046" t="s">
        <v>8317</v>
      </c>
      <c r="R4046" s="10" t="s">
        <v>8318</v>
      </c>
      <c r="S4046" s="29">
        <f>ROUND(FundResult[[#This Row],[pledged]]/FundResult[[#This Row],[goal]]*100,0)</f>
        <v>38</v>
      </c>
      <c r="T4046" s="27">
        <f>IFERROR(FundResult[[#This Row],[pledged]]/FundResult[[#This Row],[backers_count]], 0)</f>
        <v>56.25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48">
        <v>5000</v>
      </c>
      <c r="E4047" s="4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6">
        <f>FundResult[[#This Row],[launched_at]]/86400+DATE(1970,1,1)</f>
        <v>41842.201261574075</v>
      </c>
      <c r="L4047" s="8">
        <f>YEAR(FundResult[[#This Row],[Date Created Conversion]])</f>
        <v>2014</v>
      </c>
      <c r="M4047" t="b">
        <v>0</v>
      </c>
      <c r="N4047">
        <v>1</v>
      </c>
      <c r="O4047" t="b">
        <v>0</v>
      </c>
      <c r="P4047" t="s">
        <v>8269</v>
      </c>
      <c r="Q4047" t="s">
        <v>8317</v>
      </c>
      <c r="R4047" s="10" t="s">
        <v>8318</v>
      </c>
      <c r="S4047" s="29">
        <f>ROUND(FundResult[[#This Row],[pledged]]/FundResult[[#This Row],[goal]]*100,0)</f>
        <v>0</v>
      </c>
      <c r="T4047" s="27">
        <f>IFERROR(FundResult[[#This Row],[pledged]]/FundResult[[#This Row],[backers_count]], 0)</f>
        <v>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48">
        <v>5600</v>
      </c>
      <c r="E4048" s="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6">
        <f>FundResult[[#This Row],[launched_at]]/86400+DATE(1970,1,1)</f>
        <v>41904.650578703702</v>
      </c>
      <c r="L4048" s="8">
        <f>YEAR(FundResult[[#This Row],[Date Created Conversion]])</f>
        <v>2014</v>
      </c>
      <c r="M4048" t="b">
        <v>0</v>
      </c>
      <c r="N4048">
        <v>12</v>
      </c>
      <c r="O4048" t="b">
        <v>0</v>
      </c>
      <c r="P4048" t="s">
        <v>8269</v>
      </c>
      <c r="Q4048" t="s">
        <v>8317</v>
      </c>
      <c r="R4048" s="10" t="s">
        <v>8318</v>
      </c>
      <c r="S4048" s="29">
        <f>ROUND(FundResult[[#This Row],[pledged]]/FundResult[[#This Row],[goal]]*100,0)</f>
        <v>8</v>
      </c>
      <c r="T4048" s="27">
        <f>IFERROR(FundResult[[#This Row],[pledged]]/FundResult[[#This Row],[backers_count]], 0)</f>
        <v>38.333333333333336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48">
        <v>5000</v>
      </c>
      <c r="E4049" s="4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6">
        <f>FundResult[[#This Row],[launched_at]]/86400+DATE(1970,1,1)</f>
        <v>41991.022488425922</v>
      </c>
      <c r="L4049" s="8">
        <f>YEAR(FundResult[[#This Row],[Date Created Conversion]])</f>
        <v>2014</v>
      </c>
      <c r="M4049" t="b">
        <v>0</v>
      </c>
      <c r="N4049">
        <v>4</v>
      </c>
      <c r="O4049" t="b">
        <v>0</v>
      </c>
      <c r="P4049" t="s">
        <v>8269</v>
      </c>
      <c r="Q4049" t="s">
        <v>8317</v>
      </c>
      <c r="R4049" s="10" t="s">
        <v>8318</v>
      </c>
      <c r="S4049" s="29">
        <f>ROUND(FundResult[[#This Row],[pledged]]/FundResult[[#This Row],[goal]]*100,0)</f>
        <v>2</v>
      </c>
      <c r="T4049" s="27">
        <f>IFERROR(FundResult[[#This Row],[pledged]]/FundResult[[#This Row],[backers_count]], 0)</f>
        <v>27.5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48">
        <v>17000</v>
      </c>
      <c r="E4050" s="4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6">
        <f>FundResult[[#This Row],[launched_at]]/86400+DATE(1970,1,1)</f>
        <v>42436.509108796294</v>
      </c>
      <c r="L4050" s="8">
        <f>YEAR(FundResult[[#This Row],[Date Created Conversion]])</f>
        <v>2016</v>
      </c>
      <c r="M4050" t="b">
        <v>0</v>
      </c>
      <c r="N4050">
        <v>91</v>
      </c>
      <c r="O4050" t="b">
        <v>0</v>
      </c>
      <c r="P4050" t="s">
        <v>8269</v>
      </c>
      <c r="Q4050" t="s">
        <v>8317</v>
      </c>
      <c r="R4050" s="10" t="s">
        <v>8318</v>
      </c>
      <c r="S4050" s="29">
        <f>ROUND(FundResult[[#This Row],[pledged]]/FundResult[[#This Row],[goal]]*100,0)</f>
        <v>18</v>
      </c>
      <c r="T4050" s="27">
        <f>IFERROR(FundResult[[#This Row],[pledged]]/FundResult[[#This Row],[backers_count]], 0)</f>
        <v>32.978021978021978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48">
        <v>20000</v>
      </c>
      <c r="E4051" s="4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6">
        <f>FundResult[[#This Row],[launched_at]]/86400+DATE(1970,1,1)</f>
        <v>42169.958506944444</v>
      </c>
      <c r="L4051" s="8">
        <f>YEAR(FundResult[[#This Row],[Date Created Conversion]])</f>
        <v>2015</v>
      </c>
      <c r="M4051" t="b">
        <v>0</v>
      </c>
      <c r="N4051">
        <v>1</v>
      </c>
      <c r="O4051" t="b">
        <v>0</v>
      </c>
      <c r="P4051" t="s">
        <v>8269</v>
      </c>
      <c r="Q4051" t="s">
        <v>8317</v>
      </c>
      <c r="R4051" s="10" t="s">
        <v>8318</v>
      </c>
      <c r="S4051" s="29">
        <f>ROUND(FundResult[[#This Row],[pledged]]/FundResult[[#This Row],[goal]]*100,0)</f>
        <v>0</v>
      </c>
      <c r="T4051" s="27">
        <f>IFERROR(FundResult[[#This Row],[pledged]]/FundResult[[#This Row],[backers_count]], 0)</f>
        <v>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48">
        <v>1500</v>
      </c>
      <c r="E4052" s="4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6">
        <f>FundResult[[#This Row],[launched_at]]/86400+DATE(1970,1,1)</f>
        <v>41905.636469907404</v>
      </c>
      <c r="L4052" s="8">
        <f>YEAR(FundResult[[#This Row],[Date Created Conversion]])</f>
        <v>2014</v>
      </c>
      <c r="M4052" t="b">
        <v>0</v>
      </c>
      <c r="N4052">
        <v>1</v>
      </c>
      <c r="O4052" t="b">
        <v>0</v>
      </c>
      <c r="P4052" t="s">
        <v>8269</v>
      </c>
      <c r="Q4052" t="s">
        <v>8317</v>
      </c>
      <c r="R4052" s="10" t="s">
        <v>8318</v>
      </c>
      <c r="S4052" s="29">
        <f>ROUND(FundResult[[#This Row],[pledged]]/FundResult[[#This Row],[goal]]*100,0)</f>
        <v>0</v>
      </c>
      <c r="T4052" s="27">
        <f>IFERROR(FundResult[[#This Row],[pledged]]/FundResult[[#This Row],[backers_count]], 0)</f>
        <v>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48">
        <v>500</v>
      </c>
      <c r="E4053" s="4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6">
        <f>FundResult[[#This Row],[launched_at]]/86400+DATE(1970,1,1)</f>
        <v>41761.810150462959</v>
      </c>
      <c r="L4053" s="8">
        <f>YEAR(FundResult[[#This Row],[Date Created Conversion]])</f>
        <v>2014</v>
      </c>
      <c r="M4053" t="b">
        <v>0</v>
      </c>
      <c r="N4053">
        <v>0</v>
      </c>
      <c r="O4053" t="b">
        <v>0</v>
      </c>
      <c r="P4053" t="s">
        <v>8269</v>
      </c>
      <c r="Q4053" t="s">
        <v>8317</v>
      </c>
      <c r="R4053" s="10" t="s">
        <v>8318</v>
      </c>
      <c r="S4053" s="29">
        <f>ROUND(FundResult[[#This Row],[pledged]]/FundResult[[#This Row],[goal]]*100,0)</f>
        <v>0</v>
      </c>
      <c r="T4053" s="27">
        <f>IFERROR(FundResult[[#This Row],[pledged]]/FundResult[[#This Row],[backers_count]], 0)</f>
        <v>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48">
        <v>3000</v>
      </c>
      <c r="E4054" s="4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6">
        <f>FundResult[[#This Row],[launched_at]]/86400+DATE(1970,1,1)</f>
        <v>41865.878657407404</v>
      </c>
      <c r="L4054" s="8">
        <f>YEAR(FundResult[[#This Row],[Date Created Conversion]])</f>
        <v>2014</v>
      </c>
      <c r="M4054" t="b">
        <v>0</v>
      </c>
      <c r="N4054">
        <v>13</v>
      </c>
      <c r="O4054" t="b">
        <v>0</v>
      </c>
      <c r="P4054" t="s">
        <v>8269</v>
      </c>
      <c r="Q4054" t="s">
        <v>8317</v>
      </c>
      <c r="R4054" s="10" t="s">
        <v>8318</v>
      </c>
      <c r="S4054" s="29">
        <f>ROUND(FundResult[[#This Row],[pledged]]/FundResult[[#This Row],[goal]]*100,0)</f>
        <v>38</v>
      </c>
      <c r="T4054" s="27">
        <f>IFERROR(FundResult[[#This Row],[pledged]]/FundResult[[#This Row],[backers_count]], 0)</f>
        <v>86.615384615384613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48">
        <v>500</v>
      </c>
      <c r="E4055" s="4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6">
        <f>FundResult[[#This Row],[launched_at]]/86400+DATE(1970,1,1)</f>
        <v>41928.690138888887</v>
      </c>
      <c r="L4055" s="8">
        <f>YEAR(FundResult[[#This Row],[Date Created Conversion]])</f>
        <v>2014</v>
      </c>
      <c r="M4055" t="b">
        <v>0</v>
      </c>
      <c r="N4055">
        <v>2</v>
      </c>
      <c r="O4055" t="b">
        <v>0</v>
      </c>
      <c r="P4055" t="s">
        <v>8269</v>
      </c>
      <c r="Q4055" t="s">
        <v>8317</v>
      </c>
      <c r="R4055" s="10" t="s">
        <v>8318</v>
      </c>
      <c r="S4055" s="29">
        <f>ROUND(FundResult[[#This Row],[pledged]]/FundResult[[#This Row],[goal]]*100,0)</f>
        <v>22</v>
      </c>
      <c r="T4055" s="27">
        <f>IFERROR(FundResult[[#This Row],[pledged]]/FundResult[[#This Row],[backers_count]], 0)</f>
        <v>55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48">
        <v>8880</v>
      </c>
      <c r="E4056" s="4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6">
        <f>FundResult[[#This Row],[launched_at]]/86400+DATE(1970,1,1)</f>
        <v>42613.841261574074</v>
      </c>
      <c r="L4056" s="8">
        <f>YEAR(FundResult[[#This Row],[Date Created Conversion]])</f>
        <v>2016</v>
      </c>
      <c r="M4056" t="b">
        <v>0</v>
      </c>
      <c r="N4056">
        <v>0</v>
      </c>
      <c r="O4056" t="b">
        <v>0</v>
      </c>
      <c r="P4056" t="s">
        <v>8269</v>
      </c>
      <c r="Q4056" t="s">
        <v>8317</v>
      </c>
      <c r="R4056" s="10" t="s">
        <v>8318</v>
      </c>
      <c r="S4056" s="29">
        <f>ROUND(FundResult[[#This Row],[pledged]]/FundResult[[#This Row],[goal]]*100,0)</f>
        <v>0</v>
      </c>
      <c r="T4056" s="27">
        <f>IFERROR(FundResult[[#This Row],[pledged]]/FundResult[[#This Row],[backers_count]], 0)</f>
        <v>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48">
        <v>5000</v>
      </c>
      <c r="E4057" s="4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6">
        <f>FundResult[[#This Row],[launched_at]]/86400+DATE(1970,1,1)</f>
        <v>41779.648506944446</v>
      </c>
      <c r="L4057" s="8">
        <f>YEAR(FundResult[[#This Row],[Date Created Conversion]])</f>
        <v>2014</v>
      </c>
      <c r="M4057" t="b">
        <v>0</v>
      </c>
      <c r="N4057">
        <v>21</v>
      </c>
      <c r="O4057" t="b">
        <v>0</v>
      </c>
      <c r="P4057" t="s">
        <v>8269</v>
      </c>
      <c r="Q4057" t="s">
        <v>8317</v>
      </c>
      <c r="R4057" s="10" t="s">
        <v>8318</v>
      </c>
      <c r="S4057" s="29">
        <f>ROUND(FundResult[[#This Row],[pledged]]/FundResult[[#This Row],[goal]]*100,0)</f>
        <v>18</v>
      </c>
      <c r="T4057" s="27">
        <f>IFERROR(FundResult[[#This Row],[pledged]]/FundResult[[#This Row],[backers_count]], 0)</f>
        <v>41.952380952380949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48">
        <v>1500</v>
      </c>
      <c r="E4058" s="4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6">
        <f>FundResult[[#This Row],[launched_at]]/86400+DATE(1970,1,1)</f>
        <v>42534.933321759258</v>
      </c>
      <c r="L4058" s="8">
        <f>YEAR(FundResult[[#This Row],[Date Created Conversion]])</f>
        <v>2016</v>
      </c>
      <c r="M4058" t="b">
        <v>0</v>
      </c>
      <c r="N4058">
        <v>9</v>
      </c>
      <c r="O4058" t="b">
        <v>0</v>
      </c>
      <c r="P4058" t="s">
        <v>8269</v>
      </c>
      <c r="Q4058" t="s">
        <v>8317</v>
      </c>
      <c r="R4058" s="10" t="s">
        <v>8318</v>
      </c>
      <c r="S4058" s="29">
        <f>ROUND(FundResult[[#This Row],[pledged]]/FundResult[[#This Row],[goal]]*100,0)</f>
        <v>53</v>
      </c>
      <c r="T4058" s="27">
        <f>IFERROR(FundResult[[#This Row],[pledged]]/FundResult[[#This Row],[backers_count]], 0)</f>
        <v>88.333333333333329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48">
        <v>3500</v>
      </c>
      <c r="E4059" s="4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6">
        <f>FundResult[[#This Row],[launched_at]]/86400+DATE(1970,1,1)</f>
        <v>42310.968518518523</v>
      </c>
      <c r="L4059" s="8">
        <f>YEAR(FundResult[[#This Row],[Date Created Conversion]])</f>
        <v>2015</v>
      </c>
      <c r="M4059" t="b">
        <v>0</v>
      </c>
      <c r="N4059">
        <v>6</v>
      </c>
      <c r="O4059" t="b">
        <v>0</v>
      </c>
      <c r="P4059" t="s">
        <v>8269</v>
      </c>
      <c r="Q4059" t="s">
        <v>8317</v>
      </c>
      <c r="R4059" s="10" t="s">
        <v>8318</v>
      </c>
      <c r="S4059" s="29">
        <f>ROUND(FundResult[[#This Row],[pledged]]/FundResult[[#This Row],[goal]]*100,0)</f>
        <v>22</v>
      </c>
      <c r="T4059" s="27">
        <f>IFERROR(FundResult[[#This Row],[pledged]]/FundResult[[#This Row],[backers_count]], 0)</f>
        <v>129.16666666666666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48">
        <v>3750</v>
      </c>
      <c r="E4060" s="4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6">
        <f>FundResult[[#This Row],[launched_at]]/86400+DATE(1970,1,1)</f>
        <v>42446.060694444444</v>
      </c>
      <c r="L4060" s="8">
        <f>YEAR(FundResult[[#This Row],[Date Created Conversion]])</f>
        <v>2016</v>
      </c>
      <c r="M4060" t="b">
        <v>0</v>
      </c>
      <c r="N4060">
        <v>4</v>
      </c>
      <c r="O4060" t="b">
        <v>0</v>
      </c>
      <c r="P4060" t="s">
        <v>8269</v>
      </c>
      <c r="Q4060" t="s">
        <v>8317</v>
      </c>
      <c r="R4060" s="10" t="s">
        <v>8318</v>
      </c>
      <c r="S4060" s="29">
        <f>ROUND(FundResult[[#This Row],[pledged]]/FundResult[[#This Row],[goal]]*100,0)</f>
        <v>3</v>
      </c>
      <c r="T4060" s="27">
        <f>IFERROR(FundResult[[#This Row],[pledged]]/FundResult[[#This Row],[backers_count]], 0)</f>
        <v>23.75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48">
        <v>10000</v>
      </c>
      <c r="E4061" s="4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6">
        <f>FundResult[[#This Row],[launched_at]]/86400+DATE(1970,1,1)</f>
        <v>41866.640648148146</v>
      </c>
      <c r="L4061" s="8">
        <f>YEAR(FundResult[[#This Row],[Date Created Conversion]])</f>
        <v>2014</v>
      </c>
      <c r="M4061" t="b">
        <v>0</v>
      </c>
      <c r="N4061">
        <v>7</v>
      </c>
      <c r="O4061" t="b">
        <v>0</v>
      </c>
      <c r="P4061" t="s">
        <v>8269</v>
      </c>
      <c r="Q4061" t="s">
        <v>8317</v>
      </c>
      <c r="R4061" s="10" t="s">
        <v>8318</v>
      </c>
      <c r="S4061" s="29">
        <f>ROUND(FundResult[[#This Row],[pledged]]/FundResult[[#This Row],[goal]]*100,0)</f>
        <v>3</v>
      </c>
      <c r="T4061" s="27">
        <f>IFERROR(FundResult[[#This Row],[pledged]]/FundResult[[#This Row],[backers_count]], 0)</f>
        <v>35.714285714285715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48">
        <v>10000</v>
      </c>
      <c r="E4062" s="4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6">
        <f>FundResult[[#This Row],[launched_at]]/86400+DATE(1970,1,1)</f>
        <v>41779.695092592592</v>
      </c>
      <c r="L4062" s="8">
        <f>YEAR(FundResult[[#This Row],[Date Created Conversion]])</f>
        <v>2014</v>
      </c>
      <c r="M4062" t="b">
        <v>0</v>
      </c>
      <c r="N4062">
        <v>5</v>
      </c>
      <c r="O4062" t="b">
        <v>0</v>
      </c>
      <c r="P4062" t="s">
        <v>8269</v>
      </c>
      <c r="Q4062" t="s">
        <v>8317</v>
      </c>
      <c r="R4062" s="10" t="s">
        <v>8318</v>
      </c>
      <c r="S4062" s="29">
        <f>ROUND(FundResult[[#This Row],[pledged]]/FundResult[[#This Row],[goal]]*100,0)</f>
        <v>3</v>
      </c>
      <c r="T4062" s="27">
        <f>IFERROR(FundResult[[#This Row],[pledged]]/FundResult[[#This Row],[backers_count]], 0)</f>
        <v>57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48">
        <v>525</v>
      </c>
      <c r="E4063" s="4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6">
        <f>FundResult[[#This Row],[launched_at]]/86400+DATE(1970,1,1)</f>
        <v>42421.141469907408</v>
      </c>
      <c r="L4063" s="8">
        <f>YEAR(FundResult[[#This Row],[Date Created Conversion]])</f>
        <v>2016</v>
      </c>
      <c r="M4063" t="b">
        <v>0</v>
      </c>
      <c r="N4063">
        <v>0</v>
      </c>
      <c r="O4063" t="b">
        <v>0</v>
      </c>
      <c r="P4063" t="s">
        <v>8269</v>
      </c>
      <c r="Q4063" t="s">
        <v>8317</v>
      </c>
      <c r="R4063" s="10" t="s">
        <v>8318</v>
      </c>
      <c r="S4063" s="29">
        <f>ROUND(FundResult[[#This Row],[pledged]]/FundResult[[#This Row],[goal]]*100,0)</f>
        <v>0</v>
      </c>
      <c r="T4063" s="27">
        <f>IFERROR(FundResult[[#This Row],[pledged]]/FundResult[[#This Row],[backers_count]], 0)</f>
        <v>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48">
        <v>20000</v>
      </c>
      <c r="E4064" s="4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6">
        <f>FundResult[[#This Row],[launched_at]]/86400+DATE(1970,1,1)</f>
        <v>42523.739212962959</v>
      </c>
      <c r="L4064" s="8">
        <f>YEAR(FundResult[[#This Row],[Date Created Conversion]])</f>
        <v>2016</v>
      </c>
      <c r="M4064" t="b">
        <v>0</v>
      </c>
      <c r="N4064">
        <v>3</v>
      </c>
      <c r="O4064" t="b">
        <v>0</v>
      </c>
      <c r="P4064" t="s">
        <v>8269</v>
      </c>
      <c r="Q4064" t="s">
        <v>8317</v>
      </c>
      <c r="R4064" s="10" t="s">
        <v>8318</v>
      </c>
      <c r="S4064" s="29">
        <f>ROUND(FundResult[[#This Row],[pledged]]/FundResult[[#This Row],[goal]]*100,0)</f>
        <v>2</v>
      </c>
      <c r="T4064" s="27">
        <f>IFERROR(FundResult[[#This Row],[pledged]]/FundResult[[#This Row],[backers_count]], 0)</f>
        <v>163.33333333333334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48">
        <v>9500</v>
      </c>
      <c r="E4065" s="4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6">
        <f>FundResult[[#This Row],[launched_at]]/86400+DATE(1970,1,1)</f>
        <v>41787.681527777779</v>
      </c>
      <c r="L4065" s="8">
        <f>YEAR(FundResult[[#This Row],[Date Created Conversion]])</f>
        <v>2014</v>
      </c>
      <c r="M4065" t="b">
        <v>0</v>
      </c>
      <c r="N4065">
        <v>9</v>
      </c>
      <c r="O4065" t="b">
        <v>0</v>
      </c>
      <c r="P4065" t="s">
        <v>8269</v>
      </c>
      <c r="Q4065" t="s">
        <v>8317</v>
      </c>
      <c r="R4065" s="10" t="s">
        <v>8318</v>
      </c>
      <c r="S4065" s="29">
        <f>ROUND(FundResult[[#This Row],[pledged]]/FundResult[[#This Row],[goal]]*100,0)</f>
        <v>1</v>
      </c>
      <c r="T4065" s="27">
        <f>IFERROR(FundResult[[#This Row],[pledged]]/FundResult[[#This Row],[backers_count]], 0)</f>
        <v>15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48">
        <v>2000</v>
      </c>
      <c r="E4066" s="4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6">
        <f>FundResult[[#This Row],[launched_at]]/86400+DATE(1970,1,1)</f>
        <v>42093.588263888887</v>
      </c>
      <c r="L4066" s="8">
        <f>YEAR(FundResult[[#This Row],[Date Created Conversion]])</f>
        <v>2015</v>
      </c>
      <c r="M4066" t="b">
        <v>0</v>
      </c>
      <c r="N4066">
        <v>6</v>
      </c>
      <c r="O4066" t="b">
        <v>0</v>
      </c>
      <c r="P4066" t="s">
        <v>8269</v>
      </c>
      <c r="Q4066" t="s">
        <v>8317</v>
      </c>
      <c r="R4066" s="10" t="s">
        <v>8318</v>
      </c>
      <c r="S4066" s="29">
        <f>ROUND(FundResult[[#This Row],[pledged]]/FundResult[[#This Row],[goal]]*100,0)</f>
        <v>19</v>
      </c>
      <c r="T4066" s="27">
        <f>IFERROR(FundResult[[#This Row],[pledged]]/FundResult[[#This Row],[backers_count]], 0)</f>
        <v>64.166666666666671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48">
        <v>4000</v>
      </c>
      <c r="E4067" s="4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6">
        <f>FundResult[[#This Row],[launched_at]]/86400+DATE(1970,1,1)</f>
        <v>41833.951516203706</v>
      </c>
      <c r="L4067" s="8">
        <f>YEAR(FundResult[[#This Row],[Date Created Conversion]])</f>
        <v>2014</v>
      </c>
      <c r="M4067" t="b">
        <v>0</v>
      </c>
      <c r="N4067">
        <v>4</v>
      </c>
      <c r="O4067" t="b">
        <v>0</v>
      </c>
      <c r="P4067" t="s">
        <v>8269</v>
      </c>
      <c r="Q4067" t="s">
        <v>8317</v>
      </c>
      <c r="R4067" s="10" t="s">
        <v>8318</v>
      </c>
      <c r="S4067" s="29">
        <f>ROUND(FundResult[[#This Row],[pledged]]/FundResult[[#This Row],[goal]]*100,0)</f>
        <v>1</v>
      </c>
      <c r="T4067" s="27">
        <f>IFERROR(FundResult[[#This Row],[pledged]]/FundResult[[#This Row],[backers_count]], 0)</f>
        <v>6.75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48">
        <v>15000</v>
      </c>
      <c r="E4068" s="4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6">
        <f>FundResult[[#This Row],[launched_at]]/86400+DATE(1970,1,1)</f>
        <v>42479.039212962962</v>
      </c>
      <c r="L4068" s="8">
        <f>YEAR(FundResult[[#This Row],[Date Created Conversion]])</f>
        <v>2016</v>
      </c>
      <c r="M4068" t="b">
        <v>0</v>
      </c>
      <c r="N4068">
        <v>1</v>
      </c>
      <c r="O4068" t="b">
        <v>0</v>
      </c>
      <c r="P4068" t="s">
        <v>8269</v>
      </c>
      <c r="Q4068" t="s">
        <v>8317</v>
      </c>
      <c r="R4068" s="10" t="s">
        <v>8318</v>
      </c>
      <c r="S4068" s="29">
        <f>ROUND(FundResult[[#This Row],[pledged]]/FundResult[[#This Row],[goal]]*100,0)</f>
        <v>0</v>
      </c>
      <c r="T4068" s="27">
        <f>IFERROR(FundResult[[#This Row],[pledged]]/FundResult[[#This Row],[backers_count]], 0)</f>
        <v>25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48">
        <v>5000</v>
      </c>
      <c r="E4069" s="4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6">
        <f>FundResult[[#This Row],[launched_at]]/86400+DATE(1970,1,1)</f>
        <v>42235.117476851854</v>
      </c>
      <c r="L4069" s="8">
        <f>YEAR(FundResult[[#This Row],[Date Created Conversion]])</f>
        <v>2015</v>
      </c>
      <c r="M4069" t="b">
        <v>0</v>
      </c>
      <c r="N4069">
        <v>17</v>
      </c>
      <c r="O4069" t="b">
        <v>0</v>
      </c>
      <c r="P4069" t="s">
        <v>8269</v>
      </c>
      <c r="Q4069" t="s">
        <v>8317</v>
      </c>
      <c r="R4069" s="10" t="s">
        <v>8318</v>
      </c>
      <c r="S4069" s="29">
        <f>ROUND(FundResult[[#This Row],[pledged]]/FundResult[[#This Row],[goal]]*100,0)</f>
        <v>61</v>
      </c>
      <c r="T4069" s="27">
        <f>IFERROR(FundResult[[#This Row],[pledged]]/FundResult[[#This Row],[backers_count]], 0)</f>
        <v>179.11764705882354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48">
        <v>3495</v>
      </c>
      <c r="E4070" s="4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6">
        <f>FundResult[[#This Row],[launched_at]]/86400+DATE(1970,1,1)</f>
        <v>42718.963599537034</v>
      </c>
      <c r="L4070" s="8">
        <f>YEAR(FundResult[[#This Row],[Date Created Conversion]])</f>
        <v>2016</v>
      </c>
      <c r="M4070" t="b">
        <v>0</v>
      </c>
      <c r="N4070">
        <v>1</v>
      </c>
      <c r="O4070" t="b">
        <v>0</v>
      </c>
      <c r="P4070" t="s">
        <v>8269</v>
      </c>
      <c r="Q4070" t="s">
        <v>8317</v>
      </c>
      <c r="R4070" s="10" t="s">
        <v>8318</v>
      </c>
      <c r="S4070" s="29">
        <f>ROUND(FundResult[[#This Row],[pledged]]/FundResult[[#This Row],[goal]]*100,0)</f>
        <v>1</v>
      </c>
      <c r="T4070" s="27">
        <f>IFERROR(FundResult[[#This Row],[pledged]]/FundResult[[#This Row],[backers_count]], 0)</f>
        <v>34.950000000000003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48">
        <v>1250</v>
      </c>
      <c r="E4071" s="4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6">
        <f>FundResult[[#This Row],[launched_at]]/86400+DATE(1970,1,1)</f>
        <v>42022.661527777775</v>
      </c>
      <c r="L4071" s="8">
        <f>YEAR(FundResult[[#This Row],[Date Created Conversion]])</f>
        <v>2015</v>
      </c>
      <c r="M4071" t="b">
        <v>0</v>
      </c>
      <c r="N4071">
        <v>13</v>
      </c>
      <c r="O4071" t="b">
        <v>0</v>
      </c>
      <c r="P4071" t="s">
        <v>8269</v>
      </c>
      <c r="Q4071" t="s">
        <v>8317</v>
      </c>
      <c r="R4071" s="10" t="s">
        <v>8318</v>
      </c>
      <c r="S4071" s="29">
        <f>ROUND(FundResult[[#This Row],[pledged]]/FundResult[[#This Row],[goal]]*100,0)</f>
        <v>34</v>
      </c>
      <c r="T4071" s="27">
        <f>IFERROR(FundResult[[#This Row],[pledged]]/FundResult[[#This Row],[backers_count]], 0)</f>
        <v>33.07692307692308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48">
        <v>1000</v>
      </c>
      <c r="E4072" s="4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6">
        <f>FundResult[[#This Row],[launched_at]]/86400+DATE(1970,1,1)</f>
        <v>42031.666898148149</v>
      </c>
      <c r="L4072" s="8">
        <f>YEAR(FundResult[[#This Row],[Date Created Conversion]])</f>
        <v>2015</v>
      </c>
      <c r="M4072" t="b">
        <v>0</v>
      </c>
      <c r="N4072">
        <v>6</v>
      </c>
      <c r="O4072" t="b">
        <v>0</v>
      </c>
      <c r="P4072" t="s">
        <v>8269</v>
      </c>
      <c r="Q4072" t="s">
        <v>8317</v>
      </c>
      <c r="R4072" s="10" t="s">
        <v>8318</v>
      </c>
      <c r="S4072" s="29">
        <f>ROUND(FundResult[[#This Row],[pledged]]/FundResult[[#This Row],[goal]]*100,0)</f>
        <v>17</v>
      </c>
      <c r="T4072" s="27">
        <f>IFERROR(FundResult[[#This Row],[pledged]]/FundResult[[#This Row],[backers_count]], 0)</f>
        <v>27.5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48">
        <v>20000</v>
      </c>
      <c r="E4073" s="4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6">
        <f>FundResult[[#This Row],[launched_at]]/86400+DATE(1970,1,1)</f>
        <v>42700.804756944446</v>
      </c>
      <c r="L4073" s="8">
        <f>YEAR(FundResult[[#This Row],[Date Created Conversion]])</f>
        <v>2016</v>
      </c>
      <c r="M4073" t="b">
        <v>0</v>
      </c>
      <c r="N4073">
        <v>0</v>
      </c>
      <c r="O4073" t="b">
        <v>0</v>
      </c>
      <c r="P4073" t="s">
        <v>8269</v>
      </c>
      <c r="Q4073" t="s">
        <v>8317</v>
      </c>
      <c r="R4073" s="10" t="s">
        <v>8318</v>
      </c>
      <c r="S4073" s="29">
        <f>ROUND(FundResult[[#This Row],[pledged]]/FundResult[[#This Row],[goal]]*100,0)</f>
        <v>0</v>
      </c>
      <c r="T4073" s="27">
        <f>IFERROR(FundResult[[#This Row],[pledged]]/FundResult[[#This Row],[backers_count]], 0)</f>
        <v>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48">
        <v>1000</v>
      </c>
      <c r="E4074" s="4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6">
        <f>FundResult[[#This Row],[launched_at]]/86400+DATE(1970,1,1)</f>
        <v>41812.77443287037</v>
      </c>
      <c r="L4074" s="8">
        <f>YEAR(FundResult[[#This Row],[Date Created Conversion]])</f>
        <v>2014</v>
      </c>
      <c r="M4074" t="b">
        <v>0</v>
      </c>
      <c r="N4074">
        <v>2</v>
      </c>
      <c r="O4074" t="b">
        <v>0</v>
      </c>
      <c r="P4074" t="s">
        <v>8269</v>
      </c>
      <c r="Q4074" t="s">
        <v>8317</v>
      </c>
      <c r="R4074" s="10" t="s">
        <v>8318</v>
      </c>
      <c r="S4074" s="29">
        <f>ROUND(FundResult[[#This Row],[pledged]]/FundResult[[#This Row],[goal]]*100,0)</f>
        <v>0</v>
      </c>
      <c r="T4074" s="27">
        <f>IFERROR(FundResult[[#This Row],[pledged]]/FundResult[[#This Row],[backers_count]], 0)</f>
        <v>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48">
        <v>3500</v>
      </c>
      <c r="E4075" s="4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6">
        <f>FundResult[[#This Row],[launched_at]]/86400+DATE(1970,1,1)</f>
        <v>42078.345208333332</v>
      </c>
      <c r="L4075" s="8">
        <f>YEAR(FundResult[[#This Row],[Date Created Conversion]])</f>
        <v>2015</v>
      </c>
      <c r="M4075" t="b">
        <v>0</v>
      </c>
      <c r="N4075">
        <v>2</v>
      </c>
      <c r="O4075" t="b">
        <v>0</v>
      </c>
      <c r="P4075" t="s">
        <v>8269</v>
      </c>
      <c r="Q4075" t="s">
        <v>8317</v>
      </c>
      <c r="R4075" s="10" t="s">
        <v>8318</v>
      </c>
      <c r="S4075" s="29">
        <f>ROUND(FundResult[[#This Row],[pledged]]/FundResult[[#This Row],[goal]]*100,0)</f>
        <v>1</v>
      </c>
      <c r="T4075" s="27">
        <f>IFERROR(FundResult[[#This Row],[pledged]]/FundResult[[#This Row],[backers_count]], 0)</f>
        <v>18.5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48">
        <v>2750</v>
      </c>
      <c r="E4076" s="4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6">
        <f>FundResult[[#This Row],[launched_at]]/86400+DATE(1970,1,1)</f>
        <v>42283.552951388891</v>
      </c>
      <c r="L4076" s="8">
        <f>YEAR(FundResult[[#This Row],[Date Created Conversion]])</f>
        <v>2015</v>
      </c>
      <c r="M4076" t="b">
        <v>0</v>
      </c>
      <c r="N4076">
        <v>21</v>
      </c>
      <c r="O4076" t="b">
        <v>0</v>
      </c>
      <c r="P4076" t="s">
        <v>8269</v>
      </c>
      <c r="Q4076" t="s">
        <v>8317</v>
      </c>
      <c r="R4076" s="10" t="s">
        <v>8318</v>
      </c>
      <c r="S4076" s="29">
        <f>ROUND(FundResult[[#This Row],[pledged]]/FundResult[[#This Row],[goal]]*100,0)</f>
        <v>27</v>
      </c>
      <c r="T4076" s="27">
        <f>IFERROR(FundResult[[#This Row],[pledged]]/FundResult[[#This Row],[backers_count]], 0)</f>
        <v>35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48">
        <v>2000</v>
      </c>
      <c r="E4077" s="4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6">
        <f>FundResult[[#This Row],[launched_at]]/86400+DATE(1970,1,1)</f>
        <v>41779.045937499999</v>
      </c>
      <c r="L4077" s="8">
        <f>YEAR(FundResult[[#This Row],[Date Created Conversion]])</f>
        <v>2014</v>
      </c>
      <c r="M4077" t="b">
        <v>0</v>
      </c>
      <c r="N4077">
        <v>13</v>
      </c>
      <c r="O4077" t="b">
        <v>0</v>
      </c>
      <c r="P4077" t="s">
        <v>8269</v>
      </c>
      <c r="Q4077" t="s">
        <v>8317</v>
      </c>
      <c r="R4077" s="10" t="s">
        <v>8318</v>
      </c>
      <c r="S4077" s="29">
        <f>ROUND(FundResult[[#This Row],[pledged]]/FundResult[[#This Row],[goal]]*100,0)</f>
        <v>29</v>
      </c>
      <c r="T4077" s="27">
        <f>IFERROR(FundResult[[#This Row],[pledged]]/FundResult[[#This Row],[backers_count]], 0)</f>
        <v>44.307692307692307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48">
        <v>700</v>
      </c>
      <c r="E4078" s="4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6">
        <f>FundResult[[#This Row],[launched_at]]/86400+DATE(1970,1,1)</f>
        <v>41905.795706018514</v>
      </c>
      <c r="L4078" s="8">
        <f>YEAR(FundResult[[#This Row],[Date Created Conversion]])</f>
        <v>2014</v>
      </c>
      <c r="M4078" t="b">
        <v>0</v>
      </c>
      <c r="N4078">
        <v>0</v>
      </c>
      <c r="O4078" t="b">
        <v>0</v>
      </c>
      <c r="P4078" t="s">
        <v>8269</v>
      </c>
      <c r="Q4078" t="s">
        <v>8317</v>
      </c>
      <c r="R4078" s="10" t="s">
        <v>8318</v>
      </c>
      <c r="S4078" s="29">
        <f>ROUND(FundResult[[#This Row],[pledged]]/FundResult[[#This Row],[goal]]*100,0)</f>
        <v>0</v>
      </c>
      <c r="T4078" s="27">
        <f>IFERROR(FundResult[[#This Row],[pledged]]/FundResult[[#This Row],[backers_count]], 0)</f>
        <v>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48">
        <v>15000</v>
      </c>
      <c r="E4079" s="4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6">
        <f>FundResult[[#This Row],[launched_at]]/86400+DATE(1970,1,1)</f>
        <v>42695.7105787037</v>
      </c>
      <c r="L4079" s="8">
        <f>YEAR(FundResult[[#This Row],[Date Created Conversion]])</f>
        <v>2016</v>
      </c>
      <c r="M4079" t="b">
        <v>0</v>
      </c>
      <c r="N4079">
        <v>6</v>
      </c>
      <c r="O4079" t="b">
        <v>0</v>
      </c>
      <c r="P4079" t="s">
        <v>8269</v>
      </c>
      <c r="Q4079" t="s">
        <v>8317</v>
      </c>
      <c r="R4079" s="10" t="s">
        <v>8318</v>
      </c>
      <c r="S4079" s="29">
        <f>ROUND(FundResult[[#This Row],[pledged]]/FundResult[[#This Row],[goal]]*100,0)</f>
        <v>9</v>
      </c>
      <c r="T4079" s="27">
        <f>IFERROR(FundResult[[#This Row],[pledged]]/FundResult[[#This Row],[backers_count]], 0)</f>
        <v>222.5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48">
        <v>250</v>
      </c>
      <c r="E4080" s="4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6">
        <f>FundResult[[#This Row],[launched_at]]/86400+DATE(1970,1,1)</f>
        <v>42732.787523148145</v>
      </c>
      <c r="L4080" s="8">
        <f>YEAR(FundResult[[#This Row],[Date Created Conversion]])</f>
        <v>2016</v>
      </c>
      <c r="M4080" t="b">
        <v>0</v>
      </c>
      <c r="N4080">
        <v>0</v>
      </c>
      <c r="O4080" t="b">
        <v>0</v>
      </c>
      <c r="P4080" t="s">
        <v>8269</v>
      </c>
      <c r="Q4080" t="s">
        <v>8317</v>
      </c>
      <c r="R4080" s="10" t="s">
        <v>8318</v>
      </c>
      <c r="S4080" s="29">
        <f>ROUND(FundResult[[#This Row],[pledged]]/FundResult[[#This Row],[goal]]*100,0)</f>
        <v>0</v>
      </c>
      <c r="T4080" s="27">
        <f>IFERROR(FundResult[[#This Row],[pledged]]/FundResult[[#This Row],[backers_count]], 0)</f>
        <v>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48">
        <v>3000</v>
      </c>
      <c r="E4081" s="4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6">
        <f>FundResult[[#This Row],[launched_at]]/86400+DATE(1970,1,1)</f>
        <v>42510.938900462963</v>
      </c>
      <c r="L4081" s="8">
        <f>YEAR(FundResult[[#This Row],[Date Created Conversion]])</f>
        <v>2016</v>
      </c>
      <c r="M4081" t="b">
        <v>0</v>
      </c>
      <c r="N4081">
        <v>1</v>
      </c>
      <c r="O4081" t="b">
        <v>0</v>
      </c>
      <c r="P4081" t="s">
        <v>8269</v>
      </c>
      <c r="Q4081" t="s">
        <v>8317</v>
      </c>
      <c r="R4081" s="10" t="s">
        <v>8318</v>
      </c>
      <c r="S4081" s="29">
        <f>ROUND(FundResult[[#This Row],[pledged]]/FundResult[[#This Row],[goal]]*100,0)</f>
        <v>0</v>
      </c>
      <c r="T4081" s="27">
        <f>IFERROR(FundResult[[#This Row],[pledged]]/FundResult[[#This Row],[backers_count]], 0)</f>
        <v>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48">
        <v>3000</v>
      </c>
      <c r="E4082" s="4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6">
        <f>FundResult[[#This Row],[launched_at]]/86400+DATE(1970,1,1)</f>
        <v>42511.698101851856</v>
      </c>
      <c r="L4082" s="8">
        <f>YEAR(FundResult[[#This Row],[Date Created Conversion]])</f>
        <v>2016</v>
      </c>
      <c r="M4082" t="b">
        <v>0</v>
      </c>
      <c r="N4082">
        <v>0</v>
      </c>
      <c r="O4082" t="b">
        <v>0</v>
      </c>
      <c r="P4082" t="s">
        <v>8269</v>
      </c>
      <c r="Q4082" t="s">
        <v>8317</v>
      </c>
      <c r="R4082" s="10" t="s">
        <v>8318</v>
      </c>
      <c r="S4082" s="29">
        <f>ROUND(FundResult[[#This Row],[pledged]]/FundResult[[#This Row],[goal]]*100,0)</f>
        <v>0</v>
      </c>
      <c r="T4082" s="27">
        <f>IFERROR(FundResult[[#This Row],[pledged]]/FundResult[[#This Row],[backers_count]], 0)</f>
        <v>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48">
        <v>2224</v>
      </c>
      <c r="E4083" s="4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6">
        <f>FundResult[[#This Row],[launched_at]]/86400+DATE(1970,1,1)</f>
        <v>42041.581307870365</v>
      </c>
      <c r="L4083" s="8">
        <f>YEAR(FundResult[[#This Row],[Date Created Conversion]])</f>
        <v>2015</v>
      </c>
      <c r="M4083" t="b">
        <v>0</v>
      </c>
      <c r="N4083">
        <v>12</v>
      </c>
      <c r="O4083" t="b">
        <v>0</v>
      </c>
      <c r="P4083" t="s">
        <v>8269</v>
      </c>
      <c r="Q4083" t="s">
        <v>8317</v>
      </c>
      <c r="R4083" s="10" t="s">
        <v>8318</v>
      </c>
      <c r="S4083" s="29">
        <f>ROUND(FundResult[[#This Row],[pledged]]/FundResult[[#This Row],[goal]]*100,0)</f>
        <v>16</v>
      </c>
      <c r="T4083" s="27">
        <f>IFERROR(FundResult[[#This Row],[pledged]]/FundResult[[#This Row],[backers_count]], 0)</f>
        <v>29.166666666666668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48">
        <v>150</v>
      </c>
      <c r="E4084" s="4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6">
        <f>FundResult[[#This Row],[launched_at]]/86400+DATE(1970,1,1)</f>
        <v>42307.189270833333</v>
      </c>
      <c r="L4084" s="8">
        <f>YEAR(FundResult[[#This Row],[Date Created Conversion]])</f>
        <v>2015</v>
      </c>
      <c r="M4084" t="b">
        <v>0</v>
      </c>
      <c r="N4084">
        <v>2</v>
      </c>
      <c r="O4084" t="b">
        <v>0</v>
      </c>
      <c r="P4084" t="s">
        <v>8269</v>
      </c>
      <c r="Q4084" t="s">
        <v>8317</v>
      </c>
      <c r="R4084" s="10" t="s">
        <v>8318</v>
      </c>
      <c r="S4084" s="29">
        <f>ROUND(FundResult[[#This Row],[pledged]]/FundResult[[#This Row],[goal]]*100,0)</f>
        <v>2</v>
      </c>
      <c r="T4084" s="27">
        <f>IFERROR(FundResult[[#This Row],[pledged]]/FundResult[[#This Row],[backers_count]], 0)</f>
        <v>1.5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48">
        <v>3500</v>
      </c>
      <c r="E4085" s="4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6">
        <f>FundResult[[#This Row],[launched_at]]/86400+DATE(1970,1,1)</f>
        <v>42353.761759259258</v>
      </c>
      <c r="L4085" s="8">
        <f>YEAR(FundResult[[#This Row],[Date Created Conversion]])</f>
        <v>2015</v>
      </c>
      <c r="M4085" t="b">
        <v>0</v>
      </c>
      <c r="N4085">
        <v>6</v>
      </c>
      <c r="O4085" t="b">
        <v>0</v>
      </c>
      <c r="P4085" t="s">
        <v>8269</v>
      </c>
      <c r="Q4085" t="s">
        <v>8317</v>
      </c>
      <c r="R4085" s="10" t="s">
        <v>8318</v>
      </c>
      <c r="S4085" s="29">
        <f>ROUND(FundResult[[#This Row],[pledged]]/FundResult[[#This Row],[goal]]*100,0)</f>
        <v>22</v>
      </c>
      <c r="T4085" s="27">
        <f>IFERROR(FundResult[[#This Row],[pledged]]/FundResult[[#This Row],[backers_count]], 0)</f>
        <v>126.5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48">
        <v>3000</v>
      </c>
      <c r="E4086" s="4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6">
        <f>FundResult[[#This Row],[launched_at]]/86400+DATE(1970,1,1)</f>
        <v>42622.436412037037</v>
      </c>
      <c r="L4086" s="8">
        <f>YEAR(FundResult[[#This Row],[Date Created Conversion]])</f>
        <v>2016</v>
      </c>
      <c r="M4086" t="b">
        <v>0</v>
      </c>
      <c r="N4086">
        <v>1</v>
      </c>
      <c r="O4086" t="b">
        <v>0</v>
      </c>
      <c r="P4086" t="s">
        <v>8269</v>
      </c>
      <c r="Q4086" t="s">
        <v>8317</v>
      </c>
      <c r="R4086" s="10" t="s">
        <v>8318</v>
      </c>
      <c r="S4086" s="29">
        <f>ROUND(FundResult[[#This Row],[pledged]]/FundResult[[#This Row],[goal]]*100,0)</f>
        <v>0</v>
      </c>
      <c r="T4086" s="27">
        <f>IFERROR(FundResult[[#This Row],[pledged]]/FundResult[[#This Row],[backers_count]], 0)</f>
        <v>10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48">
        <v>3500</v>
      </c>
      <c r="E4087" s="4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6">
        <f>FundResult[[#This Row],[launched_at]]/86400+DATE(1970,1,1)</f>
        <v>42058.603877314818</v>
      </c>
      <c r="L4087" s="8">
        <f>YEAR(FundResult[[#This Row],[Date Created Conversion]])</f>
        <v>2015</v>
      </c>
      <c r="M4087" t="b">
        <v>0</v>
      </c>
      <c r="N4087">
        <v>1</v>
      </c>
      <c r="O4087" t="b">
        <v>0</v>
      </c>
      <c r="P4087" t="s">
        <v>8269</v>
      </c>
      <c r="Q4087" t="s">
        <v>8317</v>
      </c>
      <c r="R4087" s="10" t="s">
        <v>8318</v>
      </c>
      <c r="S4087" s="29">
        <f>ROUND(FundResult[[#This Row],[pledged]]/FundResult[[#This Row],[goal]]*100,0)</f>
        <v>0</v>
      </c>
      <c r="T4087" s="27">
        <f>IFERROR(FundResult[[#This Row],[pledged]]/FundResult[[#This Row],[backers_count]], 0)</f>
        <v>10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48">
        <v>1000</v>
      </c>
      <c r="E4088" s="4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6">
        <f>FundResult[[#This Row],[launched_at]]/86400+DATE(1970,1,1)</f>
        <v>42304.940960648149</v>
      </c>
      <c r="L4088" s="8">
        <f>YEAR(FundResult[[#This Row],[Date Created Conversion]])</f>
        <v>2015</v>
      </c>
      <c r="M4088" t="b">
        <v>0</v>
      </c>
      <c r="N4088">
        <v>5</v>
      </c>
      <c r="O4088" t="b">
        <v>0</v>
      </c>
      <c r="P4088" t="s">
        <v>8269</v>
      </c>
      <c r="Q4088" t="s">
        <v>8317</v>
      </c>
      <c r="R4088" s="10" t="s">
        <v>8318</v>
      </c>
      <c r="S4088" s="29">
        <f>ROUND(FundResult[[#This Row],[pledged]]/FundResult[[#This Row],[goal]]*100,0)</f>
        <v>5</v>
      </c>
      <c r="T4088" s="27">
        <f>IFERROR(FundResult[[#This Row],[pledged]]/FundResult[[#This Row],[backers_count]], 0)</f>
        <v>9.4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48">
        <v>9600</v>
      </c>
      <c r="E4089" s="4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6">
        <f>FundResult[[#This Row],[launched_at]]/86400+DATE(1970,1,1)</f>
        <v>42538.742893518516</v>
      </c>
      <c r="L4089" s="8">
        <f>YEAR(FundResult[[#This Row],[Date Created Conversion]])</f>
        <v>2016</v>
      </c>
      <c r="M4089" t="b">
        <v>0</v>
      </c>
      <c r="N4089">
        <v>0</v>
      </c>
      <c r="O4089" t="b">
        <v>0</v>
      </c>
      <c r="P4089" t="s">
        <v>8269</v>
      </c>
      <c r="Q4089" t="s">
        <v>8317</v>
      </c>
      <c r="R4089" s="10" t="s">
        <v>8318</v>
      </c>
      <c r="S4089" s="29">
        <f>ROUND(FundResult[[#This Row],[pledged]]/FundResult[[#This Row],[goal]]*100,0)</f>
        <v>0</v>
      </c>
      <c r="T4089" s="27">
        <f>IFERROR(FundResult[[#This Row],[pledged]]/FundResult[[#This Row],[backers_count]], 0)</f>
        <v>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48">
        <v>2000</v>
      </c>
      <c r="E4090" s="4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6">
        <f>FundResult[[#This Row],[launched_at]]/86400+DATE(1970,1,1)</f>
        <v>41990.612546296295</v>
      </c>
      <c r="L4090" s="8">
        <f>YEAR(FundResult[[#This Row],[Date Created Conversion]])</f>
        <v>2014</v>
      </c>
      <c r="M4090" t="b">
        <v>0</v>
      </c>
      <c r="N4090">
        <v>3</v>
      </c>
      <c r="O4090" t="b">
        <v>0</v>
      </c>
      <c r="P4090" t="s">
        <v>8269</v>
      </c>
      <c r="Q4090" t="s">
        <v>8317</v>
      </c>
      <c r="R4090" s="10" t="s">
        <v>8318</v>
      </c>
      <c r="S4090" s="29">
        <f>ROUND(FundResult[[#This Row],[pledged]]/FundResult[[#This Row],[goal]]*100,0)</f>
        <v>11</v>
      </c>
      <c r="T4090" s="27">
        <f>IFERROR(FundResult[[#This Row],[pledged]]/FundResult[[#This Row],[backers_count]], 0)</f>
        <v>72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48">
        <v>5000</v>
      </c>
      <c r="E4091" s="4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6">
        <f>FundResult[[#This Row],[launched_at]]/86400+DATE(1970,1,1)</f>
        <v>42122.732499999998</v>
      </c>
      <c r="L4091" s="8">
        <f>YEAR(FundResult[[#This Row],[Date Created Conversion]])</f>
        <v>2015</v>
      </c>
      <c r="M4091" t="b">
        <v>0</v>
      </c>
      <c r="N4091">
        <v>8</v>
      </c>
      <c r="O4091" t="b">
        <v>0</v>
      </c>
      <c r="P4091" t="s">
        <v>8269</v>
      </c>
      <c r="Q4091" t="s">
        <v>8317</v>
      </c>
      <c r="R4091" s="10" t="s">
        <v>8318</v>
      </c>
      <c r="S4091" s="29">
        <f>ROUND(FundResult[[#This Row],[pledged]]/FundResult[[#This Row],[goal]]*100,0)</f>
        <v>5</v>
      </c>
      <c r="T4091" s="27">
        <f>IFERROR(FundResult[[#This Row],[pledged]]/FundResult[[#This Row],[backers_count]], 0)</f>
        <v>30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48">
        <v>1000</v>
      </c>
      <c r="E4092" s="4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6">
        <f>FundResult[[#This Row],[launched_at]]/86400+DATE(1970,1,1)</f>
        <v>42209.67288194444</v>
      </c>
      <c r="L4092" s="8">
        <f>YEAR(FundResult[[#This Row],[Date Created Conversion]])</f>
        <v>2015</v>
      </c>
      <c r="M4092" t="b">
        <v>0</v>
      </c>
      <c r="N4092">
        <v>3</v>
      </c>
      <c r="O4092" t="b">
        <v>0</v>
      </c>
      <c r="P4092" t="s">
        <v>8269</v>
      </c>
      <c r="Q4092" t="s">
        <v>8317</v>
      </c>
      <c r="R4092" s="10" t="s">
        <v>8318</v>
      </c>
      <c r="S4092" s="29">
        <f>ROUND(FundResult[[#This Row],[pledged]]/FundResult[[#This Row],[goal]]*100,0)</f>
        <v>3</v>
      </c>
      <c r="T4092" s="27">
        <f>IFERROR(FundResult[[#This Row],[pledged]]/FundResult[[#This Row],[backers_count]], 0)</f>
        <v>10.666666666666666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48">
        <v>1600</v>
      </c>
      <c r="E4093" s="4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6">
        <f>FundResult[[#This Row],[launched_at]]/86400+DATE(1970,1,1)</f>
        <v>41990.506377314814</v>
      </c>
      <c r="L4093" s="8">
        <f>YEAR(FundResult[[#This Row],[Date Created Conversion]])</f>
        <v>2014</v>
      </c>
      <c r="M4093" t="b">
        <v>0</v>
      </c>
      <c r="N4093">
        <v>8</v>
      </c>
      <c r="O4093" t="b">
        <v>0</v>
      </c>
      <c r="P4093" t="s">
        <v>8269</v>
      </c>
      <c r="Q4093" t="s">
        <v>8317</v>
      </c>
      <c r="R4093" s="10" t="s">
        <v>8318</v>
      </c>
      <c r="S4093" s="29">
        <f>ROUND(FundResult[[#This Row],[pledged]]/FundResult[[#This Row],[goal]]*100,0)</f>
        <v>13</v>
      </c>
      <c r="T4093" s="27">
        <f>IFERROR(FundResult[[#This Row],[pledged]]/FundResult[[#This Row],[backers_count]], 0)</f>
        <v>25.5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48">
        <v>110000</v>
      </c>
      <c r="E4094" s="4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6">
        <f>FundResult[[#This Row],[launched_at]]/86400+DATE(1970,1,1)</f>
        <v>42039.194988425923</v>
      </c>
      <c r="L4094" s="8">
        <f>YEAR(FundResult[[#This Row],[Date Created Conversion]])</f>
        <v>2015</v>
      </c>
      <c r="M4094" t="b">
        <v>0</v>
      </c>
      <c r="N4094">
        <v>1</v>
      </c>
      <c r="O4094" t="b">
        <v>0</v>
      </c>
      <c r="P4094" t="s">
        <v>8269</v>
      </c>
      <c r="Q4094" t="s">
        <v>8317</v>
      </c>
      <c r="R4094" s="10" t="s">
        <v>8318</v>
      </c>
      <c r="S4094" s="29">
        <f>ROUND(FundResult[[#This Row],[pledged]]/FundResult[[#This Row],[goal]]*100,0)</f>
        <v>0</v>
      </c>
      <c r="T4094" s="27">
        <f>IFERROR(FundResult[[#This Row],[pledged]]/FundResult[[#This Row],[backers_count]], 0)</f>
        <v>20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48">
        <v>2500</v>
      </c>
      <c r="E4095" s="4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6">
        <f>FundResult[[#This Row],[launched_at]]/86400+DATE(1970,1,1)</f>
        <v>42178.815891203703</v>
      </c>
      <c r="L4095" s="8">
        <f>YEAR(FundResult[[#This Row],[Date Created Conversion]])</f>
        <v>2015</v>
      </c>
      <c r="M4095" t="b">
        <v>0</v>
      </c>
      <c r="N4095">
        <v>4</v>
      </c>
      <c r="O4095" t="b">
        <v>0</v>
      </c>
      <c r="P4095" t="s">
        <v>8269</v>
      </c>
      <c r="Q4095" t="s">
        <v>8317</v>
      </c>
      <c r="R4095" s="10" t="s">
        <v>8318</v>
      </c>
      <c r="S4095" s="29">
        <f>ROUND(FundResult[[#This Row],[pledged]]/FundResult[[#This Row],[goal]]*100,0)</f>
        <v>2</v>
      </c>
      <c r="T4095" s="27">
        <f>IFERROR(FundResult[[#This Row],[pledged]]/FundResult[[#This Row],[backers_count]], 0)</f>
        <v>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48">
        <v>2000</v>
      </c>
      <c r="E4096" s="4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6">
        <f>FundResult[[#This Row],[launched_at]]/86400+DATE(1970,1,1)</f>
        <v>41890.086805555555</v>
      </c>
      <c r="L4096" s="8">
        <f>YEAR(FundResult[[#This Row],[Date Created Conversion]])</f>
        <v>2014</v>
      </c>
      <c r="M4096" t="b">
        <v>0</v>
      </c>
      <c r="N4096">
        <v>8</v>
      </c>
      <c r="O4096" t="b">
        <v>0</v>
      </c>
      <c r="P4096" t="s">
        <v>8269</v>
      </c>
      <c r="Q4096" t="s">
        <v>8317</v>
      </c>
      <c r="R4096" s="10" t="s">
        <v>8318</v>
      </c>
      <c r="S4096" s="29">
        <f>ROUND(FundResult[[#This Row],[pledged]]/FundResult[[#This Row],[goal]]*100,0)</f>
        <v>37</v>
      </c>
      <c r="T4096" s="27">
        <f>IFERROR(FundResult[[#This Row],[pledged]]/FundResult[[#This Row],[backers_count]], 0)</f>
        <v>91.25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48">
        <v>30000</v>
      </c>
      <c r="E4097" s="4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6">
        <f>FundResult[[#This Row],[launched_at]]/86400+DATE(1970,1,1)</f>
        <v>42693.031828703708</v>
      </c>
      <c r="L4097" s="8">
        <f>YEAR(FundResult[[#This Row],[Date Created Conversion]])</f>
        <v>2016</v>
      </c>
      <c r="M4097" t="b">
        <v>0</v>
      </c>
      <c r="N4097">
        <v>1</v>
      </c>
      <c r="O4097" t="b">
        <v>0</v>
      </c>
      <c r="P4097" t="s">
        <v>8269</v>
      </c>
      <c r="Q4097" t="s">
        <v>8317</v>
      </c>
      <c r="R4097" s="10" t="s">
        <v>8318</v>
      </c>
      <c r="S4097" s="29">
        <f>ROUND(FundResult[[#This Row],[pledged]]/FundResult[[#This Row],[goal]]*100,0)</f>
        <v>3</v>
      </c>
      <c r="T4097" s="27">
        <f>IFERROR(FundResult[[#This Row],[pledged]]/FundResult[[#This Row],[backers_count]], 0)</f>
        <v>800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48">
        <v>3500</v>
      </c>
      <c r="E4098" s="4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6">
        <f>FundResult[[#This Row],[launched_at]]/86400+DATE(1970,1,1)</f>
        <v>42750.530312499999</v>
      </c>
      <c r="L4098" s="8">
        <f>YEAR(FundResult[[#This Row],[Date Created Conversion]])</f>
        <v>2017</v>
      </c>
      <c r="M4098" t="b">
        <v>0</v>
      </c>
      <c r="N4098">
        <v>5</v>
      </c>
      <c r="O4098" t="b">
        <v>0</v>
      </c>
      <c r="P4098" t="s">
        <v>8269</v>
      </c>
      <c r="Q4098" t="s">
        <v>8317</v>
      </c>
      <c r="R4098" s="10" t="s">
        <v>8318</v>
      </c>
      <c r="S4098" s="29">
        <f>ROUND(FundResult[[#This Row],[pledged]]/FundResult[[#This Row],[goal]]*100,0)</f>
        <v>11</v>
      </c>
      <c r="T4098" s="27">
        <f>IFERROR(FundResult[[#This Row],[pledged]]/FundResult[[#This Row],[backers_count]], 0)</f>
        <v>80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48">
        <v>10000</v>
      </c>
      <c r="E4099" s="4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6">
        <f>FundResult[[#This Row],[launched_at]]/86400+DATE(1970,1,1)</f>
        <v>42344.824502314819</v>
      </c>
      <c r="L4099" s="8">
        <f>YEAR(FundResult[[#This Row],[Date Created Conversion]])</f>
        <v>2015</v>
      </c>
      <c r="M4099" t="b">
        <v>0</v>
      </c>
      <c r="N4099">
        <v>0</v>
      </c>
      <c r="O4099" t="b">
        <v>0</v>
      </c>
      <c r="P4099" t="s">
        <v>8269</v>
      </c>
      <c r="Q4099" t="s">
        <v>8317</v>
      </c>
      <c r="R4099" s="10" t="s">
        <v>8318</v>
      </c>
      <c r="S4099" s="29">
        <f>ROUND(FundResult[[#This Row],[pledged]]/FundResult[[#This Row],[goal]]*100,0)</f>
        <v>0</v>
      </c>
      <c r="T4099" s="27">
        <f>IFERROR(FundResult[[#This Row],[pledged]]/FundResult[[#This Row],[backers_count]], 0)</f>
        <v>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48">
        <v>75000</v>
      </c>
      <c r="E4100" s="4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6">
        <f>FundResult[[#This Row],[launched_at]]/86400+DATE(1970,1,1)</f>
        <v>42495.722187499996</v>
      </c>
      <c r="L4100" s="8">
        <f>YEAR(FundResult[[#This Row],[Date Created Conversion]])</f>
        <v>2016</v>
      </c>
      <c r="M4100" t="b">
        <v>0</v>
      </c>
      <c r="N4100">
        <v>0</v>
      </c>
      <c r="O4100" t="b">
        <v>0</v>
      </c>
      <c r="P4100" t="s">
        <v>8269</v>
      </c>
      <c r="Q4100" t="s">
        <v>8317</v>
      </c>
      <c r="R4100" s="10" t="s">
        <v>8318</v>
      </c>
      <c r="S4100" s="29">
        <f>ROUND(FundResult[[#This Row],[pledged]]/FundResult[[#This Row],[goal]]*100,0)</f>
        <v>0</v>
      </c>
      <c r="T4100" s="27">
        <f>IFERROR(FundResult[[#This Row],[pledged]]/FundResult[[#This Row],[backers_count]], 0)</f>
        <v>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48">
        <v>4500</v>
      </c>
      <c r="E4101" s="4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6">
        <f>FundResult[[#This Row],[launched_at]]/86400+DATE(1970,1,1)</f>
        <v>42570.850381944445</v>
      </c>
      <c r="L4101" s="8">
        <f>YEAR(FundResult[[#This Row],[Date Created Conversion]])</f>
        <v>2016</v>
      </c>
      <c r="M4101" t="b">
        <v>0</v>
      </c>
      <c r="N4101">
        <v>1</v>
      </c>
      <c r="O4101" t="b">
        <v>0</v>
      </c>
      <c r="P4101" t="s">
        <v>8269</v>
      </c>
      <c r="Q4101" t="s">
        <v>8317</v>
      </c>
      <c r="R4101" s="10" t="s">
        <v>8318</v>
      </c>
      <c r="S4101" s="29">
        <f>ROUND(FundResult[[#This Row],[pledged]]/FundResult[[#This Row],[goal]]*100,0)</f>
        <v>1</v>
      </c>
      <c r="T4101" s="27">
        <f>IFERROR(FundResult[[#This Row],[pledged]]/FundResult[[#This Row],[backers_count]], 0)</f>
        <v>50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48">
        <v>270</v>
      </c>
      <c r="E4102" s="4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6">
        <f>FundResult[[#This Row],[launched_at]]/86400+DATE(1970,1,1)</f>
        <v>41927.124884259261</v>
      </c>
      <c r="L4102" s="8">
        <f>YEAR(FundResult[[#This Row],[Date Created Conversion]])</f>
        <v>2014</v>
      </c>
      <c r="M4102" t="b">
        <v>0</v>
      </c>
      <c r="N4102">
        <v>0</v>
      </c>
      <c r="O4102" t="b">
        <v>0</v>
      </c>
      <c r="P4102" t="s">
        <v>8269</v>
      </c>
      <c r="Q4102" t="s">
        <v>8317</v>
      </c>
      <c r="R4102" s="10" t="s">
        <v>8318</v>
      </c>
      <c r="S4102" s="29">
        <f>ROUND(FundResult[[#This Row],[pledged]]/FundResult[[#This Row],[goal]]*100,0)</f>
        <v>0</v>
      </c>
      <c r="T4102" s="27">
        <f>IFERROR(FundResult[[#This Row],[pledged]]/FundResult[[#This Row],[backers_count]], 0)</f>
        <v>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48">
        <v>600</v>
      </c>
      <c r="E4103" s="4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6">
        <f>FundResult[[#This Row],[launched_at]]/86400+DATE(1970,1,1)</f>
        <v>42730.903726851851</v>
      </c>
      <c r="L4103" s="8">
        <f>YEAR(FundResult[[#This Row],[Date Created Conversion]])</f>
        <v>2016</v>
      </c>
      <c r="M4103" t="b">
        <v>0</v>
      </c>
      <c r="N4103">
        <v>0</v>
      </c>
      <c r="O4103" t="b">
        <v>0</v>
      </c>
      <c r="P4103" t="s">
        <v>8269</v>
      </c>
      <c r="Q4103" t="s">
        <v>8317</v>
      </c>
      <c r="R4103" s="10" t="s">
        <v>8318</v>
      </c>
      <c r="S4103" s="29">
        <f>ROUND(FundResult[[#This Row],[pledged]]/FundResult[[#This Row],[goal]]*100,0)</f>
        <v>0</v>
      </c>
      <c r="T4103" s="27">
        <f>IFERROR(FundResult[[#This Row],[pledged]]/FundResult[[#This Row],[backers_count]], 0)</f>
        <v>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48">
        <v>500</v>
      </c>
      <c r="E4104" s="4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6">
        <f>FundResult[[#This Row],[launched_at]]/86400+DATE(1970,1,1)</f>
        <v>42475.848067129627</v>
      </c>
      <c r="L4104" s="8">
        <f>YEAR(FundResult[[#This Row],[Date Created Conversion]])</f>
        <v>2016</v>
      </c>
      <c r="M4104" t="b">
        <v>0</v>
      </c>
      <c r="N4104">
        <v>6</v>
      </c>
      <c r="O4104" t="b">
        <v>0</v>
      </c>
      <c r="P4104" t="s">
        <v>8269</v>
      </c>
      <c r="Q4104" t="s">
        <v>8317</v>
      </c>
      <c r="R4104" s="10" t="s">
        <v>8318</v>
      </c>
      <c r="S4104" s="29">
        <f>ROUND(FundResult[[#This Row],[pledged]]/FundResult[[#This Row],[goal]]*100,0)</f>
        <v>27</v>
      </c>
      <c r="T4104" s="27">
        <f>IFERROR(FundResult[[#This Row],[pledged]]/FundResult[[#This Row],[backers_count]], 0)</f>
        <v>22.833333333333332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48">
        <v>1000</v>
      </c>
      <c r="E4105" s="4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6">
        <f>FundResult[[#This Row],[launched_at]]/86400+DATE(1970,1,1)</f>
        <v>42188.83293981482</v>
      </c>
      <c r="L4105" s="8">
        <f>YEAR(FundResult[[#This Row],[Date Created Conversion]])</f>
        <v>2015</v>
      </c>
      <c r="M4105" t="b">
        <v>0</v>
      </c>
      <c r="N4105">
        <v>6</v>
      </c>
      <c r="O4105" t="b">
        <v>0</v>
      </c>
      <c r="P4105" t="s">
        <v>8269</v>
      </c>
      <c r="Q4105" t="s">
        <v>8317</v>
      </c>
      <c r="R4105" s="10" t="s">
        <v>8318</v>
      </c>
      <c r="S4105" s="29">
        <f>ROUND(FundResult[[#This Row],[pledged]]/FundResult[[#This Row],[goal]]*100,0)</f>
        <v>10</v>
      </c>
      <c r="T4105" s="27">
        <f>IFERROR(FundResult[[#This Row],[pledged]]/FundResult[[#This Row],[backers_count]], 0)</f>
        <v>16.666666666666668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48">
        <v>3000</v>
      </c>
      <c r="E4106" s="4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6">
        <f>FundResult[[#This Row],[launched_at]]/86400+DATE(1970,1,1)</f>
        <v>42640.278171296297</v>
      </c>
      <c r="L4106" s="8">
        <f>YEAR(FundResult[[#This Row],[Date Created Conversion]])</f>
        <v>2016</v>
      </c>
      <c r="M4106" t="b">
        <v>0</v>
      </c>
      <c r="N4106">
        <v>14</v>
      </c>
      <c r="O4106" t="b">
        <v>0</v>
      </c>
      <c r="P4106" t="s">
        <v>8269</v>
      </c>
      <c r="Q4106" t="s">
        <v>8317</v>
      </c>
      <c r="R4106" s="10" t="s">
        <v>8318</v>
      </c>
      <c r="S4106" s="29">
        <f>ROUND(FundResult[[#This Row],[pledged]]/FundResult[[#This Row],[goal]]*100,0)</f>
        <v>21</v>
      </c>
      <c r="T4106" s="27">
        <f>IFERROR(FundResult[[#This Row],[pledged]]/FundResult[[#This Row],[backers_count]], 0)</f>
        <v>45.785714285714285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48">
        <v>33000</v>
      </c>
      <c r="E4107" s="4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6">
        <f>FundResult[[#This Row],[launched_at]]/86400+DATE(1970,1,1)</f>
        <v>42697.010520833333</v>
      </c>
      <c r="L4107" s="8">
        <f>YEAR(FundResult[[#This Row],[Date Created Conversion]])</f>
        <v>2016</v>
      </c>
      <c r="M4107" t="b">
        <v>0</v>
      </c>
      <c r="N4107">
        <v>6</v>
      </c>
      <c r="O4107" t="b">
        <v>0</v>
      </c>
      <c r="P4107" t="s">
        <v>8269</v>
      </c>
      <c r="Q4107" t="s">
        <v>8317</v>
      </c>
      <c r="R4107" s="10" t="s">
        <v>8318</v>
      </c>
      <c r="S4107" s="29">
        <f>ROUND(FundResult[[#This Row],[pledged]]/FundResult[[#This Row],[goal]]*100,0)</f>
        <v>7</v>
      </c>
      <c r="T4107" s="27">
        <f>IFERROR(FundResult[[#This Row],[pledged]]/FundResult[[#This Row],[backers_count]], 0)</f>
        <v>383.33333333333331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48">
        <v>5000</v>
      </c>
      <c r="E4108" s="4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6">
        <f>FundResult[[#This Row],[launched_at]]/86400+DATE(1970,1,1)</f>
        <v>42053.049375000002</v>
      </c>
      <c r="L4108" s="8">
        <f>YEAR(FundResult[[#This Row],[Date Created Conversion]])</f>
        <v>2015</v>
      </c>
      <c r="M4108" t="b">
        <v>0</v>
      </c>
      <c r="N4108">
        <v>33</v>
      </c>
      <c r="O4108" t="b">
        <v>0</v>
      </c>
      <c r="P4108" t="s">
        <v>8269</v>
      </c>
      <c r="Q4108" t="s">
        <v>8317</v>
      </c>
      <c r="R4108" s="10" t="s">
        <v>8318</v>
      </c>
      <c r="S4108" s="29">
        <f>ROUND(FundResult[[#This Row],[pledged]]/FundResult[[#This Row],[goal]]*100,0)</f>
        <v>71</v>
      </c>
      <c r="T4108" s="27">
        <f>IFERROR(FundResult[[#This Row],[pledged]]/FundResult[[#This Row],[backers_count]], 0)</f>
        <v>106.96969696969697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48">
        <v>2000</v>
      </c>
      <c r="E4109" s="4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6">
        <f>FundResult[[#This Row],[launched_at]]/86400+DATE(1970,1,1)</f>
        <v>41883.916678240741</v>
      </c>
      <c r="L4109" s="8">
        <f>YEAR(FundResult[[#This Row],[Date Created Conversion]])</f>
        <v>2014</v>
      </c>
      <c r="M4109" t="b">
        <v>0</v>
      </c>
      <c r="N4109">
        <v>4</v>
      </c>
      <c r="O4109" t="b">
        <v>0</v>
      </c>
      <c r="P4109" t="s">
        <v>8269</v>
      </c>
      <c r="Q4109" t="s">
        <v>8317</v>
      </c>
      <c r="R4109" s="10" t="s">
        <v>8318</v>
      </c>
      <c r="S4109" s="29">
        <f>ROUND(FundResult[[#This Row],[pledged]]/FundResult[[#This Row],[goal]]*100,0)</f>
        <v>2</v>
      </c>
      <c r="T4109" s="27">
        <f>IFERROR(FundResult[[#This Row],[pledged]]/FundResult[[#This Row],[backers_count]], 0)</f>
        <v>10.25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48">
        <v>3000</v>
      </c>
      <c r="E4110" s="4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6">
        <f>FundResult[[#This Row],[launched_at]]/86400+DATE(1970,1,1)</f>
        <v>42767.031678240739</v>
      </c>
      <c r="L4110" s="8">
        <f>YEAR(FundResult[[#This Row],[Date Created Conversion]])</f>
        <v>2017</v>
      </c>
      <c r="M4110" t="b">
        <v>0</v>
      </c>
      <c r="N4110">
        <v>1</v>
      </c>
      <c r="O4110" t="b">
        <v>0</v>
      </c>
      <c r="P4110" t="s">
        <v>8269</v>
      </c>
      <c r="Q4110" t="s">
        <v>8317</v>
      </c>
      <c r="R4110" s="10" t="s">
        <v>8318</v>
      </c>
      <c r="S4110" s="29">
        <f>ROUND(FundResult[[#This Row],[pledged]]/FundResult[[#This Row],[goal]]*100,0)</f>
        <v>2</v>
      </c>
      <c r="T4110" s="27">
        <f>IFERROR(FundResult[[#This Row],[pledged]]/FundResult[[#This Row],[backers_count]], 0)</f>
        <v>59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48">
        <v>500</v>
      </c>
      <c r="E4111" s="4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6">
        <f>FundResult[[#This Row],[launched_at]]/86400+DATE(1970,1,1)</f>
        <v>42307.539398148147</v>
      </c>
      <c r="L4111" s="8">
        <f>YEAR(FundResult[[#This Row],[Date Created Conversion]])</f>
        <v>2015</v>
      </c>
      <c r="M4111" t="b">
        <v>0</v>
      </c>
      <c r="N4111">
        <v>0</v>
      </c>
      <c r="O4111" t="b">
        <v>0</v>
      </c>
      <c r="P4111" t="s">
        <v>8269</v>
      </c>
      <c r="Q4111" t="s">
        <v>8317</v>
      </c>
      <c r="R4111" s="10" t="s">
        <v>8318</v>
      </c>
      <c r="S4111" s="29">
        <f>ROUND(FundResult[[#This Row],[pledged]]/FundResult[[#This Row],[goal]]*100,0)</f>
        <v>0</v>
      </c>
      <c r="T4111" s="27">
        <f>IFERROR(FundResult[[#This Row],[pledged]]/FundResult[[#This Row],[backers_count]], 0)</f>
        <v>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48">
        <v>300</v>
      </c>
      <c r="E4112" s="4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6">
        <f>FundResult[[#This Row],[launched_at]]/86400+DATE(1970,1,1)</f>
        <v>42512.626747685186</v>
      </c>
      <c r="L4112" s="8">
        <f>YEAR(FundResult[[#This Row],[Date Created Conversion]])</f>
        <v>2016</v>
      </c>
      <c r="M4112" t="b">
        <v>0</v>
      </c>
      <c r="N4112">
        <v>6</v>
      </c>
      <c r="O4112" t="b">
        <v>0</v>
      </c>
      <c r="P4112" t="s">
        <v>8269</v>
      </c>
      <c r="Q4112" t="s">
        <v>8317</v>
      </c>
      <c r="R4112" s="10" t="s">
        <v>8318</v>
      </c>
      <c r="S4112" s="29">
        <f>ROUND(FundResult[[#This Row],[pledged]]/FundResult[[#This Row],[goal]]*100,0)</f>
        <v>29</v>
      </c>
      <c r="T4112" s="27">
        <f>IFERROR(FundResult[[#This Row],[pledged]]/FundResult[[#This Row],[backers_count]], 0)</f>
        <v>14.333333333333334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48">
        <v>3000</v>
      </c>
      <c r="E4113" s="4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6">
        <f>FundResult[[#This Row],[launched_at]]/86400+DATE(1970,1,1)</f>
        <v>42029.135879629626</v>
      </c>
      <c r="L4113" s="8">
        <f>YEAR(FundResult[[#This Row],[Date Created Conversion]])</f>
        <v>2015</v>
      </c>
      <c r="M4113" t="b">
        <v>0</v>
      </c>
      <c r="N4113">
        <v>6</v>
      </c>
      <c r="O4113" t="b">
        <v>0</v>
      </c>
      <c r="P4113" t="s">
        <v>8269</v>
      </c>
      <c r="Q4113" t="s">
        <v>8317</v>
      </c>
      <c r="R4113" s="10" t="s">
        <v>8318</v>
      </c>
      <c r="S4113" s="29">
        <f>ROUND(FundResult[[#This Row],[pledged]]/FundResult[[#This Row],[goal]]*100,0)</f>
        <v>3</v>
      </c>
      <c r="T4113" s="27">
        <f>IFERROR(FundResult[[#This Row],[pledged]]/FundResult[[#This Row],[backers_count]], 0)</f>
        <v>15.666666666666666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48">
        <v>2500</v>
      </c>
      <c r="E4114" s="4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6">
        <f>FundResult[[#This Row],[launched_at]]/86400+DATE(1970,1,1)</f>
        <v>42400.946597222224</v>
      </c>
      <c r="L4114" s="8">
        <f>YEAR(FundResult[[#This Row],[Date Created Conversion]])</f>
        <v>2016</v>
      </c>
      <c r="M4114" t="b">
        <v>0</v>
      </c>
      <c r="N4114">
        <v>1</v>
      </c>
      <c r="O4114" t="b">
        <v>0</v>
      </c>
      <c r="P4114" t="s">
        <v>8269</v>
      </c>
      <c r="Q4114" t="s">
        <v>8317</v>
      </c>
      <c r="R4114" s="10" t="s">
        <v>8318</v>
      </c>
      <c r="S4114" s="29">
        <f>ROUND(FundResult[[#This Row],[pledged]]/FundResult[[#This Row],[goal]]*100,0)</f>
        <v>0</v>
      </c>
      <c r="T4114" s="27">
        <f>IFERROR(FundResult[[#This Row],[pledged]]/FundResult[[#This Row],[backers_count]], 0)</f>
        <v>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48">
        <v>1500</v>
      </c>
      <c r="E4115" s="4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6">
        <f>FundResult[[#This Row],[launched_at]]/86400+DATE(1970,1,1)</f>
        <v>42358.573182870372</v>
      </c>
      <c r="L4115" s="8">
        <f>YEAR(FundResult[[#This Row],[Date Created Conversion]])</f>
        <v>2015</v>
      </c>
      <c r="M4115" t="b">
        <v>0</v>
      </c>
      <c r="N4115">
        <v>3</v>
      </c>
      <c r="O4115" t="b">
        <v>0</v>
      </c>
      <c r="P4115" t="s">
        <v>8269</v>
      </c>
      <c r="Q4115" t="s">
        <v>8317</v>
      </c>
      <c r="R4115" s="10" t="s">
        <v>8318</v>
      </c>
      <c r="S4115" s="29">
        <f>ROUND(FundResult[[#This Row],[pledged]]/FundResult[[#This Row],[goal]]*100,0)</f>
        <v>0</v>
      </c>
      <c r="T4115" s="27">
        <f>IFERROR(FundResult[[#This Row],[pledged]]/FundResult[[#This Row],[backers_count]], 0)</f>
        <v>1</v>
      </c>
    </row>
  </sheetData>
  <conditionalFormatting sqref="F1:F1048576">
    <cfRule type="cellIs" dxfId="13" priority="1" operator="equal">
      <formula>"live"</formula>
    </cfRule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FA768-3DF8-4F33-A6AF-1DFC71886529}">
  <dimension ref="A1:F14"/>
  <sheetViews>
    <sheetView tabSelected="1" workbookViewId="0">
      <selection activeCell="A33" sqref="A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8375</v>
      </c>
      <c r="B3" s="9" t="s">
        <v>8376</v>
      </c>
    </row>
    <row r="4" spans="1:6" x14ac:dyDescent="0.25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8310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12" t="s">
        <v>8336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12" t="s">
        <v>8333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12" t="s">
        <v>8331</v>
      </c>
      <c r="B8" s="8">
        <v>23</v>
      </c>
      <c r="C8" s="8"/>
      <c r="D8" s="8"/>
      <c r="E8" s="8"/>
      <c r="F8" s="8">
        <v>23</v>
      </c>
    </row>
    <row r="9" spans="1:6" x14ac:dyDescent="0.25">
      <c r="A9" s="12" t="s">
        <v>8325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12" t="s">
        <v>8338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12" t="s">
        <v>8322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12" t="s">
        <v>8319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12" t="s">
        <v>8317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12" t="s">
        <v>8362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247D-0541-4AA5-848C-B216203B15E2}">
  <dimension ref="A1:F9"/>
  <sheetViews>
    <sheetView workbookViewId="0">
      <selection activeCell="J35" sqref="J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8309</v>
      </c>
      <c r="B2" t="s">
        <v>8317</v>
      </c>
    </row>
    <row r="4" spans="1:6" x14ac:dyDescent="0.25">
      <c r="A4" s="9" t="s">
        <v>8375</v>
      </c>
      <c r="B4" s="9" t="s">
        <v>8376</v>
      </c>
    </row>
    <row r="5" spans="1:6" x14ac:dyDescent="0.2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8359</v>
      </c>
      <c r="B6" s="8">
        <v>11</v>
      </c>
      <c r="C6" s="8">
        <v>40</v>
      </c>
      <c r="D6" s="8"/>
      <c r="E6" s="8">
        <v>45</v>
      </c>
      <c r="F6" s="8">
        <v>96</v>
      </c>
    </row>
    <row r="7" spans="1:6" x14ac:dyDescent="0.25">
      <c r="A7" s="12" t="s">
        <v>8318</v>
      </c>
      <c r="B7" s="8"/>
      <c r="C7" s="8">
        <v>250</v>
      </c>
      <c r="D7" s="8">
        <v>9</v>
      </c>
      <c r="E7" s="8">
        <v>412</v>
      </c>
      <c r="F7" s="8">
        <v>671</v>
      </c>
    </row>
    <row r="8" spans="1:6" x14ac:dyDescent="0.25">
      <c r="A8" s="12" t="s">
        <v>8357</v>
      </c>
      <c r="B8" s="8">
        <v>15</v>
      </c>
      <c r="C8" s="8">
        <v>59</v>
      </c>
      <c r="D8" s="8">
        <v>3</v>
      </c>
      <c r="E8" s="8">
        <v>68</v>
      </c>
      <c r="F8" s="8">
        <v>145</v>
      </c>
    </row>
    <row r="9" spans="1:6" x14ac:dyDescent="0.25">
      <c r="A9" s="12" t="s">
        <v>8362</v>
      </c>
      <c r="B9" s="8">
        <v>26</v>
      </c>
      <c r="C9" s="8">
        <v>349</v>
      </c>
      <c r="D9" s="8">
        <v>12</v>
      </c>
      <c r="E9" s="8">
        <v>525</v>
      </c>
      <c r="F9" s="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564A6-B2CF-4AFC-9A9E-BBE6D43E0F9B}">
  <dimension ref="A1:F17"/>
  <sheetViews>
    <sheetView workbookViewId="0">
      <selection activeCell="Q20" sqref="Q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8309</v>
      </c>
      <c r="B1" t="s">
        <v>8317</v>
      </c>
    </row>
    <row r="3" spans="1:6" x14ac:dyDescent="0.25">
      <c r="A3" s="9" t="s">
        <v>8375</v>
      </c>
      <c r="B3" s="9" t="s">
        <v>8376</v>
      </c>
    </row>
    <row r="4" spans="1:6" x14ac:dyDescent="0.25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8369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11" t="s">
        <v>8370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11" t="s">
        <v>8371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11" t="s">
        <v>8372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11" t="s">
        <v>8363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11" t="s">
        <v>8373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11" t="s">
        <v>8364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11" t="s">
        <v>8365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11" t="s">
        <v>8366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11" t="s">
        <v>8367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11" t="s">
        <v>8368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11" t="s">
        <v>8374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11" t="s">
        <v>8362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D4C83-A9A1-4391-A63D-5CC0966A305B}">
  <dimension ref="A1:C17"/>
  <sheetViews>
    <sheetView workbookViewId="0">
      <selection activeCell="C16" sqref="C16"/>
    </sheetView>
  </sheetViews>
  <sheetFormatPr defaultRowHeight="15" x14ac:dyDescent="0.25"/>
  <cols>
    <col min="1" max="1" width="24.7109375" bestFit="1" customWidth="1"/>
    <col min="2" max="3" width="13.140625" bestFit="1" customWidth="1"/>
  </cols>
  <sheetData>
    <row r="1" spans="1:3" x14ac:dyDescent="0.25">
      <c r="B1" s="37" t="s">
        <v>8379</v>
      </c>
      <c r="C1" s="37" t="s">
        <v>8380</v>
      </c>
    </row>
    <row r="2" spans="1:3" x14ac:dyDescent="0.25">
      <c r="A2" s="38" t="s">
        <v>8381</v>
      </c>
      <c r="B2" s="26">
        <v>5048.8786407766993</v>
      </c>
      <c r="C2" s="39">
        <v>10554.212</v>
      </c>
    </row>
    <row r="3" spans="1:3" x14ac:dyDescent="0.25">
      <c r="A3" s="38" t="s">
        <v>8382</v>
      </c>
      <c r="B3" s="26">
        <v>3000</v>
      </c>
      <c r="C3" s="26">
        <v>5000</v>
      </c>
    </row>
    <row r="4" spans="1:3" x14ac:dyDescent="0.25">
      <c r="A4" s="38"/>
    </row>
    <row r="5" spans="1:3" x14ac:dyDescent="0.25">
      <c r="A5" s="38" t="s">
        <v>8383</v>
      </c>
      <c r="B5" s="25">
        <v>7758.1747533478701</v>
      </c>
      <c r="C5" s="25">
        <v>22011.798770922433</v>
      </c>
    </row>
    <row r="6" spans="1:3" x14ac:dyDescent="0.25">
      <c r="A6" s="38" t="s">
        <v>8384</v>
      </c>
      <c r="B6" s="25">
        <v>1500</v>
      </c>
      <c r="C6" s="25">
        <v>2000</v>
      </c>
    </row>
    <row r="7" spans="1:3" x14ac:dyDescent="0.25">
      <c r="A7" s="38" t="s">
        <v>8385</v>
      </c>
      <c r="B7" s="25">
        <v>5000</v>
      </c>
      <c r="C7" s="25">
        <v>10000</v>
      </c>
    </row>
    <row r="8" spans="1:3" x14ac:dyDescent="0.25">
      <c r="A8" s="38" t="s">
        <v>8386</v>
      </c>
      <c r="B8" s="25">
        <v>3500</v>
      </c>
      <c r="C8" s="25">
        <v>8000</v>
      </c>
    </row>
    <row r="9" spans="1:3" x14ac:dyDescent="0.25">
      <c r="A9" s="38"/>
    </row>
    <row r="10" spans="1:3" x14ac:dyDescent="0.25">
      <c r="A10" s="38"/>
    </row>
    <row r="11" spans="1:3" x14ac:dyDescent="0.25">
      <c r="A11" s="38" t="s">
        <v>8387</v>
      </c>
      <c r="B11" s="26">
        <v>5601.5458009708727</v>
      </c>
      <c r="C11" s="26">
        <v>558.65484000000004</v>
      </c>
    </row>
    <row r="12" spans="1:3" x14ac:dyDescent="0.25">
      <c r="A12" s="38" t="s">
        <v>8388</v>
      </c>
      <c r="B12" s="26">
        <v>3167.5</v>
      </c>
      <c r="C12" s="26">
        <v>103</v>
      </c>
    </row>
    <row r="13" spans="1:3" x14ac:dyDescent="0.25">
      <c r="A13" s="40"/>
    </row>
    <row r="14" spans="1:3" x14ac:dyDescent="0.25">
      <c r="A14" s="38" t="s">
        <v>8389</v>
      </c>
      <c r="B14" s="25">
        <v>8344.7063933183508</v>
      </c>
      <c r="C14" s="25">
        <v>1333.1920839382735</v>
      </c>
    </row>
    <row r="15" spans="1:3" x14ac:dyDescent="0.25">
      <c r="A15" s="38" t="s">
        <v>8390</v>
      </c>
      <c r="B15" s="25">
        <v>1716.5074999999999</v>
      </c>
      <c r="C15" s="25">
        <v>9.25</v>
      </c>
    </row>
    <row r="16" spans="1:3" x14ac:dyDescent="0.25">
      <c r="A16" s="38" t="s">
        <v>8391</v>
      </c>
      <c r="B16" s="25">
        <v>5699</v>
      </c>
      <c r="C16" s="25">
        <v>501</v>
      </c>
    </row>
    <row r="17" spans="1:3" x14ac:dyDescent="0.25">
      <c r="A17" s="38" t="s">
        <v>8392</v>
      </c>
      <c r="B17" s="25">
        <v>3982.4925000000003</v>
      </c>
      <c r="C17" s="25"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3E1E-C7D8-47E3-A1C4-ADBB62261DD9}">
  <dimension ref="A1:T27"/>
  <sheetViews>
    <sheetView topLeftCell="A25" workbookViewId="0">
      <selection activeCell="E27" sqref="E27"/>
    </sheetView>
  </sheetViews>
  <sheetFormatPr defaultRowHeight="15" x14ac:dyDescent="0.25"/>
  <cols>
    <col min="1" max="1" width="9.140625" style="24"/>
    <col min="2" max="2" width="27.7109375" customWidth="1"/>
    <col min="3" max="3" width="46.85546875" customWidth="1"/>
    <col min="4" max="5" width="11.5703125" style="46" bestFit="1" customWidth="1"/>
    <col min="6" max="6" width="10" bestFit="1" customWidth="1"/>
    <col min="9" max="9" width="11" bestFit="1" customWidth="1"/>
    <col min="10" max="10" width="11.85546875" bestFit="1" customWidth="1"/>
    <col min="11" max="11" width="23.42578125" bestFit="1" customWidth="1"/>
    <col min="16" max="16" width="24.28515625" bestFit="1" customWidth="1"/>
    <col min="17" max="17" width="15.28515625" bestFit="1" customWidth="1"/>
    <col min="19" max="19" width="16" bestFit="1" customWidth="1"/>
    <col min="20" max="20" width="12.85546875" bestFit="1" customWidth="1"/>
  </cols>
  <sheetData>
    <row r="1" spans="1:20" ht="30" x14ac:dyDescent="0.25">
      <c r="A1" s="16" t="s">
        <v>0</v>
      </c>
      <c r="B1" s="15" t="s">
        <v>1</v>
      </c>
      <c r="C1" s="15" t="s">
        <v>4110</v>
      </c>
      <c r="D1" s="43" t="s">
        <v>8216</v>
      </c>
      <c r="E1" s="43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7" t="s">
        <v>8306</v>
      </c>
      <c r="L1" s="18" t="s">
        <v>8307</v>
      </c>
      <c r="M1" s="15" t="s">
        <v>8260</v>
      </c>
      <c r="N1" s="15" t="s">
        <v>8261</v>
      </c>
      <c r="O1" s="15" t="s">
        <v>8262</v>
      </c>
      <c r="P1" s="15" t="s">
        <v>8305</v>
      </c>
      <c r="Q1" s="15" t="s">
        <v>8309</v>
      </c>
      <c r="R1" s="15" t="s">
        <v>8360</v>
      </c>
      <c r="S1" s="30" t="s">
        <v>8377</v>
      </c>
      <c r="T1" s="19" t="s">
        <v>8378</v>
      </c>
    </row>
    <row r="2" spans="1:20" ht="45" x14ac:dyDescent="0.25">
      <c r="A2" s="41">
        <v>2922</v>
      </c>
      <c r="B2" s="13" t="s">
        <v>2922</v>
      </c>
      <c r="C2" s="13" t="s">
        <v>7032</v>
      </c>
      <c r="D2" s="44">
        <v>500</v>
      </c>
      <c r="E2" s="44">
        <v>500</v>
      </c>
      <c r="F2" s="13" t="s">
        <v>8218</v>
      </c>
      <c r="G2" s="13" t="s">
        <v>8224</v>
      </c>
      <c r="H2" s="13" t="s">
        <v>8246</v>
      </c>
      <c r="I2" s="13">
        <v>1431982727</v>
      </c>
      <c r="J2" s="13">
        <v>1428094727</v>
      </c>
      <c r="K2" s="20">
        <v>42097.874155092592</v>
      </c>
      <c r="L2" s="21">
        <v>2015</v>
      </c>
      <c r="M2" s="13" t="b">
        <v>0</v>
      </c>
      <c r="N2" s="13">
        <v>6</v>
      </c>
      <c r="O2" s="13" t="b">
        <v>1</v>
      </c>
      <c r="P2" s="13" t="s">
        <v>8303</v>
      </c>
      <c r="Q2" s="13" t="s">
        <v>8317</v>
      </c>
      <c r="R2" s="31" t="s">
        <v>8359</v>
      </c>
      <c r="S2" s="32">
        <v>100</v>
      </c>
      <c r="T2" s="33">
        <v>83.333333333333329</v>
      </c>
    </row>
    <row r="3" spans="1:20" ht="45" x14ac:dyDescent="0.25">
      <c r="A3" s="42">
        <v>2930</v>
      </c>
      <c r="B3" s="14" t="s">
        <v>2930</v>
      </c>
      <c r="C3" s="14" t="s">
        <v>7040</v>
      </c>
      <c r="D3" s="45">
        <v>10000</v>
      </c>
      <c r="E3" s="45">
        <v>10092</v>
      </c>
      <c r="F3" s="14" t="s">
        <v>8218</v>
      </c>
      <c r="G3" s="14" t="s">
        <v>8224</v>
      </c>
      <c r="H3" s="14" t="s">
        <v>8246</v>
      </c>
      <c r="I3" s="14">
        <v>1431007264</v>
      </c>
      <c r="J3" s="14">
        <v>1428415264</v>
      </c>
      <c r="K3" s="22">
        <v>42101.584074074075</v>
      </c>
      <c r="L3" s="23">
        <v>2015</v>
      </c>
      <c r="M3" s="14" t="b">
        <v>0</v>
      </c>
      <c r="N3" s="14">
        <v>62</v>
      </c>
      <c r="O3" s="14" t="b">
        <v>1</v>
      </c>
      <c r="P3" s="14" t="s">
        <v>8303</v>
      </c>
      <c r="Q3" s="14" t="s">
        <v>8317</v>
      </c>
      <c r="R3" s="34" t="s">
        <v>8359</v>
      </c>
      <c r="S3" s="35">
        <v>101</v>
      </c>
      <c r="T3" s="36">
        <v>162.7741935483871</v>
      </c>
    </row>
    <row r="4" spans="1:20" ht="30" x14ac:dyDescent="0.25">
      <c r="A4" s="41">
        <v>2937</v>
      </c>
      <c r="B4" s="13" t="s">
        <v>2937</v>
      </c>
      <c r="C4" s="13" t="s">
        <v>7047</v>
      </c>
      <c r="D4" s="44">
        <v>1500</v>
      </c>
      <c r="E4" s="44">
        <v>2000</v>
      </c>
      <c r="F4" s="13" t="s">
        <v>8218</v>
      </c>
      <c r="G4" s="13" t="s">
        <v>8224</v>
      </c>
      <c r="H4" s="13" t="s">
        <v>8246</v>
      </c>
      <c r="I4" s="13">
        <v>1405249113</v>
      </c>
      <c r="J4" s="13">
        <v>1402657113</v>
      </c>
      <c r="K4" s="20">
        <v>41803.457326388889</v>
      </c>
      <c r="L4" s="21">
        <v>2014</v>
      </c>
      <c r="M4" s="13" t="b">
        <v>0</v>
      </c>
      <c r="N4" s="13">
        <v>55</v>
      </c>
      <c r="O4" s="13" t="b">
        <v>1</v>
      </c>
      <c r="P4" s="13" t="s">
        <v>8303</v>
      </c>
      <c r="Q4" s="13" t="s">
        <v>8317</v>
      </c>
      <c r="R4" s="31" t="s">
        <v>8359</v>
      </c>
      <c r="S4" s="32">
        <v>133</v>
      </c>
      <c r="T4" s="33">
        <v>36.363636363636367</v>
      </c>
    </row>
    <row r="5" spans="1:20" ht="45" x14ac:dyDescent="0.25">
      <c r="A5" s="42">
        <v>3188</v>
      </c>
      <c r="B5" s="14" t="s">
        <v>3188</v>
      </c>
      <c r="C5" s="14" t="s">
        <v>7298</v>
      </c>
      <c r="D5" s="45">
        <v>200</v>
      </c>
      <c r="E5" s="45">
        <v>130</v>
      </c>
      <c r="F5" s="14" t="s">
        <v>8220</v>
      </c>
      <c r="G5" s="14" t="s">
        <v>8224</v>
      </c>
      <c r="H5" s="14" t="s">
        <v>8246</v>
      </c>
      <c r="I5" s="14">
        <v>1433930302</v>
      </c>
      <c r="J5" s="14">
        <v>1432115902</v>
      </c>
      <c r="K5" s="22">
        <v>42144.415532407409</v>
      </c>
      <c r="L5" s="23">
        <v>2015</v>
      </c>
      <c r="M5" s="14" t="b">
        <v>0</v>
      </c>
      <c r="N5" s="14">
        <v>9</v>
      </c>
      <c r="O5" s="14" t="b">
        <v>0</v>
      </c>
      <c r="P5" s="14" t="s">
        <v>8303</v>
      </c>
      <c r="Q5" s="14" t="s">
        <v>8317</v>
      </c>
      <c r="R5" s="34" t="s">
        <v>8359</v>
      </c>
      <c r="S5" s="35">
        <v>65</v>
      </c>
      <c r="T5" s="36">
        <v>14.444444444444445</v>
      </c>
    </row>
    <row r="6" spans="1:20" ht="45" x14ac:dyDescent="0.25">
      <c r="A6" s="41">
        <v>3192</v>
      </c>
      <c r="B6" s="13" t="s">
        <v>3192</v>
      </c>
      <c r="C6" s="13" t="s">
        <v>7302</v>
      </c>
      <c r="D6" s="44">
        <v>10000</v>
      </c>
      <c r="E6" s="44">
        <v>102</v>
      </c>
      <c r="F6" s="13" t="s">
        <v>8220</v>
      </c>
      <c r="G6" s="13" t="s">
        <v>8224</v>
      </c>
      <c r="H6" s="13" t="s">
        <v>8246</v>
      </c>
      <c r="I6" s="13">
        <v>1425160800</v>
      </c>
      <c r="J6" s="13">
        <v>1421274859</v>
      </c>
      <c r="K6" s="20">
        <v>42018.94049768518</v>
      </c>
      <c r="L6" s="21">
        <v>2015</v>
      </c>
      <c r="M6" s="13" t="b">
        <v>0</v>
      </c>
      <c r="N6" s="13">
        <v>8</v>
      </c>
      <c r="O6" s="13" t="b">
        <v>0</v>
      </c>
      <c r="P6" s="13" t="s">
        <v>8303</v>
      </c>
      <c r="Q6" s="13" t="s">
        <v>8317</v>
      </c>
      <c r="R6" s="31" t="s">
        <v>8359</v>
      </c>
      <c r="S6" s="32">
        <v>1</v>
      </c>
      <c r="T6" s="33">
        <v>12.75</v>
      </c>
    </row>
    <row r="7" spans="1:20" ht="45" x14ac:dyDescent="0.25">
      <c r="A7" s="42">
        <v>3193</v>
      </c>
      <c r="B7" s="14" t="s">
        <v>3193</v>
      </c>
      <c r="C7" s="14" t="s">
        <v>7303</v>
      </c>
      <c r="D7" s="45">
        <v>5000</v>
      </c>
      <c r="E7" s="45">
        <v>587</v>
      </c>
      <c r="F7" s="14" t="s">
        <v>8220</v>
      </c>
      <c r="G7" s="14" t="s">
        <v>8224</v>
      </c>
      <c r="H7" s="14" t="s">
        <v>8246</v>
      </c>
      <c r="I7" s="14">
        <v>1424474056</v>
      </c>
      <c r="J7" s="14">
        <v>1420586056</v>
      </c>
      <c r="K7" s="22">
        <v>42010.968240740738</v>
      </c>
      <c r="L7" s="23">
        <v>2015</v>
      </c>
      <c r="M7" s="14" t="b">
        <v>0</v>
      </c>
      <c r="N7" s="14">
        <v>24</v>
      </c>
      <c r="O7" s="14" t="b">
        <v>0</v>
      </c>
      <c r="P7" s="14" t="s">
        <v>8303</v>
      </c>
      <c r="Q7" s="14" t="s">
        <v>8317</v>
      </c>
      <c r="R7" s="34" t="s">
        <v>8359</v>
      </c>
      <c r="S7" s="35">
        <v>12</v>
      </c>
      <c r="T7" s="36">
        <v>24.458333333333332</v>
      </c>
    </row>
    <row r="8" spans="1:20" ht="45" x14ac:dyDescent="0.25">
      <c r="A8" s="41">
        <v>3201</v>
      </c>
      <c r="B8" s="13" t="s">
        <v>3201</v>
      </c>
      <c r="C8" s="13" t="s">
        <v>7311</v>
      </c>
      <c r="D8" s="44">
        <v>2000</v>
      </c>
      <c r="E8" s="44">
        <v>25</v>
      </c>
      <c r="F8" s="13" t="s">
        <v>8220</v>
      </c>
      <c r="G8" s="13" t="s">
        <v>8224</v>
      </c>
      <c r="H8" s="13" t="s">
        <v>8246</v>
      </c>
      <c r="I8" s="13">
        <v>1409509477</v>
      </c>
      <c r="J8" s="13">
        <v>1407695077</v>
      </c>
      <c r="K8" s="20">
        <v>41861.767094907409</v>
      </c>
      <c r="L8" s="21">
        <v>2014</v>
      </c>
      <c r="M8" s="13" t="b">
        <v>0</v>
      </c>
      <c r="N8" s="13">
        <v>2</v>
      </c>
      <c r="O8" s="13" t="b">
        <v>0</v>
      </c>
      <c r="P8" s="13" t="s">
        <v>8303</v>
      </c>
      <c r="Q8" s="13" t="s">
        <v>8317</v>
      </c>
      <c r="R8" s="31" t="s">
        <v>8359</v>
      </c>
      <c r="S8" s="32">
        <v>1</v>
      </c>
      <c r="T8" s="33">
        <v>12.5</v>
      </c>
    </row>
    <row r="9" spans="1:20" ht="45" x14ac:dyDescent="0.25">
      <c r="A9" s="42">
        <v>3205</v>
      </c>
      <c r="B9" s="14" t="s">
        <v>3205</v>
      </c>
      <c r="C9" s="14" t="s">
        <v>7315</v>
      </c>
      <c r="D9" s="45">
        <v>8000</v>
      </c>
      <c r="E9" s="45">
        <v>273</v>
      </c>
      <c r="F9" s="14" t="s">
        <v>8220</v>
      </c>
      <c r="G9" s="14" t="s">
        <v>8224</v>
      </c>
      <c r="H9" s="14" t="s">
        <v>8246</v>
      </c>
      <c r="I9" s="14">
        <v>1430470772</v>
      </c>
      <c r="J9" s="14">
        <v>1427878772</v>
      </c>
      <c r="K9" s="22">
        <v>42095.374675925923</v>
      </c>
      <c r="L9" s="23">
        <v>2015</v>
      </c>
      <c r="M9" s="14" t="b">
        <v>0</v>
      </c>
      <c r="N9" s="14">
        <v>12</v>
      </c>
      <c r="O9" s="14" t="b">
        <v>0</v>
      </c>
      <c r="P9" s="14" t="s">
        <v>8303</v>
      </c>
      <c r="Q9" s="14" t="s">
        <v>8317</v>
      </c>
      <c r="R9" s="34" t="s">
        <v>8359</v>
      </c>
      <c r="S9" s="35">
        <v>3</v>
      </c>
      <c r="T9" s="36">
        <v>22.75</v>
      </c>
    </row>
    <row r="10" spans="1:20" ht="45" x14ac:dyDescent="0.25">
      <c r="A10" s="41">
        <v>3630</v>
      </c>
      <c r="B10" s="13" t="s">
        <v>3628</v>
      </c>
      <c r="C10" s="13" t="s">
        <v>7740</v>
      </c>
      <c r="D10" s="44">
        <v>3000</v>
      </c>
      <c r="E10" s="44">
        <v>1</v>
      </c>
      <c r="F10" s="13" t="s">
        <v>8220</v>
      </c>
      <c r="G10" s="13" t="s">
        <v>8224</v>
      </c>
      <c r="H10" s="13" t="s">
        <v>8246</v>
      </c>
      <c r="I10" s="13">
        <v>1417295990</v>
      </c>
      <c r="J10" s="13">
        <v>1414700390</v>
      </c>
      <c r="K10" s="20">
        <v>41942.84710648148</v>
      </c>
      <c r="L10" s="21">
        <v>2014</v>
      </c>
      <c r="M10" s="13" t="b">
        <v>0</v>
      </c>
      <c r="N10" s="13">
        <v>1</v>
      </c>
      <c r="O10" s="13" t="b">
        <v>0</v>
      </c>
      <c r="P10" s="13" t="s">
        <v>8303</v>
      </c>
      <c r="Q10" s="13" t="s">
        <v>8317</v>
      </c>
      <c r="R10" s="31" t="s">
        <v>8359</v>
      </c>
      <c r="S10" s="32">
        <v>0</v>
      </c>
      <c r="T10" s="33">
        <v>1</v>
      </c>
    </row>
    <row r="11" spans="1:20" ht="45" x14ac:dyDescent="0.25">
      <c r="A11" s="42">
        <v>3632</v>
      </c>
      <c r="B11" s="14" t="s">
        <v>3630</v>
      </c>
      <c r="C11" s="14" t="s">
        <v>7742</v>
      </c>
      <c r="D11" s="45">
        <v>500</v>
      </c>
      <c r="E11" s="45">
        <v>100</v>
      </c>
      <c r="F11" s="14" t="s">
        <v>8220</v>
      </c>
      <c r="G11" s="14" t="s">
        <v>8224</v>
      </c>
      <c r="H11" s="14" t="s">
        <v>8246</v>
      </c>
      <c r="I11" s="14">
        <v>1416781749</v>
      </c>
      <c r="J11" s="14">
        <v>1415053749</v>
      </c>
      <c r="K11" s="22">
        <v>41946.936909722222</v>
      </c>
      <c r="L11" s="23">
        <v>2014</v>
      </c>
      <c r="M11" s="14" t="b">
        <v>0</v>
      </c>
      <c r="N11" s="14">
        <v>1</v>
      </c>
      <c r="O11" s="14" t="b">
        <v>0</v>
      </c>
      <c r="P11" s="14" t="s">
        <v>8303</v>
      </c>
      <c r="Q11" s="14" t="s">
        <v>8317</v>
      </c>
      <c r="R11" s="34" t="s">
        <v>8359</v>
      </c>
      <c r="S11" s="35">
        <v>20</v>
      </c>
      <c r="T11" s="36">
        <v>100</v>
      </c>
    </row>
    <row r="12" spans="1:20" ht="45" x14ac:dyDescent="0.25">
      <c r="A12" s="41">
        <v>3647</v>
      </c>
      <c r="B12" s="13" t="s">
        <v>3645</v>
      </c>
      <c r="C12" s="13" t="s">
        <v>7757</v>
      </c>
      <c r="D12" s="44">
        <v>500</v>
      </c>
      <c r="E12" s="44">
        <v>30</v>
      </c>
      <c r="F12" s="13" t="s">
        <v>8220</v>
      </c>
      <c r="G12" s="13" t="s">
        <v>8224</v>
      </c>
      <c r="H12" s="13" t="s">
        <v>8246</v>
      </c>
      <c r="I12" s="13">
        <v>1475258327</v>
      </c>
      <c r="J12" s="13">
        <v>1471370327</v>
      </c>
      <c r="K12" s="20">
        <v>42598.749155092592</v>
      </c>
      <c r="L12" s="21">
        <v>2016</v>
      </c>
      <c r="M12" s="13" t="b">
        <v>0</v>
      </c>
      <c r="N12" s="13">
        <v>2</v>
      </c>
      <c r="O12" s="13" t="b">
        <v>0</v>
      </c>
      <c r="P12" s="13" t="s">
        <v>8303</v>
      </c>
      <c r="Q12" s="13" t="s">
        <v>8317</v>
      </c>
      <c r="R12" s="31" t="s">
        <v>8359</v>
      </c>
      <c r="S12" s="32">
        <v>6</v>
      </c>
      <c r="T12" s="33">
        <v>15</v>
      </c>
    </row>
    <row r="13" spans="1:20" ht="60" x14ac:dyDescent="0.25">
      <c r="A13" s="42">
        <v>3752</v>
      </c>
      <c r="B13" s="14" t="s">
        <v>3749</v>
      </c>
      <c r="C13" s="14" t="s">
        <v>7862</v>
      </c>
      <c r="D13" s="45">
        <v>500</v>
      </c>
      <c r="E13" s="45">
        <v>565</v>
      </c>
      <c r="F13" s="14" t="s">
        <v>8218</v>
      </c>
      <c r="G13" s="14" t="s">
        <v>8224</v>
      </c>
      <c r="H13" s="14" t="s">
        <v>8246</v>
      </c>
      <c r="I13" s="14">
        <v>1476651600</v>
      </c>
      <c r="J13" s="14">
        <v>1473189335</v>
      </c>
      <c r="K13" s="22">
        <v>42619.802488425921</v>
      </c>
      <c r="L13" s="23">
        <v>2016</v>
      </c>
      <c r="M13" s="14" t="b">
        <v>0</v>
      </c>
      <c r="N13" s="14">
        <v>15</v>
      </c>
      <c r="O13" s="14" t="b">
        <v>1</v>
      </c>
      <c r="P13" s="14" t="s">
        <v>8303</v>
      </c>
      <c r="Q13" s="14" t="s">
        <v>8317</v>
      </c>
      <c r="R13" s="34" t="s">
        <v>8359</v>
      </c>
      <c r="S13" s="35">
        <v>113</v>
      </c>
      <c r="T13" s="36">
        <v>37.666666666666664</v>
      </c>
    </row>
    <row r="14" spans="1:20" ht="45" x14ac:dyDescent="0.25">
      <c r="A14" s="41">
        <v>3755</v>
      </c>
      <c r="B14" s="13" t="s">
        <v>3752</v>
      </c>
      <c r="C14" s="13" t="s">
        <v>7865</v>
      </c>
      <c r="D14" s="44">
        <v>550</v>
      </c>
      <c r="E14" s="44">
        <v>713</v>
      </c>
      <c r="F14" s="13" t="s">
        <v>8218</v>
      </c>
      <c r="G14" s="13" t="s">
        <v>8224</v>
      </c>
      <c r="H14" s="13" t="s">
        <v>8246</v>
      </c>
      <c r="I14" s="13">
        <v>1460753307</v>
      </c>
      <c r="J14" s="13">
        <v>1458161307</v>
      </c>
      <c r="K14" s="20">
        <v>42445.866979166662</v>
      </c>
      <c r="L14" s="21">
        <v>2016</v>
      </c>
      <c r="M14" s="13" t="b">
        <v>0</v>
      </c>
      <c r="N14" s="13">
        <v>28</v>
      </c>
      <c r="O14" s="13" t="b">
        <v>1</v>
      </c>
      <c r="P14" s="13" t="s">
        <v>8303</v>
      </c>
      <c r="Q14" s="13" t="s">
        <v>8317</v>
      </c>
      <c r="R14" s="31" t="s">
        <v>8359</v>
      </c>
      <c r="S14" s="32">
        <v>130</v>
      </c>
      <c r="T14" s="33">
        <v>25.464285714285715</v>
      </c>
    </row>
    <row r="15" spans="1:20" ht="45" x14ac:dyDescent="0.25">
      <c r="A15" s="42">
        <v>3761</v>
      </c>
      <c r="B15" s="14" t="s">
        <v>3758</v>
      </c>
      <c r="C15" s="14" t="s">
        <v>7871</v>
      </c>
      <c r="D15" s="45">
        <v>500</v>
      </c>
      <c r="E15" s="45">
        <v>500</v>
      </c>
      <c r="F15" s="14" t="s">
        <v>8218</v>
      </c>
      <c r="G15" s="14" t="s">
        <v>8224</v>
      </c>
      <c r="H15" s="14" t="s">
        <v>8246</v>
      </c>
      <c r="I15" s="14">
        <v>1439247600</v>
      </c>
      <c r="J15" s="14">
        <v>1434625937</v>
      </c>
      <c r="K15" s="22">
        <v>42173.466863425929</v>
      </c>
      <c r="L15" s="23">
        <v>2015</v>
      </c>
      <c r="M15" s="14" t="b">
        <v>0</v>
      </c>
      <c r="N15" s="14">
        <v>3</v>
      </c>
      <c r="O15" s="14" t="b">
        <v>1</v>
      </c>
      <c r="P15" s="14" t="s">
        <v>8303</v>
      </c>
      <c r="Q15" s="14" t="s">
        <v>8317</v>
      </c>
      <c r="R15" s="34" t="s">
        <v>8359</v>
      </c>
      <c r="S15" s="35">
        <v>100</v>
      </c>
      <c r="T15" s="36">
        <v>166.66666666666666</v>
      </c>
    </row>
    <row r="16" spans="1:20" ht="45" x14ac:dyDescent="0.25">
      <c r="A16" s="41">
        <v>3762</v>
      </c>
      <c r="B16" s="13" t="s">
        <v>3759</v>
      </c>
      <c r="C16" s="13" t="s">
        <v>7872</v>
      </c>
      <c r="D16" s="44">
        <v>1250</v>
      </c>
      <c r="E16" s="44">
        <v>1328</v>
      </c>
      <c r="F16" s="13" t="s">
        <v>8218</v>
      </c>
      <c r="G16" s="13" t="s">
        <v>8224</v>
      </c>
      <c r="H16" s="13" t="s">
        <v>8246</v>
      </c>
      <c r="I16" s="13">
        <v>1438543889</v>
      </c>
      <c r="J16" s="13">
        <v>1436383889</v>
      </c>
      <c r="K16" s="20">
        <v>42193.813530092593</v>
      </c>
      <c r="L16" s="21">
        <v>2015</v>
      </c>
      <c r="M16" s="13" t="b">
        <v>0</v>
      </c>
      <c r="N16" s="13">
        <v>28</v>
      </c>
      <c r="O16" s="13" t="b">
        <v>1</v>
      </c>
      <c r="P16" s="13" t="s">
        <v>8303</v>
      </c>
      <c r="Q16" s="13" t="s">
        <v>8317</v>
      </c>
      <c r="R16" s="31" t="s">
        <v>8359</v>
      </c>
      <c r="S16" s="32">
        <v>106</v>
      </c>
      <c r="T16" s="33">
        <v>47.428571428571431</v>
      </c>
    </row>
    <row r="17" spans="1:20" ht="45" x14ac:dyDescent="0.25">
      <c r="A17" s="42">
        <v>3770</v>
      </c>
      <c r="B17" s="14" t="s">
        <v>3767</v>
      </c>
      <c r="C17" s="14" t="s">
        <v>7880</v>
      </c>
      <c r="D17" s="45">
        <v>2000</v>
      </c>
      <c r="E17" s="45">
        <v>2000</v>
      </c>
      <c r="F17" s="14" t="s">
        <v>8218</v>
      </c>
      <c r="G17" s="14" t="s">
        <v>8224</v>
      </c>
      <c r="H17" s="14" t="s">
        <v>8246</v>
      </c>
      <c r="I17" s="14">
        <v>1434234010</v>
      </c>
      <c r="J17" s="14">
        <v>1431642010</v>
      </c>
      <c r="K17" s="22">
        <v>42138.930671296301</v>
      </c>
      <c r="L17" s="23">
        <v>2015</v>
      </c>
      <c r="M17" s="14" t="b">
        <v>0</v>
      </c>
      <c r="N17" s="14">
        <v>20</v>
      </c>
      <c r="O17" s="14" t="b">
        <v>1</v>
      </c>
      <c r="P17" s="14" t="s">
        <v>8303</v>
      </c>
      <c r="Q17" s="14" t="s">
        <v>8317</v>
      </c>
      <c r="R17" s="34" t="s">
        <v>8359</v>
      </c>
      <c r="S17" s="35">
        <v>100</v>
      </c>
      <c r="T17" s="36">
        <v>100</v>
      </c>
    </row>
    <row r="18" spans="1:20" ht="45" x14ac:dyDescent="0.25">
      <c r="A18" s="41">
        <v>3782</v>
      </c>
      <c r="B18" s="13" t="s">
        <v>3779</v>
      </c>
      <c r="C18" s="13" t="s">
        <v>7892</v>
      </c>
      <c r="D18" s="44">
        <v>2000</v>
      </c>
      <c r="E18" s="44">
        <v>2035</v>
      </c>
      <c r="F18" s="13" t="s">
        <v>8218</v>
      </c>
      <c r="G18" s="13" t="s">
        <v>8224</v>
      </c>
      <c r="H18" s="13" t="s">
        <v>8246</v>
      </c>
      <c r="I18" s="13">
        <v>1469401200</v>
      </c>
      <c r="J18" s="13">
        <v>1466887297</v>
      </c>
      <c r="K18" s="20">
        <v>42546.862233796295</v>
      </c>
      <c r="L18" s="21">
        <v>2016</v>
      </c>
      <c r="M18" s="13" t="b">
        <v>0</v>
      </c>
      <c r="N18" s="13">
        <v>27</v>
      </c>
      <c r="O18" s="13" t="b">
        <v>1</v>
      </c>
      <c r="P18" s="13" t="s">
        <v>8303</v>
      </c>
      <c r="Q18" s="13" t="s">
        <v>8317</v>
      </c>
      <c r="R18" s="31" t="s">
        <v>8359</v>
      </c>
      <c r="S18" s="32">
        <v>102</v>
      </c>
      <c r="T18" s="33">
        <v>75.370370370370367</v>
      </c>
    </row>
    <row r="19" spans="1:20" ht="45" x14ac:dyDescent="0.25">
      <c r="A19" s="42">
        <v>3785</v>
      </c>
      <c r="B19" s="14" t="s">
        <v>3782</v>
      </c>
      <c r="C19" s="14" t="s">
        <v>7895</v>
      </c>
      <c r="D19" s="45">
        <v>2000</v>
      </c>
      <c r="E19" s="45">
        <v>3015</v>
      </c>
      <c r="F19" s="14" t="s">
        <v>8218</v>
      </c>
      <c r="G19" s="14" t="s">
        <v>8224</v>
      </c>
      <c r="H19" s="14" t="s">
        <v>8246</v>
      </c>
      <c r="I19" s="14">
        <v>1470132180</v>
      </c>
      <c r="J19" s="14">
        <v>1467040769</v>
      </c>
      <c r="K19" s="22">
        <v>42548.63853009259</v>
      </c>
      <c r="L19" s="23">
        <v>2016</v>
      </c>
      <c r="M19" s="14" t="b">
        <v>0</v>
      </c>
      <c r="N19" s="14">
        <v>30</v>
      </c>
      <c r="O19" s="14" t="b">
        <v>1</v>
      </c>
      <c r="P19" s="14" t="s">
        <v>8303</v>
      </c>
      <c r="Q19" s="14" t="s">
        <v>8317</v>
      </c>
      <c r="R19" s="34" t="s">
        <v>8359</v>
      </c>
      <c r="S19" s="35">
        <v>151</v>
      </c>
      <c r="T19" s="36">
        <v>100.5</v>
      </c>
    </row>
    <row r="20" spans="1:20" ht="45" x14ac:dyDescent="0.25">
      <c r="A20" s="41">
        <v>3789</v>
      </c>
      <c r="B20" s="13" t="s">
        <v>3786</v>
      </c>
      <c r="C20" s="13" t="s">
        <v>7899</v>
      </c>
      <c r="D20" s="44">
        <v>3550</v>
      </c>
      <c r="E20" s="44">
        <v>116</v>
      </c>
      <c r="F20" s="13" t="s">
        <v>8220</v>
      </c>
      <c r="G20" s="13" t="s">
        <v>8224</v>
      </c>
      <c r="H20" s="13" t="s">
        <v>8246</v>
      </c>
      <c r="I20" s="13">
        <v>1434395418</v>
      </c>
      <c r="J20" s="13">
        <v>1431630618</v>
      </c>
      <c r="K20" s="20">
        <v>42138.798819444448</v>
      </c>
      <c r="L20" s="21">
        <v>2015</v>
      </c>
      <c r="M20" s="13" t="b">
        <v>0</v>
      </c>
      <c r="N20" s="13">
        <v>4</v>
      </c>
      <c r="O20" s="13" t="b">
        <v>0</v>
      </c>
      <c r="P20" s="13" t="s">
        <v>8303</v>
      </c>
      <c r="Q20" s="13" t="s">
        <v>8317</v>
      </c>
      <c r="R20" s="31" t="s">
        <v>8359</v>
      </c>
      <c r="S20" s="32">
        <v>3</v>
      </c>
      <c r="T20" s="33">
        <v>29</v>
      </c>
    </row>
    <row r="21" spans="1:20" ht="45" x14ac:dyDescent="0.25">
      <c r="A21" s="42">
        <v>3794</v>
      </c>
      <c r="B21" s="14" t="s">
        <v>3791</v>
      </c>
      <c r="C21" s="14" t="s">
        <v>7904</v>
      </c>
      <c r="D21" s="45">
        <v>5000</v>
      </c>
      <c r="E21" s="45">
        <v>50</v>
      </c>
      <c r="F21" s="14" t="s">
        <v>8220</v>
      </c>
      <c r="G21" s="14" t="s">
        <v>8224</v>
      </c>
      <c r="H21" s="14" t="s">
        <v>8246</v>
      </c>
      <c r="I21" s="14">
        <v>1433685354</v>
      </c>
      <c r="J21" s="14">
        <v>1431093354</v>
      </c>
      <c r="K21" s="22">
        <v>42132.58048611111</v>
      </c>
      <c r="L21" s="23">
        <v>2015</v>
      </c>
      <c r="M21" s="14" t="b">
        <v>0</v>
      </c>
      <c r="N21" s="14">
        <v>1</v>
      </c>
      <c r="O21" s="14" t="b">
        <v>0</v>
      </c>
      <c r="P21" s="14" t="s">
        <v>8303</v>
      </c>
      <c r="Q21" s="14" t="s">
        <v>8317</v>
      </c>
      <c r="R21" s="34" t="s">
        <v>8359</v>
      </c>
      <c r="S21" s="35">
        <v>1</v>
      </c>
      <c r="T21" s="36">
        <v>50</v>
      </c>
    </row>
    <row r="22" spans="1:20" ht="45" x14ac:dyDescent="0.25">
      <c r="A22" s="41">
        <v>3795</v>
      </c>
      <c r="B22" s="13" t="s">
        <v>3792</v>
      </c>
      <c r="C22" s="13" t="s">
        <v>7905</v>
      </c>
      <c r="D22" s="44">
        <v>600</v>
      </c>
      <c r="E22" s="44">
        <v>10</v>
      </c>
      <c r="F22" s="13" t="s">
        <v>8220</v>
      </c>
      <c r="G22" s="13" t="s">
        <v>8224</v>
      </c>
      <c r="H22" s="13" t="s">
        <v>8246</v>
      </c>
      <c r="I22" s="13">
        <v>1440801000</v>
      </c>
      <c r="J22" s="13">
        <v>1437042490</v>
      </c>
      <c r="K22" s="20">
        <v>42201.436226851853</v>
      </c>
      <c r="L22" s="21">
        <v>2015</v>
      </c>
      <c r="M22" s="13" t="b">
        <v>0</v>
      </c>
      <c r="N22" s="13">
        <v>2</v>
      </c>
      <c r="O22" s="13" t="b">
        <v>0</v>
      </c>
      <c r="P22" s="13" t="s">
        <v>8303</v>
      </c>
      <c r="Q22" s="13" t="s">
        <v>8317</v>
      </c>
      <c r="R22" s="31" t="s">
        <v>8359</v>
      </c>
      <c r="S22" s="32">
        <v>2</v>
      </c>
      <c r="T22" s="33">
        <v>5</v>
      </c>
    </row>
    <row r="23" spans="1:20" x14ac:dyDescent="0.25">
      <c r="A23" s="42">
        <v>3868</v>
      </c>
      <c r="B23" s="14" t="s">
        <v>3865</v>
      </c>
      <c r="C23" s="14" t="s">
        <v>7977</v>
      </c>
      <c r="D23" s="45">
        <v>5000</v>
      </c>
      <c r="E23" s="45">
        <v>10</v>
      </c>
      <c r="F23" s="14" t="s">
        <v>8219</v>
      </c>
      <c r="G23" s="14" t="s">
        <v>8224</v>
      </c>
      <c r="H23" s="14" t="s">
        <v>8246</v>
      </c>
      <c r="I23" s="14">
        <v>1410191405</v>
      </c>
      <c r="J23" s="14">
        <v>1408031405</v>
      </c>
      <c r="K23" s="22">
        <v>41865.659780092596</v>
      </c>
      <c r="L23" s="23">
        <v>2014</v>
      </c>
      <c r="M23" s="14" t="b">
        <v>0</v>
      </c>
      <c r="N23" s="14">
        <v>1</v>
      </c>
      <c r="O23" s="14" t="b">
        <v>0</v>
      </c>
      <c r="P23" s="14" t="s">
        <v>8303</v>
      </c>
      <c r="Q23" s="14" t="s">
        <v>8317</v>
      </c>
      <c r="R23" s="34" t="s">
        <v>8359</v>
      </c>
      <c r="S23" s="35">
        <v>0</v>
      </c>
      <c r="T23" s="36">
        <v>10</v>
      </c>
    </row>
    <row r="24" spans="1:20" ht="45" x14ac:dyDescent="0.25">
      <c r="A24" s="41">
        <v>3876</v>
      </c>
      <c r="B24" s="13" t="s">
        <v>3873</v>
      </c>
      <c r="C24" s="13" t="s">
        <v>7985</v>
      </c>
      <c r="D24" s="44">
        <v>3900</v>
      </c>
      <c r="E24" s="44">
        <v>2059</v>
      </c>
      <c r="F24" s="13" t="s">
        <v>8219</v>
      </c>
      <c r="G24" s="13" t="s">
        <v>8224</v>
      </c>
      <c r="H24" s="13" t="s">
        <v>8246</v>
      </c>
      <c r="I24" s="13">
        <v>1454425128</v>
      </c>
      <c r="J24" s="13">
        <v>1451833128</v>
      </c>
      <c r="K24" s="20">
        <v>42372.624166666668</v>
      </c>
      <c r="L24" s="21">
        <v>2016</v>
      </c>
      <c r="M24" s="13" t="b">
        <v>0</v>
      </c>
      <c r="N24" s="13">
        <v>46</v>
      </c>
      <c r="O24" s="13" t="b">
        <v>0</v>
      </c>
      <c r="P24" s="13" t="s">
        <v>8303</v>
      </c>
      <c r="Q24" s="13" t="s">
        <v>8317</v>
      </c>
      <c r="R24" s="31" t="s">
        <v>8359</v>
      </c>
      <c r="S24" s="32">
        <v>53</v>
      </c>
      <c r="T24" s="33">
        <v>44.760869565217391</v>
      </c>
    </row>
    <row r="25" spans="1:20" ht="45" x14ac:dyDescent="0.25">
      <c r="A25" s="42">
        <v>3879</v>
      </c>
      <c r="B25" s="14" t="s">
        <v>3876</v>
      </c>
      <c r="C25" s="14" t="s">
        <v>7988</v>
      </c>
      <c r="D25" s="45">
        <v>15000</v>
      </c>
      <c r="E25" s="45">
        <v>0</v>
      </c>
      <c r="F25" s="14" t="s">
        <v>8219</v>
      </c>
      <c r="G25" s="14" t="s">
        <v>8224</v>
      </c>
      <c r="H25" s="14" t="s">
        <v>8246</v>
      </c>
      <c r="I25" s="14">
        <v>1422218396</v>
      </c>
      <c r="J25" s="14">
        <v>1419626396</v>
      </c>
      <c r="K25" s="22">
        <v>41999.861064814817</v>
      </c>
      <c r="L25" s="23">
        <v>2014</v>
      </c>
      <c r="M25" s="14" t="b">
        <v>0</v>
      </c>
      <c r="N25" s="14">
        <v>0</v>
      </c>
      <c r="O25" s="14" t="b">
        <v>0</v>
      </c>
      <c r="P25" s="14" t="s">
        <v>8303</v>
      </c>
      <c r="Q25" s="14" t="s">
        <v>8317</v>
      </c>
      <c r="R25" s="34" t="s">
        <v>8359</v>
      </c>
      <c r="S25" s="35">
        <v>0</v>
      </c>
      <c r="T25" s="36">
        <v>0</v>
      </c>
    </row>
    <row r="26" spans="1:20" ht="45" x14ac:dyDescent="0.25">
      <c r="A26" s="41">
        <v>3880</v>
      </c>
      <c r="B26" s="13" t="s">
        <v>3877</v>
      </c>
      <c r="C26" s="13" t="s">
        <v>7989</v>
      </c>
      <c r="D26" s="44">
        <v>7500</v>
      </c>
      <c r="E26" s="44">
        <v>980</v>
      </c>
      <c r="F26" s="13" t="s">
        <v>8219</v>
      </c>
      <c r="G26" s="13" t="s">
        <v>8224</v>
      </c>
      <c r="H26" s="13" t="s">
        <v>8246</v>
      </c>
      <c r="I26" s="13">
        <v>1406761200</v>
      </c>
      <c r="J26" s="13">
        <v>1403724820</v>
      </c>
      <c r="K26" s="20">
        <v>41815.815046296295</v>
      </c>
      <c r="L26" s="21">
        <v>2014</v>
      </c>
      <c r="M26" s="13" t="b">
        <v>0</v>
      </c>
      <c r="N26" s="13">
        <v>17</v>
      </c>
      <c r="O26" s="13" t="b">
        <v>0</v>
      </c>
      <c r="P26" s="13" t="s">
        <v>8303</v>
      </c>
      <c r="Q26" s="13" t="s">
        <v>8317</v>
      </c>
      <c r="R26" s="31" t="s">
        <v>8359</v>
      </c>
      <c r="S26" s="32">
        <v>13</v>
      </c>
      <c r="T26" s="33">
        <v>57.647058823529413</v>
      </c>
    </row>
    <row r="27" spans="1:20" ht="60" x14ac:dyDescent="0.25">
      <c r="A27" s="42">
        <v>3883</v>
      </c>
      <c r="B27" s="14" t="s">
        <v>3880</v>
      </c>
      <c r="C27" s="14" t="s">
        <v>7992</v>
      </c>
      <c r="D27" s="45">
        <v>15000</v>
      </c>
      <c r="E27" s="45">
        <v>0</v>
      </c>
      <c r="F27" s="14" t="s">
        <v>8219</v>
      </c>
      <c r="G27" s="14" t="s">
        <v>8224</v>
      </c>
      <c r="H27" s="14" t="s">
        <v>8246</v>
      </c>
      <c r="I27" s="14">
        <v>1409668069</v>
      </c>
      <c r="J27" s="14">
        <v>1407076069</v>
      </c>
      <c r="K27" s="22">
        <v>41854.602650462963</v>
      </c>
      <c r="L27" s="23">
        <v>2014</v>
      </c>
      <c r="M27" s="14" t="b">
        <v>0</v>
      </c>
      <c r="N27" s="14">
        <v>0</v>
      </c>
      <c r="O27" s="14" t="b">
        <v>0</v>
      </c>
      <c r="P27" s="14" t="s">
        <v>8303</v>
      </c>
      <c r="Q27" s="14" t="s">
        <v>8317</v>
      </c>
      <c r="R27" s="34" t="s">
        <v>8359</v>
      </c>
      <c r="S27" s="35">
        <v>0</v>
      </c>
      <c r="T27" s="36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91D75-3173-4DE5-9E10-FFE7887FD2E3}">
  <dimension ref="A1:B6"/>
  <sheetViews>
    <sheetView workbookViewId="0">
      <selection activeCell="B8" sqref="B8"/>
    </sheetView>
  </sheetViews>
  <sheetFormatPr defaultRowHeight="15" x14ac:dyDescent="0.25"/>
  <cols>
    <col min="1" max="1" width="33.5703125" bestFit="1" customWidth="1"/>
    <col min="2" max="2" width="54.7109375" style="3" customWidth="1"/>
  </cols>
  <sheetData>
    <row r="1" spans="1:2" x14ac:dyDescent="0.25">
      <c r="A1" s="38" t="s">
        <v>8413</v>
      </c>
      <c r="B1" s="51" t="s">
        <v>8414</v>
      </c>
    </row>
    <row r="2" spans="1:2" ht="45" x14ac:dyDescent="0.25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</row>
    <row r="3" spans="1:2" ht="45" x14ac:dyDescent="0.25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</row>
    <row r="4" spans="1:2" ht="45" x14ac:dyDescent="0.25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</row>
    <row r="5" spans="1:2" ht="30" x14ac:dyDescent="0.25">
      <c r="A5" t="s">
        <v>3329</v>
      </c>
      <c r="B5" s="3" t="str">
        <f>VLOOKUP(A5,Kickstarter!$B:$C,2,FALSE)</f>
        <v>Jestia and Raedon is a brand new romantic comedy play going to the Edinburgh Fringe Festival this summer.</v>
      </c>
    </row>
    <row r="6" spans="1:2" ht="45" x14ac:dyDescent="0.25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by Launch Date</vt:lpstr>
      <vt:lpstr>Descriptive Statistics</vt:lpstr>
      <vt:lpstr>Musical Campaigns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Wuyang Wang</cp:lastModifiedBy>
  <dcterms:created xsi:type="dcterms:W3CDTF">2017-04-20T15:17:24Z</dcterms:created>
  <dcterms:modified xsi:type="dcterms:W3CDTF">2022-06-01T22:34:26Z</dcterms:modified>
</cp:coreProperties>
</file>