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cuments\3 семестр\Групповая динамика\fashion_site\"/>
    </mc:Choice>
  </mc:AlternateContent>
  <xr:revisionPtr revIDLastSave="0" documentId="13_ncr:1_{236A013C-1E08-472A-8A46-F830D49AEE88}" xr6:coauthVersionLast="47" xr6:coauthVersionMax="47" xr10:uidLastSave="{00000000-0000-0000-0000-000000000000}"/>
  <bookViews>
    <workbookView xWindow="-98" yWindow="-98" windowWidth="21795" windowHeight="12975" firstSheet="1" activeTab="6" xr2:uid="{00000000-000D-0000-FFFF-FFFF00000000}"/>
  </bookViews>
  <sheets>
    <sheet name="Общая информация" sheetId="1" r:id="rId1"/>
    <sheet name="План работы" sheetId="2" r:id="rId2"/>
    <sheet name="Проект" sheetId="3" r:id="rId3"/>
    <sheet name="БРПО" sheetId="12" r:id="rId4"/>
    <sheet name="Данные" sheetId="9" r:id="rId5"/>
    <sheet name="Панель управления (Dashboard)" sheetId="10" r:id="rId6"/>
    <sheet name="Глоссарий (2)" sheetId="13" r:id="rId7"/>
    <sheet name="_helper_dashboard" sheetId="7" state="hidden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C14" i="13" l="1"/>
  <c r="C13" i="13"/>
  <c r="C12" i="13"/>
  <c r="C11" i="13"/>
  <c r="C10" i="13"/>
  <c r="C9" i="13"/>
  <c r="C8" i="13"/>
  <c r="C7" i="13"/>
  <c r="C6" i="13"/>
  <c r="C5" i="13"/>
  <c r="C4" i="13"/>
  <c r="C3" i="13"/>
  <c r="E3" i="10"/>
  <c r="B5" i="3" l="1"/>
  <c r="J56" i="9" l="1"/>
  <c r="H56" i="9"/>
  <c r="F56" i="9"/>
  <c r="D56" i="9"/>
  <c r="J55" i="9"/>
  <c r="J59" i="9" s="1"/>
  <c r="H55" i="9"/>
  <c r="H59" i="9" s="1"/>
  <c r="F55" i="9"/>
  <c r="F59" i="9" s="1"/>
  <c r="D55" i="9"/>
  <c r="D59" i="9" s="1"/>
  <c r="J47" i="9"/>
  <c r="H47" i="9"/>
  <c r="J44" i="9"/>
  <c r="H44" i="9"/>
  <c r="F44" i="9"/>
  <c r="D44" i="9"/>
  <c r="J43" i="9"/>
  <c r="H43" i="9"/>
  <c r="F43" i="9"/>
  <c r="D43" i="9"/>
  <c r="H35" i="9"/>
  <c r="D35" i="9"/>
  <c r="J32" i="9"/>
  <c r="H32" i="9"/>
  <c r="F32" i="9"/>
  <c r="D32" i="9"/>
  <c r="J31" i="9"/>
  <c r="J35" i="9" s="1"/>
  <c r="H31" i="9"/>
  <c r="F31" i="9"/>
  <c r="D31" i="9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W4" i="9"/>
  <c r="V4" i="9"/>
  <c r="V5" i="9" s="1"/>
  <c r="U4" i="9"/>
  <c r="T4" i="9"/>
  <c r="W3" i="9"/>
  <c r="V3" i="9"/>
  <c r="V6" i="9" s="1"/>
  <c r="U3" i="9"/>
  <c r="T3" i="9"/>
  <c r="T6" i="9" s="1"/>
  <c r="W2" i="9"/>
  <c r="V2" i="9"/>
  <c r="U2" i="9"/>
  <c r="T2" i="9"/>
  <c r="AJ1" i="9"/>
  <c r="AK6" i="9"/>
  <c r="AK2" i="9" l="1"/>
  <c r="F35" i="9"/>
  <c r="W5" i="9"/>
  <c r="D47" i="9"/>
  <c r="F47" i="9"/>
  <c r="AE8" i="9" s="1"/>
  <c r="AE9" i="9" s="1"/>
  <c r="AA8" i="9"/>
  <c r="AA9" i="9" s="1"/>
  <c r="F23" i="9"/>
  <c r="X8" i="9" s="1"/>
  <c r="X9" i="9" s="1"/>
  <c r="U6" i="9"/>
  <c r="AK5" i="9"/>
  <c r="F11" i="9"/>
  <c r="U5" i="9"/>
  <c r="AI8" i="9"/>
  <c r="AI9" i="9" s="1"/>
  <c r="AL5" i="9"/>
  <c r="U8" i="9"/>
  <c r="AL1" i="9"/>
  <c r="AK3" i="9"/>
  <c r="W6" i="9"/>
  <c r="AK1" i="9"/>
  <c r="AL3" i="9"/>
  <c r="T5" i="9"/>
  <c r="AL4" i="9" l="1"/>
  <c r="AL2" i="9"/>
  <c r="U9" i="9"/>
  <c r="AJ2" i="9"/>
  <c r="AK4" i="9" s="1"/>
</calcChain>
</file>

<file path=xl/sharedStrings.xml><?xml version="1.0" encoding="utf-8"?>
<sst xmlns="http://schemas.openxmlformats.org/spreadsheetml/2006/main" count="678" uniqueCount="435">
  <si>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</si>
  <si>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</si>
  <si>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</si>
  <si>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</si>
  <si>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</si>
  <si>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</si>
  <si>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</si>
  <si>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</si>
  <si>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</si>
  <si>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</si>
  <si>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</si>
  <si>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</si>
  <si>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</si>
  <si>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</si>
  <si>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</si>
  <si>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</si>
  <si>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</si>
  <si>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</si>
  <si>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</si>
  <si>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</si>
  <si>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</si>
  <si>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</si>
  <si>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</si>
  <si>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</si>
  <si>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</si>
  <si>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</si>
  <si>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</si>
  <si>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</si>
  <si>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</si>
  <si>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</si>
  <si>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</si>
  <si>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</si>
  <si>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</si>
  <si>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</si>
  <si>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</si>
  <si>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</si>
  <si>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</si>
  <si>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</si>
  <si>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</si>
  <si>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</si>
  <si>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</si>
  <si>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</si>
  <si>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</si>
  <si>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</si>
  <si>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</si>
  <si>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</si>
  <si>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</si>
  <si>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</si>
  <si>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</si>
  <si>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</si>
  <si>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</si>
  <si>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</si>
  <si>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</si>
  <si>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</si>
  <si>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</si>
  <si>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</si>
  <si>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</si>
  <si>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</si>
  <si>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</si>
  <si>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</si>
  <si>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</si>
  <si>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</si>
  <si>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</si>
  <si>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</si>
  <si>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</si>
  <si>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</si>
  <si>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</si>
  <si>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</si>
  <si>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</si>
  <si>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</si>
  <si>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</si>
  <si>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</si>
  <si>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</si>
  <si>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</si>
  <si>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</si>
  <si>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</si>
  <si>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</si>
  <si>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</si>
  <si>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</si>
  <si>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</si>
  <si>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</si>
  <si>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</si>
  <si>
    <t>Дизайнер + project manager</t>
  </si>
  <si>
    <t>Макет проекта:</t>
  </si>
  <si>
    <t xml:space="preserve">Наименование: ООО «Лаборатория Касперского» (Kaspersky)                                                                                        
Основные виды деятельности:                                      
Разработка антивирусных и антималварных решений                                        
Безопасность информационных систем                                        
Консалтинг по информационной безопасности                                        
Разработка решений для промышленной, корпоративной и частной безопасности                                        
Исследовательская деятельность в области кибербезопасности  </t>
  </si>
  <si>
    <t>Паспорт проекта: Kaspersky Endpoint Security (KES)</t>
  </si>
  <si>
    <t>Раздел</t>
  </si>
  <si>
    <t>Содержание</t>
  </si>
  <si>
    <t>Источники</t>
  </si>
  <si>
    <t>Цели и задачи</t>
  </si>
  <si>
    <t>• Комплексная защита корпоративных систем от вирусов, вредоносного ПО и сетевых атак (рабочие станции, серверы, мобильные устройства, шлюзы).
 • Централизованное управление безопасностью (единая консоль, распределённые политики).
 • Повышение киберустойчивости за счёт снижения инцидентов и уязвимостей.
 Примечание: «многоуровневая адаптивная защита с централизованным управлением».</t>
  </si>
  <si>
    <r>
      <t xml:space="preserve">URL: </t>
    </r>
    <r>
      <rPr>
        <u/>
        <sz val="10"/>
        <color rgb="FF1155CC"/>
        <rFont val="Arial"/>
      </rPr>
      <t>https://www.kaspersky.com/small-to-medium-business-security/endpoint-advanced</t>
    </r>
    <r>
      <rPr>
        <sz val="10"/>
        <color rgb="FF000000"/>
        <rFont val="Arial"/>
        <scheme val="minor"/>
      </rPr>
      <t xml:space="preserve"> </t>
    </r>
  </si>
  <si>
    <t>Риски</t>
  </si>
  <si>
    <t>1) Недостаточная коммуникация между разработкой и безопасностью → разрыв требований, пробелы в защите.
 2) Спешка релизов без полного учёта требований ИБ в Agile/CI-CD → рост ошибок/уязвимостей.
 3) Недостаток опыта/ресурсов для автоматизации тестов и проверок безопасности.</t>
  </si>
  <si>
    <r>
      <t xml:space="preserve">URL: </t>
    </r>
    <r>
      <rPr>
        <u/>
        <sz val="10"/>
        <color rgb="FF1155CC"/>
        <rFont val="Arial"/>
      </rPr>
      <t>https://www.kaspersky.com/blog/devops-security-hybrid/36021/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https://usa.kaspersky.com/blog/secure-futures-magazine/cybersecurity/22413/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https://protect.gost.ru/default.aspx/document1.aspx?baseC=6&amp;control=31&amp;id=263523&amp;month=11&amp;page=1&amp;search=&amp;year=2024</t>
    </r>
  </si>
  <si>
    <t>Меры минимизации рисков</t>
  </si>
  <si>
    <t>• Внедрение Agile/DevSecOps, регулярные ретроспективы и «shift-left»-контроли.
 • Автоматизация SAST/DAST, secret-scan, quality-gates в CI/CD.
 • Обучение и повышение квалификации команды по безопасной разработке.
 • Регламенты и стандартные процедуры по ИБ на всех этапах ЖЦ (ГОСТ, ISO).</t>
  </si>
  <si>
    <r>
      <t xml:space="preserve">URL: </t>
    </r>
    <r>
      <rPr>
        <u/>
        <sz val="10"/>
        <color rgb="FF1155CC"/>
        <rFont val="Arial"/>
      </rPr>
      <t xml:space="preserve">https://protect.gost.ru/default.aspx/document1.aspx?baseC=6&amp;control=31&amp;id=263523&amp;month=11&amp;page=1&amp;search=&amp;year=2024
</t>
    </r>
    <r>
      <rPr>
        <sz val="10"/>
        <color rgb="FF000000"/>
        <rFont val="Arial"/>
        <scheme val="minor"/>
      </rP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</t>
    </r>
  </si>
  <si>
    <t>Пример внедрения БРПО</t>
  </si>
  <si>
    <t>• Интеграция статического/динамического анализа кода в CI/CD пайплайн; мониторинг уязвимостей.
 • Дашборды и отчётность по уязвимостям/обновлениям в консолях управления.</t>
  </si>
  <si>
    <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</si>
  <si>
    <r>
      <rPr>
        <b/>
        <sz val="9"/>
        <color rgb="FFFFFFFF"/>
        <rFont val="Arial"/>
      </rPr>
      <t xml:space="preserve">URL: </t>
    </r>
    <r>
      <rPr>
        <b/>
        <u/>
        <sz val="9"/>
        <color rgb="FFFFFFFF"/>
        <rFont val="Arial"/>
      </rPr>
      <t>https://www.kaspersky.ru/small-to-medium-business-security/cloud</t>
    </r>
    <r>
      <rPr>
        <b/>
        <sz val="9"/>
        <color rgb="FFFFFFFF"/>
        <rFont val="Arial"/>
      </rPr>
      <t xml:space="preserve">                                                                        URL: </t>
    </r>
    <r>
      <rPr>
        <b/>
        <u/>
        <sz val="9"/>
        <color rgb="FFFFFFFF"/>
        <rFont val="Arial"/>
      </rPr>
      <t>https://www.kaspersky.ru/enterprise-security/industrial-cybersecurity</t>
    </r>
    <r>
      <rPr>
        <b/>
        <sz val="9"/>
        <color rgb="FFFFFFFF"/>
        <rFont val="Arial"/>
      </rPr>
      <t xml:space="preserve">                                                                    URL: </t>
    </r>
    <r>
      <rPr>
        <b/>
        <u/>
        <sz val="9"/>
        <color rgb="FFFFFFFF"/>
        <rFont val="Arial"/>
      </rPr>
      <t>https://www.kaspersky.ru/small-to-medium-business-security/security-center</t>
    </r>
    <r>
      <rPr>
        <b/>
        <sz val="9"/>
        <color rgb="FFFFFFFF"/>
        <rFont val="Arial"/>
      </rPr>
      <t xml:space="preserve"> </t>
    </r>
  </si>
  <si>
    <t>Паспорт проекта: Kaspersky Industrial CyberSecurity (KICS)</t>
  </si>
  <si>
    <t>Метрики групповой динамики и контроль
Кем и как:
— Руководители разработки и безопасности определяют метрики: число обнаруженных уязвимостей, время исправления, качество кода, участие в code review и тестировании.
— Метрики задаются на этапе планирования и отслеживаются через системы управления задачами (например, Jira, Azure DevOps).
— Контроль обеспечивается автоматизированным сканированием кода, статическим анализом и CI/CD, а также регулярными совещаниями и ретроспективами.
Формирование панели управления БРПО
— Данные собираются из систем анализа кода, тестирования и мониторинга уязвимостей.
— Панель показывает статус задач, результаты автоматических проверок, количество уязвимостей, их критичность и статус исправлений.
— Ответственные: менеджеры проектов, аналитики по безопасности.
— Инструменты: Power BI, Grafana, интеграции с CI/CD.
Трудности в работе команд
— Недостаточная коммуникация и разрыв в понимании требований между разработкой и безопасностью.
— Стремление к быстрому релизу мешает выполнению всех требований ИБ.
— Сложности с автоматизацией тестирования и анализа кода из-за нехватки опыта или ресурсов.
Принятые решения
— Внедрение Agile/DevSecOps практик, обучение команд, регулярные междисциплинарные встречи.
— Автоматизация тестирования и сканирования.
— Введение стандартных процессов и регламентов по безопасности в цикл разработки.</t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</si>
  <si>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проектов и аналитики определяют показатели: количество протестированных систем, выявленных уязвимостей, уровень подготовки команды (в т. ч. по результатам обучения).
— Мониторинг ведётся через системы управления проектами, отчёты по тестированию и системы мониторинга безопасности.
— Контроль — через регулярные отчёты, встречи и автоматизированные системы сбора данных.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Данные поступают из систем тестирования, мониторинга безопасности и обучения персонала.
— Панель включает: показатели тестов, результаты аудитов, уровни обучения, статус устранения уязвимостей, инциденты.
— Ответственные: менеджеры, специалисты по безопасности и обучению.
— Используются Power BI, SIEM, системы управления инцидентами.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Недостаточная подготовка персонала и низкая осведомлённость о новых угрозах.
— Необходимость тестирования в реальной промышленной среде, что требует времени и ресурсов.
— Разногласия между разработчиками и операторами по совместимости решений.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Обучение и сертификация сотрудников.
— Постоянное взаимодействие с заказчиком, пилоты и тестирование в реальных условиях.
— Внедрение процессов тестирования безопасности и автоматизации.</t>
    </r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</si>
  <si>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развития и безопасности формируют KPI: скорость обновлений, число ошибок при автоматическом обновлении, время реакции на инциденты.
— Контроль — через автоматические тесты, мониторинг обновлений, отчёты о сбоях и их устранении.
— Регулярно отслеживаются показатели отказов и инцидентов, связанных с обновлениями.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Информация поступает из систем автоматического обновления, SIEM и систем тестирования.
— Панель отражает статус обновлений, результаты авто-тестов, инциденты и эффективность управления.
— Ответственные: инженеры и менеджеры по обновлениям.
— Инструменты: Power BI, системы мониторинга и автоматизации.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Ошибки при автоматических обновлениях, вызывающие сбои или уязвимости.
— Риски взлома каналов обновления и утечек данных.
— Недостаточная автоматизация процессов реагирования на инциденты.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Разработка автоматических тестов обновлений и процедур отката.
— Шифрование и аутентификация каналов обновлений.
— Интеграция с SIEM для ускоренного реагирования на инциденты.</t>
    </r>
  </si>
  <si>
    <t>• Защита АСУ ТП/SCADA и критической инфраструктуры от киберугроз (включая легаси-компоненты).
 • Непрерывный мониторинг сетевого трафика, обнаружение аномалий и инцидентов.
 • Повышение устойчивости технологических процессов и снижение риска киберинцидентов.
 • Подготовка персонала и аудит соответствия стандартам.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</si>
  <si>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https://www.kaspersky.ru/enterprise-security/industrial-cybersecurity</t>
    </r>
  </si>
  <si>
    <t>1) Недостаточная подготовка персонала по ИБ в OT-среде → операционные ошибки.
 2) Необходимость испытаний в реальных условиях производства (непрерывные процессы, высокая цена простоя).
 3) Конфликты совместимости новых средств ИБ с существующим промышленным ПО/оборудованием.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</si>
  <si>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) 
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</t>
    </r>
  </si>
  <si>
    <t>• Обучение и сертификация инженеров/операторов; регламенты реагирования.
 • Пилотные внедрения на полигонах, поэтапная адаптация под конкретные процессы.
 • Постоянный аудит/мониторинг, интеграция с SIEM для корреляции и инцидент-менеджмента.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</si>
  <si>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</si>
  <si>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• DPI/поведенческий анализ трафика и регистрация событий/инцидентов, журналирование и карты взаимодействий.
 • Интеграция с KUMA (SIEM) для корреляции и реагирования; веб-виджеты и дашборды по событиям/рискам.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</si>
  <si>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https://support.kaspersky.com/kics-for-networks/4.1/186158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https://support.kaspersky.ru/kics-for-networks/4.1/226607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</si>
  <si>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Паспорт проекта: Kaspersky Security Center (KSC)</t>
  </si>
  <si>
    <t>• Централизованное управление безопасностью корпоративной инфраструктуры («single pane of glass»).
 • Автоматизация развёртывания, обновлений, администрирования средств защиты.
 • Мониторинг уязвимостей/инцидентов и контроль обновлений стороннего ПО.
 • Снижение нагрузки на администраторов, ускорение реакции на угрозы.</t>
  </si>
  <si>
    <r>
      <t xml:space="preserve">URL: </t>
    </r>
    <r>
      <rPr>
        <u/>
        <sz val="10"/>
        <color rgb="FF1155CC"/>
        <rFont val="Arial"/>
      </rPr>
      <t>https://www.kaspersky.com/small-to-medium-business-security/security-center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</si>
  <si>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1) Ошибки при автообновлениях компонентов → потенциальные сбои.
 2) Риски утечки/подмены при некорректно защищённых процессах обновлений.
 3) Недостаточная автоматизация реагирования при большом объёме событий.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</si>
  <si>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</si>
  <si>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Тест-кольца/пилотные группы для проверок перед тиражом.
 • Защищённые каналы, проверка цифровых подписей пакетов обновлений.
 • Интеграция с SIEM (KUMA) для корреляции/реагирования; обучение администраторов.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</si>
  <si>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</si>
  <si>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Автоматическое обновление компонентов и стороннего ПО с контролем целостности.
 • Задачи «Поиск уязвимостей» и «Установка требуемых обновлений и исправление уязвимостей».
 • Дашборды статусов устройств/уязвимостей/обновлений; интеграция с KUMA.</t>
  </si>
  <si>
    <r>
      <t xml:space="preserve">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https://support.kaspersky.com/ksc/15.1/172841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</si>
  <si>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Этап</t>
  </si>
  <si>
    <t>Общее описание (Secure SDLC)</t>
  </si>
  <si>
    <t>Kaspersky Endpoint Security (KES)</t>
  </si>
  <si>
    <t>Kaspersky Industrial CyberSecurity (KICS)</t>
  </si>
  <si>
    <t>Kaspersky Security Center (KSC)</t>
  </si>
  <si>
    <t>1. Инициирование и планирование</t>
  </si>
  <si>
    <r>
      <t>Определяются бизнес-цели и требования безопасности к продукту, границы системы, заинтересованные стороны; формируются критерии приёмки по ИБ. Требование: непрерывность учёта ИБ на всех этапах ЖЦ.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</si>
  <si>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Цели: многоуровневая защита рабочих мест/серверов, централизованное управление через облачную/веб-консоль, внедрение функций снижения поверхности атаки (управление уязвимостями). Это закладывается как целевые требования к продукту и сценариям эксплуатации.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</si>
  <si>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защита промышленных сетей и узлов (АСУ ТП/SCADA), непрерывный мониторинг трафика и инцидентов, совместимость с ИТ/ОТ-инфраструктурой заказчика; определяются типовые OT-риски и границы внедрения.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</si>
  <si>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единая консоль управления ИБ, инвентаризация, управление обновлениями и уязвимостями, масштабируемость под десятки тысяч хостов. Эти цели фиксируются как требования к развертыванию/поддержке.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</si>
  <si>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Р 56939-2024 (требования к работам по БРПО); описания продуктов KES/KICS/KSC.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</si>
  <si>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2. Проектирование</t>
  </si>
  <si>
    <r>
      <t>Проектируются архитектурные решения с принципами Security by Design и минимизации доверенной базы; планируются интеграции и механизмы контроля (логирование, корреляция, управление событиями).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</si>
  <si>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Архитектура KES — многоуровневая защита (в т.ч. поведенческий анализ/ML, противодействие эксплойтам и бесфайловым атакам), управление политиками через консоль. Проектируются политики и модели развертывания.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</si>
  <si>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Архитектура KICS — DPI/поведенческий анализ трафика, XDR-подход для OT, видимость цепочки инцидентов и активов, совместимость с системами промышленной автоматизации. Проектируются точки наблюдения и корелляции.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</si>
  <si>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Архитектура KSC — масштабируемая веб-консоль, плагины для управления разными продуктами, иерархия серверов, масштаб до 100k рабочих мест. Проектируются роли, иерархии, плагины.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</si>
  <si>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Kaspersky white paper по SDL; tech-/product-овerview KICS; страницы KES/KSC.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</si>
  <si>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3. Разработка</t>
  </si>
  <si>
    <r>
      <t>Реализация с практиками Secure Coding; «shift-left»-контроли, включающие проверки безопасности на ранних этапах; учёт модели угроз; подготовка телеметрии и журналирования под дальнейший мониторинг.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</si>
  <si>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В KES при разработке учитываются сценарии эксплуатации на конечных узлах, интеграция с EDR для последующей аналитики и реагирования; готовятся политики и возможности управляемых обновлений. (Описание стека защиты/EDR в линейке KES/KEDR).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</si>
  <si>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В KICS разраб. ориентирована на совместимость с OT, малое влияние на технологический процесс, поддержку анализа промышленных протоколов и телеметрии для последующего реагирования и аудита.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</si>
  <si>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В KSC — реализуются механизмы задач по поиску уязвимостей и установке обновлений, работа с репозиториями обновлений и доверенными источниками, расширяемость через плагины.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</si>
  <si>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Kaspersky SDL white paper; EDR/Optimum/Expert; KSC tasks.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</si>
  <si>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4. Тестирование и проверка</t>
  </si>
  <si>
    <r>
      <t>Статический/динамический анализ, моделирование угроз, совместимость, нагрузочные и интеграционные тесты; для корпоративных решений — валидация обновлений перед массовым развёртыванием.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</si>
  <si>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r>
      <t>KES проверяется на устойчивость к современным техникам (в т.ч. fileless), поведенческие детекторы; при пилотных внедрениях проверяются политики и правила контроля на тест-группах.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</si>
  <si>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 тестируется на реалистичных OT-сценариях: регистрация событий/инцидентов, правила Process Control, интеграции с внешними системами.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</si>
  <si>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В KSC рекомендуют тест-кольца/группы для проверки обновлений и задач до тиража; есть задача «Проверка обновлений» и гайды по безопасному одобрению патчей.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</si>
  <si>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SecureList про методики тестирования; KICS help (events/incidents); KSC help (проверка/одобрение обновлений).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</si>
  <si>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t>5. Внедрение</t>
  </si>
  <si>
    <r>
      <t>Развёртывание в целевой среде, «жёсткая» настройка, контроль соответствия требованиям; для промышленных сред — минимизация влияния на процессы; для корпоративных — плавный выпуск политик и агентов.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</si>
  <si>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развёртывание агентов и политик, включение защитных модулей, при необходимости — интеграция с EDR; пошаговые инструкции по развёртыванию/обновлению из KSC.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</si>
  <si>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KICS: внедрение датчиков на зеркалах трафика/узлах, настройка правил DPI/Process Control; возможна интеграция с KUMA (SIEM) для корреляции и инцидент-менеджмента.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</si>
  <si>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KSC: установка сервера/иерархии, подключение плагинов, развёртывание агентов, настройка задач поиска уязвимостей и установки обновлений; масштабирование под филиалы.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</si>
  <si>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(внедрение и контроль соответствия); KUMA (SIEM); гайды по KES/KSC.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</si>
  <si>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6. Эксплуатация и сопровождение</t>
  </si>
  <si>
    <r>
      <rPr>
        <sz val="10"/>
        <color rgb="FF000000"/>
        <rFont val="Arial"/>
      </rPr>
      <t>Мониторинг, управление уязвимостями, обновления, инцидент-менеджмент; панели мониторинга; улучшения на основе телеметрии и отчётности.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</si>
  <si>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поведенческая защита, защита от бесфайловых угроз; совместно с EDR — анализ цепочки атаки и реагирование; управление из облачной/веб-консоли.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</si>
  <si>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регистрация событий и инцидентов на сервере, настройки типов событий и правил; интеграция с SIEM/KUMA для корреляции и реагирования; отчётность для OT.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</si>
  <si>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поиск уязвимостей и установка требуемых обновлений, в т.ч. для сторонних приложений; параметры задач и поддержка расширенного списка вендоров; управление одобрением обновлений.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</si>
  <si>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KES (fileless/behavior); KICS help (events/incidents); KUMA; KSC Cloud/Windows (vuln/patch).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</si>
  <si>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t>7. Вывод из эксплуатации</t>
  </si>
  <si>
    <r>
      <t>Планируется безопасное завершение ЖЦ: удаление/вывод компонентов, сохранение журналов и артефактов для аудита, перенос политик/настроек, безопасное обращение с данными. Требования описаны в стандарте БРПО.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</si>
  <si>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корректное удаление агентов/политик, экспорт настроек при миграции, сохранение логов инцидентов в системах управления/аналитики. (Процедуры зависят от контура, управляются через KSC).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</si>
  <si>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завершение сбора телеметрии, архивация журналов событий/инцидентов, корректная остановка датчиков на зеркалах трафика/узлах, фиксация результатов аудита.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</si>
  <si>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безопасная деинсталляция плагинов/агентов, архивирование БД/отчётов, закрытие задач и передач регулировок/политик при миграции на новую версию/сервер. (</t>
    </r>
    <r>
      <rPr>
        <u/>
        <sz val="10"/>
        <color rgb="FF000000"/>
        <rFont val="Arial"/>
      </rPr>
      <t>help.kaspersky.com</t>
    </r>
    <r>
      <rPr>
        <sz val="10"/>
        <color rgb="FF000000"/>
        <rFont val="Arial"/>
      </rPr>
      <t>)</t>
    </r>
  </si>
  <si>
    <r>
      <t>ГОСТ Р 56939-2024; справка 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</si>
  <si>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Инициирование и планирование</t>
  </si>
  <si>
    <t>Формулируются бизнес-цели и границы системы, выявляются заинтересованные стороны; фиксируются функциональные требования и требования безопасности, критерии приёмки по ИБ и план ЖЦ. [1][2][4]</t>
  </si>
  <si>
    <t>Проектирование</t>
  </si>
  <si>
    <t>Архитектурные решения с принципами Security by Design; моделирование угроз; выбор механизмов защиты и логирования; минимизация доверенной базы и поверхностей атаки. [2][3][4]</t>
  </si>
  <si>
    <t>Разработка</t>
  </si>
  <si>
    <t>Secure coding; управление зависимостями и SBOM; SAST/secret-scan в CI; code review с фокусом на ИБ; настройка политик сборки и подписей артефактов. [2][3][5]</t>
  </si>
  <si>
    <t>Тестирование и проверка</t>
  </si>
  <si>
    <t>DAST/IAST, анализ поведения, нагрузочные и интеграционные проверки; пентест/ревизия соответствия; валидация релизов и процедур отката. [2][3][8]</t>
  </si>
  <si>
    <t>Внедрение</t>
  </si>
  <si>
    <t>Безопасная конфигурация среды (hardening), миграции и секрет-менеджмент; контроль соответствия требованиям; поэтапный выпуск/канареечные релизы. [5][8]</t>
  </si>
  <si>
    <t>Эксплуатация и сопровождение</t>
  </si>
  <si>
    <t>Непрерывный мониторинг, управление уязвимостями и патчами, инцидент-менеджмент; сбор метрик и отчётности; план улучшений. [6][7]</t>
  </si>
  <si>
    <t>Вывод из эксплуатации</t>
  </si>
  <si>
    <t>Безопасное завершение ЖЦ: архивирование и хранение артефактов, удаление/обезличивание данных, отзыв ключей и доступов, миграция/утилизация. [1]</t>
  </si>
  <si>
    <r>
      <rPr>
        <sz val="9"/>
        <rFont val="Arial"/>
      </rPr>
      <t xml:space="preserve">[1] ГОСТ Р 56939-2024 «Защита информации. Разработка безопасного программного обеспечения. Общие требования» — базовые требования ко всем этапам ЖЦ, включая вывод из эксплуатации. </t>
    </r>
    <r>
      <rPr>
        <u/>
        <sz val="9"/>
        <color rgb="FF1155CC"/>
        <rFont val="Arial"/>
      </rPr>
      <t>protect.gost.ru</t>
    </r>
  </si>
  <si>
    <r>
      <rPr>
        <sz val="9"/>
        <rFont val="Arial"/>
      </rPr>
      <t xml:space="preserve">[2] Kaspersky white paper: From code to customer: The road to making our products secure — как у Касперского организован Secure Development Lifecycle на практике.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</si>
  <si>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[3] Kaspersky white paper: How protective software is kept safe from compromise — применяемые SDL-процедуры в разработке и сопровождении продуктов.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</si>
  <si>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[4] Блог KasperskyOS: Process requirements: Security objectives and threat modeling — постановка целей безопасности и моделирование угроз (этап «Проектирование»). </t>
    </r>
    <r>
      <rPr>
        <u/>
        <sz val="9"/>
        <color rgb="FF1155CC"/>
        <rFont val="Arial"/>
      </rPr>
      <t>os.kaspersky.com</t>
    </r>
  </si>
  <si>
    <r>
      <rPr>
        <sz val="9"/>
        <rFont val="Arial"/>
      </rPr>
      <t xml:space="preserve">[5] Пресс-релиз Kaspersky: Kaspersky Container Security… integrates into DevSecOps and CI/CD pipelines — про внедрение ИБ-контролей в конвейеры и релизы (этапы «Разработка/Внедрение»). </t>
    </r>
    <r>
      <rPr>
        <u/>
        <sz val="9"/>
        <color rgb="FF1155CC"/>
        <rFont val="Arial"/>
      </rPr>
      <t>kaspersky.com</t>
    </r>
  </si>
  <si>
    <r>
      <rPr>
        <sz val="9"/>
        <rFont val="Arial"/>
      </rPr>
      <t xml:space="preserve">[6] Документация Kaspersky Security Center Cloud Console: Creating the “Install required updates and fix vulnerabilities” task — управление уязвимостями и патчами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</si>
  <si>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[7] Документация Kaspersky Security Center Cloud Console: Fixing software vulnerabilities — мастера устранения уязвимостей, практические шаги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</si>
  <si>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[8] Документация Kaspersky Security Center: Install required updates and fix vulnerabilities — task settings — тестирование обновлений на доле устройств перед тиражом (этапы «Тестирование/Внедрение»).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</si>
  <si>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[9] Каталог Kaspersky Enterprise Security White Papers — сводная витрина технических материалов для уточнения отдельных аспектов ЖЦ. </t>
    </r>
    <r>
      <rPr>
        <u/>
        <sz val="9"/>
        <color rgb="FF1155CC"/>
        <rFont val="Arial"/>
      </rPr>
      <t>kaspersky.com</t>
    </r>
  </si>
  <si>
    <t xml:space="preserve">           Kaspersky Endpoint Security                                   Kaspersky Industrial CyberSecurity                                  Kaspersky Security Center</t>
  </si>
  <si>
    <t>Project Management Life Cycle: 5 Project Management Phases Explained</t>
  </si>
  <si>
    <t>Централизованное управление</t>
  </si>
  <si>
    <t>Централизованное управление - те организации, в которых руководство высшего звена оставляет за собой большую часть полномочий, необходимых для принятия важнейших решений</t>
  </si>
  <si>
    <t>Основы менеджмента</t>
  </si>
  <si>
    <t>Централизованный контроль в контексте организаций означает контроль, осуществляемый центральным органом власти, таким как высшее руководство</t>
  </si>
  <si>
    <t>Centralized Control</t>
  </si>
  <si>
    <t>Коммуникативная компетентность</t>
  </si>
  <si>
    <t>Коммуникативная компетентность обычно определяется как знания, мотивация и навыки, которые позволяют человеку эффективно и уместно общаться в ситуациях коммуникации, в зависимости от контекста и отношений, в которых происходит общение.</t>
  </si>
  <si>
    <t>Shared Communication Competence: Moving Beyond the Individual in Interprofessional Communication</t>
  </si>
  <si>
    <t>Менеджеры должны обладать коммуникативной компетентностью для того, чтобы направлять экспертную работу, управлять отношениями между лидерами и последователями и вести команды</t>
  </si>
  <si>
    <t>Managers’ Technology-Mediated Communication Competence: A Theoretical Framework</t>
  </si>
  <si>
    <t>SDLC</t>
  </si>
  <si>
    <t>Жизненный цикл разработки программного обеспечения (SDLC) — это экономичный с точки зрения затрат и времени процесс, который команды разработчиков используют для проектирования и создания программного обеспечения высокого качества</t>
  </si>
  <si>
    <t>AWS article “What is SDLC? – Software Development Lifecycle Explained”</t>
  </si>
  <si>
    <t>SDLC — это хорошо структурированный процесс, который ведёт проекты разработки программного обеспечения от начала до конца. Он обеспечивает чёткую структуру для планирования, создания и сопровождения ПО, гарантируя систематичность разработки и соответствие стандартам качества</t>
  </si>
  <si>
    <t>The complete guide to SDLC</t>
  </si>
  <si>
    <t>Жизненный цикл проекта — это ряд фаз, через которые проходит проект от начала до завершения</t>
  </si>
  <si>
    <t>What is a Project Life Cycle? Exploring its 5 Phases</t>
  </si>
  <si>
    <t>Жизненный цикл проекта — это структурированная модель, которая ведёт проект от его возникновения до завершения. Он включает пять фаз: инициация, планирование, исполнение, мониторинг и закрытие</t>
  </si>
  <si>
    <t>Agile</t>
  </si>
  <si>
    <t>Команды разработчиков могут опираться на ценности и принципы Agile-манифеста (Бек и др., 2001) как основу Agile-методов, которые акцентируют итеративную разработку, инкрементальную поставку и готовность к изменениям</t>
  </si>
  <si>
    <t>What is Agile Project Management?</t>
  </si>
  <si>
    <t>Практики Agile-работы можно определить как методы управления проектом и практики командной работы, основанные на общепринятой во всём мире системе ценностей, как описано в Agile-манифесте: люди и взаимодействия важнее процессов и инструментов; работающее ПО важнее обширной документации; сотрудничество с клиентом важнее переговоров по контракту; реагирование на изменения важнее следования плану</t>
  </si>
  <si>
    <t>Relationships between Agile Work Practices and Occupational Well-Being: The Role of Job Demands and Resources</t>
  </si>
  <si>
    <t xml:space="preserve">DevOps </t>
  </si>
  <si>
    <t>DevOps делает упор на людей (и культуру) и стремится улучшить сотрудничество между командами эксплуатации (operations) и разработки (development)</t>
  </si>
  <si>
    <t>DevOps critical success factors — A systematic literature review</t>
  </si>
  <si>
    <t xml:space="preserve">DevSecOps </t>
  </si>
  <si>
    <t>DevSecOps — это процесс разработки программного обеспечения, где безопасность встроена с целью гарантировать конфиденциальность, целостность и доступность приложения</t>
  </si>
  <si>
    <t>Toward successful DevSecOps in software development organizations</t>
  </si>
  <si>
    <t>CI</t>
  </si>
  <si>
    <t>Непрерывная интеграция (CI) — это практика разработки ПО, при которой разработчики регулярно объединяют свои изменения в общий репозиторий исходного кода</t>
  </si>
  <si>
    <t>What is CI/CD?</t>
  </si>
  <si>
    <t>CD</t>
  </si>
  <si>
    <t>Непрерывная доставка и/или развертывание (CD) — это двухэтапный процесс, касающийся интеграции, тестирования и доставки изменений кода</t>
  </si>
  <si>
    <t>SAST</t>
  </si>
  <si>
    <t>Static Application Security Testing (SAST), или "white-box", инструменты анализируют исходный код или двоичные файлы и сообщают о возможных уязвимостях</t>
  </si>
  <si>
    <t>SAST, DAST, IAST and RASP</t>
  </si>
  <si>
    <t>DAST</t>
  </si>
  <si>
    <t>Dynamic Application Security Testing (DAST), также известный как "black-box", инструменты тестируют продукт во время его работы и дают обратную связь по вопросам соответствия и общей безопасности</t>
  </si>
  <si>
    <t>IAST</t>
  </si>
  <si>
    <t>Interactive Application Security Testing (IAST) использует инструментацию, которая сочетает методы динамического тестирования безопасности приложения (DAST) и статического анализа безопасности (SAST), чтобы повысить точность тестирования безопасности приложения.</t>
  </si>
  <si>
    <t>SBOM</t>
  </si>
  <si>
    <t>Перечень программных компонентов (SBOM) — это вложенный инвентарь, список “ингредиентов”, из которых состоит программное обеспечение. SBOM используется для обеспечения прозрачности цепочки поставок ПО</t>
  </si>
  <si>
    <t>SBOM FAQ</t>
  </si>
  <si>
    <t>SBOM — это формализованный, машиночитаемый перечень программных компонентов и зависимостей, необходимый для управления уязвимостями и лицензированием</t>
  </si>
  <si>
    <t>ISO/IEC 5962</t>
  </si>
  <si>
    <t>Code review</t>
  </si>
  <si>
    <t>Code review — это систематическая проверка исходного кода с целью найти и исправить ошибки, пропущенные на этапе разработки, и повысить общее качество программного обеспечения</t>
  </si>
  <si>
    <t>IEEE 1028-2008</t>
  </si>
  <si>
    <t>Ревью кода — это командный процесс, в котором разработчики проверяют код друг друга для обеспечения корректности, поддерживаемости и соответствия стандартам</t>
  </si>
  <si>
    <t>Software Engineering</t>
  </si>
  <si>
    <t>Threat Modeling</t>
  </si>
  <si>
    <t>Моделирование угроз — это процесс выявления, анализа и снижения рисков безопасности системы путём понимания возможных целей и методов атакующих</t>
  </si>
  <si>
    <t>Моделирование угроз — это структурированный подход к безопасности, который помогает командам разработки учитывать потенциальные угрозы и уязвимости с точки зрения атакующего</t>
  </si>
  <si>
    <t>OWASP Cheat Sheet Series</t>
  </si>
  <si>
    <t>PenTest (Penetration Testing)</t>
  </si>
  <si>
    <t>Пентест — это метод оценки безопасности компьютерной системы путём имитации атак со стороны злоумышленников (хакеров “black-hat”) и внутренних нарушителей</t>
  </si>
  <si>
    <t>Technical Guide to Information Security Testing and Assessment</t>
  </si>
  <si>
    <t>Пентест — это проактивная и санкционированная попытка оценки безопасности ИТ-инфраструктуры путём безопасной эксплуатации уязвимостей</t>
  </si>
  <si>
    <t>EC-Council CEH: Certified Ethical Hacker v12</t>
  </si>
  <si>
    <t>Secure SDLC</t>
  </si>
  <si>
    <t>Безопасный жизненный цикл разработки ПО (Secure SDLC) — это процесс внедрения практик безопасности на каждом этапе разработки ПО, от анализа требований до сопровождения</t>
  </si>
  <si>
    <t>Secure Software Development Framework (SSDF)</t>
  </si>
  <si>
    <t>Secure SDLC — это интеграция тестирования безопасности и управления рисками в традиционные методологии разработки, такие как Waterfall и Agile, что позволяет устранять уязвимости на ранних этапах</t>
  </si>
  <si>
    <t>Microsoft Security Development Lifecycle</t>
  </si>
  <si>
    <t>ISO/IEC 27034 (Application Security)</t>
  </si>
  <si>
    <t>ISO/IEC 27034 предоставляет основу для интеграции безопасности в процессы управления приложениями на протяжении всего их жизненного цикла.</t>
  </si>
  <si>
    <t>ISO/IEC 27034-1:2011</t>
  </si>
  <si>
    <t>Стандарт направляет организации в применении концепций, принципов и процессов безопасности к разработке, эксплуатации и сопровождению приложений.</t>
  </si>
  <si>
    <t>ISO: Global standards</t>
  </si>
  <si>
    <t>TLS</t>
  </si>
  <si>
    <t>Transport Layer Security (TLS) — это криптографический протокол, обеспечивающий сквозную защиту данных, передаваемых между приложениями через Интернет</t>
  </si>
  <si>
    <t>The Transport Layer Security (TLS) Protocol</t>
  </si>
  <si>
    <t>TLS гарантирует конфиденциальность и целостность данных между двумя взаимодействующими приложениями; широко применяется для защиты веб-трафика, электронной почты и обмена сообщениями</t>
  </si>
  <si>
    <t>CRYPTOGRAPHY AND NETWORK SECURITY</t>
  </si>
  <si>
    <t>SIEM</t>
  </si>
  <si>
    <t>Технология SIEM поддерживает обнаружение угроз, выполнение требований и управление инцидентами безопасности путём сбора и анализа событий безопасности по всей ИТ-инфраструктуре предприятия</t>
  </si>
  <si>
    <t>Magic Quadrant for Security Information and Event Management</t>
  </si>
  <si>
    <t>SIEM объединяет управление информацией безопасности (SIM) и управление событиями безопасности (SEM), обеспечивая анализ оповещений о безопасности в реальном времени</t>
  </si>
  <si>
    <t>Guide to Computer Security Log Management</t>
  </si>
  <si>
    <t>XDR</t>
  </si>
  <si>
    <t>XDR — это облачный инструмент (SaaS), предназначенный для обнаружения угроз безопасности и реагирования на инциденты; он интегрирует несколько продуктов безопасности в единую операционную систему защиты</t>
  </si>
  <si>
    <t>Extended Detection and Response (XDR)</t>
  </si>
  <si>
    <t>XDR расширяет возможности обнаружения и реагирования за пределы конечных точек, включая сети, серверы, облачные сервисы и электронную почту, предлагая целостный подход к кибербезопасности</t>
  </si>
  <si>
    <t>Introducing The Forrester New Tech: Extended Detection And Response (XDR)</t>
  </si>
  <si>
    <t>KUMA</t>
  </si>
  <si>
    <t>KUMA обеспечивает сбор, хранение и корреляцию событий информационной безопасности, формирование отчётов и панелей управления для SOC-команд</t>
  </si>
  <si>
    <t>Kaspersky Unified Monitoring and Analysis Platform</t>
  </si>
  <si>
    <t>SCADA</t>
  </si>
  <si>
    <t>SCADA — это система программных и аппаратных компонентов, которая позволяет промышленным организациям управлять процессами локально или удалённо, а также отслеживать, собирать и обрабатывать данные в реальном времени</t>
  </si>
  <si>
    <t>Security of Industrial Automation and Control Systems</t>
  </si>
  <si>
    <t>SCADA — это централизованные системы, которые контролируют и управляют целыми объектами или комплексами систем, распределённых на больших территориях (например, заводами или инфраструктурой)</t>
  </si>
  <si>
    <t>SCADA; supervisory control and data acquisition</t>
  </si>
  <si>
    <t>АСУ ТП</t>
  </si>
  <si>
    <t>АСУ ТП — это организационно-техническая система, обеспечивающая автоматизацию управления технологическими процессами на производственных объектах и позволяющая в режиме реального времени контролировать, регулировать и оптимизировать ход технологических операций</t>
  </si>
  <si>
    <t>ГОСТ 34.003-90</t>
  </si>
  <si>
    <t>Endpoint Security</t>
  </si>
  <si>
    <t>Защита конечных точек — это защита пользовательских устройств, таких как настольные компьютеры, ноутбуки и мобильные устройства, от эксплуатации злоумышленниками и вредоносными кампаниями</t>
  </si>
  <si>
    <t>What is endpoint security?</t>
  </si>
  <si>
    <t>Системы защиты конечных точек защищают устройства в сети или в облаке от киберугроз, обеспечивая антивирусную защиту, предотвращение вторжений и предотвращение утечек данных</t>
  </si>
  <si>
    <t>Palo Alto Networks Cybersecurity Academy</t>
  </si>
  <si>
    <t>KSC</t>
  </si>
  <si>
    <t>Kaspersky Security Center — это консоль централизованного управления корпоративной безопасностью, обеспечивающая автоматизацию развёртывания, обновления и администрирования решений Касперского и стороннего ПО</t>
  </si>
  <si>
    <t>Kaspersky Security Center 13</t>
  </si>
  <si>
    <t>KSC используется для мониторинга уязвимостей и инцидентов, управления политиками безопасности и контроля обновлений, сокращая время реакции на угрозы</t>
  </si>
  <si>
    <t>Kaspersky Security Center</t>
  </si>
  <si>
    <t>KICS</t>
  </si>
  <si>
    <t>Kaspersky Industrial CyberSecurity (KICS) — это комплексное решение для защиты промышленных систем управления (АСУ ТП, SCADA) от киберугроз, включающее мониторинг трафика, обнаружение аномалий и управление инцидентами</t>
  </si>
  <si>
    <t>Kaspersky Industrial CyberSecurity</t>
  </si>
  <si>
    <t>НФТ по ИБ (security requirements)</t>
  </si>
  <si>
    <t>Набор обязательных требований к безопасности (шифрование, роли, сроки закрытия уязвимостей и т. п.), которые включают в общий набор требований к ПО.</t>
  </si>
  <si>
    <r>
      <t>OWASP ASVS — стандарт требований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</si>
  <si>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Критерии приёмки безопасности</t>
  </si>
  <si>
    <t>Чек-лист «что должно быть выполнено, чтобы выпуск был разрешён»; ASVS можно использовать как метрику и основу для приёмки.</t>
  </si>
  <si>
    <r>
      <t>OWASP ASVS — “Use as a metric”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</si>
  <si>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Метрики (MTTD/MTTR)</t>
  </si>
  <si>
    <t>Показатели скорости обнаружения и устранения инцидентов (MTTD — время до обнаружения, MTTR — время до восстановления/решения).</t>
  </si>
  <si>
    <r>
      <t>Google SRE про инцидентные метрики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Google SRE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Atlassian: MTTR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Atlassian</t>
    </r>
    <r>
      <rPr>
        <sz val="10"/>
        <color rgb="FF000000"/>
        <rFont val="Arial"/>
        <family val="2"/>
        <charset val="204"/>
        <scheme val="minor"/>
      </rPr>
      <t>)</t>
    </r>
  </si>
  <si>
    <t>DFD (Data Flow Diagram)</t>
  </si>
  <si>
    <t>Схема потоков данных: элементы системы и как между ними движутся данные — база для моделирования угроз.</t>
  </si>
  <si>
    <r>
      <t>Microsoft Learn: DFD в моделировании угроз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</si>
  <si>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Граница доверия (Trust boundary)</t>
  </si>
  <si>
    <t>Место, где меняется уровень доверия (например, из интернета во внутреннюю сеть) — тут нужен усиленный контроль.</t>
  </si>
  <si>
    <r>
      <t>Microsoft SDL: Secure by Design (определение)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</t>
    </r>
    <r>
      <rPr>
        <sz val="10"/>
        <color rgb="FF000000"/>
        <rFont val="Arial"/>
        <family val="2"/>
        <charset val="204"/>
        <scheme val="minor"/>
      </rPr>
      <t>)</t>
    </r>
  </si>
  <si>
    <t>STRIDE</t>
  </si>
  <si>
    <t>Классификация угроз (Spoofing, Tampering, Repudiation, Information disclosure, DoS, Elevation of privilege) для системного поиска рисков.</t>
  </si>
  <si>
    <r>
      <t>Microsoft MSDN Magazine: STRIDE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</si>
  <si>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Attack tree (дерево атаки)</t>
  </si>
  <si>
    <t>Дерево «как злоумышленник доберётся до цели»; помогает перечислить пути и контрмеры.</t>
  </si>
  <si>
    <r>
      <t>Bruce Schneier — Attack Trees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Schneier on Security</t>
    </r>
    <r>
      <rPr>
        <sz val="10"/>
        <color rgb="FF000000"/>
        <rFont val="Arial"/>
        <family val="2"/>
        <charset val="204"/>
        <scheme val="minor"/>
      </rPr>
      <t>)</t>
    </r>
  </si>
  <si>
    <t>ASVS</t>
  </si>
  <si>
    <t>Открытый стандарт требований и верификации безопасности приложений; даёт уровни и чек-листы.</t>
  </si>
  <si>
    <r>
      <t>OWASP ASVS (официально)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</si>
  <si>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Аутентификация</t>
  </si>
  <si>
    <t>Подтверждение «кто вы» (пароль, токен, биометрия и т. п.).</t>
  </si>
  <si>
    <r>
      <t>OWASP Authentication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</si>
  <si>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Авторизация</t>
  </si>
  <si>
    <t>Определяет «что вам разрешено» после аутентификации.</t>
  </si>
  <si>
    <r>
      <t>OWASP Authorization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</si>
  <si>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Криптография (at rest / in transit)</t>
  </si>
  <si>
    <t>Шифрование и подписи для защиты данных при передаче и хранении.</t>
  </si>
  <si>
    <r>
      <t>NIST SP 800-52r2 (TLS, “в транзите”)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NIST SP 800-175B (“на покое”)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</si>
  <si>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Логирование</t>
  </si>
  <si>
    <t>Сбор и хранение событий безопасности для анализа и расследований.</t>
  </si>
  <si>
    <t>OWASP Logging Cheat Sheet</t>
  </si>
  <si>
    <t>Изоляция / наименьшие привилегии</t>
  </si>
  <si>
    <t>Компоненты и процессы работают с минимально необходимыми правами и изолированы.</t>
  </si>
  <si>
    <r>
      <t>NIST SP 800-53 r5 AC-6 (Least Privilege)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</si>
  <si>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Secure coding</t>
  </si>
  <si>
    <t>Правила «как писать безопасно» (валидация ввода, защита секретов и т. п.).</t>
  </si>
  <si>
    <r>
      <t>OWASP Secure Coding Practices (QRG)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</si>
  <si>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Статический анализ кода без запуска приложения для поиска уязвимостей.</t>
  </si>
  <si>
    <r>
      <t>OWASP DevSecOps Guideline — SAST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</si>
  <si>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Secret scanning</t>
  </si>
  <si>
    <t>Автопоиск секретов (ключи, пароли) в репозиториях/истории.</t>
  </si>
  <si>
    <r>
      <t>GitHub Docs: About secret scanning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kaspersky.com</t>
    </r>
    <r>
      <rPr>
        <sz val="10"/>
        <color rgb="FF000000"/>
        <rFont val="Arial"/>
        <family val="2"/>
        <charset val="204"/>
        <scheme val="minor"/>
      </rPr>
      <t>)</t>
    </r>
  </si>
  <si>
    <t>«Ведомость материалов ПО» — список всех библиотек/версий для управления рисками.</t>
  </si>
  <si>
    <r>
      <t>CISA: SBOM Overview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</si>
  <si>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Code review (с чек-листом ИБ)</t>
  </si>
  <si>
    <t>Вторая пара глаз, проверка кода по списку типовых ошибок безопасности.</t>
  </si>
  <si>
    <r>
      <t>OWASP Code Review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</si>
  <si>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Policy/Quality gates в CI</t>
  </si>
  <si>
    <t>«Шлагбаумы» в конвейере: релиз не пройдёт, если не выполнены условия (сканы/тесты).</t>
  </si>
  <si>
    <r>
      <t>SonarQube: Quality Gates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Splunk</t>
    </r>
    <r>
      <rPr>
        <sz val="10"/>
        <color rgb="FF000000"/>
        <rFont val="Arial"/>
        <family val="2"/>
        <charset val="204"/>
        <scheme val="minor"/>
      </rPr>
      <t>)</t>
    </r>
  </si>
  <si>
    <t>CI (Continuous Integration)</t>
  </si>
  <si>
    <t>Автосборка и проверки при каждом изменении кода.</t>
  </si>
  <si>
    <r>
      <t>Atlassian: What is CI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</si>
  <si>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Динамическое тестирование приложений «снаружи» во время выполнения.</t>
  </si>
  <si>
    <r>
      <t>OWASP: Dynamic App Security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</si>
  <si>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Комбинация динамики и «внутреннего» наблюдения за приложением во время тестов.</t>
  </si>
  <si>
    <r>
      <t>OWASP: IAST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NIST</t>
    </r>
    <r>
      <rPr>
        <sz val="10"/>
        <color rgb="FF000000"/>
        <rFont val="Arial"/>
        <family val="2"/>
        <charset val="204"/>
        <scheme val="minor"/>
      </rPr>
      <t>)</t>
    </r>
  </si>
  <si>
    <t>SCA</t>
  </si>
  <si>
    <t>Анализ зависимостей на известные уязвимости и лицензии.</t>
  </si>
  <si>
    <r>
      <t>OWASP: SCA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</si>
  <si>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Фаззинг</t>
  </si>
  <si>
    <t>Подаём много «кривых» входов, чтобы выявить сбои/уязвимости.</t>
  </si>
  <si>
    <r>
      <t>NIST IR 8151: The Art of Fuzzing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</si>
  <si>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Скан контейнеров</t>
  </si>
  <si>
    <t>Поиск уязвимостей/ошибок конфигурации в образах.</t>
  </si>
  <si>
    <r>
      <t>NIST SP 800-190: Container Security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Codecademy</t>
    </r>
    <r>
      <rPr>
        <sz val="10"/>
        <color rgb="FF000000"/>
        <rFont val="Arial"/>
        <family val="2"/>
        <charset val="204"/>
        <scheme val="minor"/>
      </rPr>
      <t>)</t>
    </r>
  </si>
  <si>
    <t>Скан IaC</t>
  </si>
  <si>
    <t>Проверка «инфраструктуры-как-кода» на небезопасные настройки.</t>
  </si>
  <si>
    <r>
      <t>OWASP IaC Security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</si>
  <si>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Пентест</t>
  </si>
  <si>
    <t>Контролируемая «атака» для проверки реальной защищённости.</t>
  </si>
  <si>
    <r>
      <t>NIST SP 800-115: Technical Guide to Pen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</si>
  <si>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План отката (rollback)</t>
  </si>
  <si>
    <t>Заранее прописанные шаги возврата к стабильной версии при проблемах с релизом.</t>
  </si>
  <si>
    <r>
      <t>AWS: Rollback strategy (blue/green)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Amazon Web Services, Inc.</t>
    </r>
    <r>
      <rPr>
        <sz val="10"/>
        <color rgb="FF000000"/>
        <rFont val="Arial"/>
        <family val="2"/>
        <charset val="204"/>
        <scheme val="minor"/>
      </rPr>
      <t>)</t>
    </r>
  </si>
  <si>
    <t>Hardening</t>
  </si>
  <si>
    <t>«Закалка» окружения: отключаем лишнее, закрываем порты, настраиваем безопасные политики.</t>
  </si>
  <si>
    <r>
      <t>CIS Benchmarks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</t>
    </r>
    <r>
      <rPr>
        <sz val="10"/>
        <color rgb="FF000000"/>
        <rFont val="Arial"/>
        <family val="2"/>
        <charset val="204"/>
        <scheme val="minor"/>
      </rPr>
      <t>)</t>
    </r>
  </si>
  <si>
    <t>Управление секретами/ключами</t>
  </si>
  <si>
    <t>Безопасное хранение и ротация секретов/ключей вне кода.</t>
  </si>
  <si>
    <t>OWASP Secrets Management</t>
  </si>
  <si>
    <t>Подписанные сборки, происхождение</t>
  </si>
  <si>
    <t>Подпись артефактов и проверяемое происхождение сборок против подмены.</t>
  </si>
  <si>
    <r>
      <t>SLSA Framework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SLSA</t>
    </r>
    <r>
      <rPr>
        <sz val="10"/>
        <color rgb="FF000000"/>
        <rFont val="Arial"/>
        <family val="2"/>
        <charset val="204"/>
        <scheme val="minor"/>
      </rPr>
      <t>)</t>
    </r>
  </si>
  <si>
    <t>Канареечные релизы</t>
  </si>
  <si>
    <t>Выкатка на небольшой процент пользователей для снижения риска.</t>
  </si>
  <si>
    <r>
      <t>Martin Fowler: Canary Release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martinfowler.com</t>
    </r>
    <r>
      <rPr>
        <sz val="10"/>
        <color rgb="FF000000"/>
        <rFont val="Arial"/>
        <family val="2"/>
        <charset val="204"/>
        <scheme val="minor"/>
      </rPr>
      <t>)</t>
    </r>
  </si>
  <si>
    <t>Минимальные привилегии в рантайме</t>
  </si>
  <si>
    <t>Процессы и сервисы запускаются только с теми правами, которые реально нужны.</t>
  </si>
  <si>
    <r>
      <t>NIST SP 800-53 r5 AC-6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</si>
  <si>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Платформа агрегации/корреляции событий безопасности.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</si>
  <si>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+ Kaspersky KUMA (SIEM)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</si>
  <si>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SOAR</t>
  </si>
  <si>
    <t>Автоматизация реагирования по сценариям (плейбуки).</t>
  </si>
  <si>
    <r>
      <t>NIST CSRC Glossary: SOAR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</si>
  <si>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Vulnerability mgmt / Patch mgmt</t>
  </si>
  <si>
    <t>Регулярное выявление уязвимостей и установка обновлений.</t>
  </si>
  <si>
    <r>
      <t>NIST SP 800-40r4: Patch Management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KSC: задачи «Поиск уязвимостей/Установка обновлений»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support.kaspersky.com</t>
    </r>
    <r>
      <rPr>
        <sz val="10"/>
        <color rgb="FF000000"/>
        <rFont val="Arial"/>
        <family val="2"/>
        <charset val="204"/>
        <scheme val="minor"/>
      </rPr>
      <t>)</t>
    </r>
  </si>
  <si>
    <t>Бэкапы / DR</t>
  </si>
  <si>
    <t>Резервное копирование и план восстановления после сбоев.</t>
  </si>
  <si>
    <r>
      <t>NIST SP 800-34r1: Contingency Planning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</si>
  <si>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SLA по патчам</t>
  </si>
  <si>
    <t>Согласованные сроки закрытия уязвимостей (например, критичные ≤7 дней).</t>
  </si>
  <si>
    <r>
      <t>NIST SP 800-40r4: рекомендации по управлению патчами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</si>
  <si>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Выведение из эксплуатации — удаление/обезличивание</t>
  </si>
  <si>
    <t>Безопасное стирание/уничтожение носителей, де-идентификация данных.</t>
  </si>
  <si>
    <r>
      <t>NIST SP 800-88r1 (санитизация носителей)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</si>
  <si>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Отзыв токенов/ключей</t>
  </si>
  <si>
    <t>Прекращение действия ключей/токенов при выводе системы.</t>
  </si>
  <si>
    <r>
      <t>NIST SP 800-57 Pt.1 (жизненный цикл ключей)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</si>
  <si>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Архив артефактов/логов</t>
  </si>
  <si>
    <t>Хранение артефактов и журналов для аудита и расследований.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</si>
  <si>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</si>
  <si>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Миграция пользователей/политик, отзыв доступов</t>
  </si>
  <si>
    <t>Корректное снятие прав и перенос политик при выводе старой системы.</t>
  </si>
  <si>
    <r>
      <t>NIST SP 800-53 r5 AC-2 (управление учётными записями)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csf.tools</t>
    </r>
    <r>
      <rPr>
        <sz val="10"/>
        <color rgb="FF000000"/>
        <rFont val="Arial"/>
        <family val="2"/>
        <charset val="204"/>
        <scheme val="minor"/>
      </rPr>
      <t>)</t>
    </r>
  </si>
  <si>
    <t>Финальный отчёт по рискам</t>
  </si>
  <si>
    <t>Подтверждает закрытие рисков и итоги жизненного цикла.</t>
  </si>
  <si>
    <r>
      <t>NIST SP 800-30 (Risk Management Guide)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GitHub</t>
    </r>
    <r>
      <rPr>
        <sz val="10"/>
        <color rgb="FF000000"/>
        <rFont val="Arial"/>
        <family val="2"/>
        <charset val="204"/>
        <scheme val="minor"/>
      </rPr>
      <t>)</t>
    </r>
  </si>
  <si>
    <t>БРПО (безопасная разработка программного обеспечения)</t>
  </si>
  <si>
    <t>Организация и выполнение процессов разработки ПО, при которой требования безопасности устанавливаются и обеспечиваются на всех этапах жизненного цикла — от планирования и проектирования до тестирования, внедрения, эксплуатации и вывода из эксплуатации.</t>
  </si>
  <si>
    <t>ГОСТ Р 56939-2024 «Защита информации. Разработка безопасного программного обеспечения. Общие требования»</t>
  </si>
  <si>
    <t>Работа над вкладкой БРПО</t>
  </si>
  <si>
    <t>Сбор информации о проектах других компаний</t>
  </si>
  <si>
    <t>Анализ устройства проектов в других компаниях</t>
  </si>
  <si>
    <t>пример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</si>
</sst>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dd\.mm"/>
  </numFmts>
  <fonts count="55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27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28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b/>
      <sz val="33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scheme val="minor"/>
    </font>
    <font>
      <b/>
      <sz val="23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7"/>
      <color rgb="FFFFFFFF"/>
      <name val="&quot;Times New Roman&quot;"/>
    </font>
    <font>
      <b/>
      <sz val="10"/>
      <color theme="1"/>
      <name val="Arial"/>
      <scheme val="minor"/>
    </font>
    <font>
      <b/>
      <sz val="11"/>
      <color rgb="FFFFFFFF"/>
      <name val="Arial"/>
      <scheme val="minor"/>
    </font>
    <font>
      <u/>
      <sz val="10"/>
      <color rgb="FF0000FF"/>
      <name val="Roboto"/>
    </font>
    <font>
      <u/>
      <sz val="10"/>
      <color rgb="FF1155CC"/>
      <name val="Arial"/>
    </font>
    <font>
      <b/>
      <u/>
      <sz val="9"/>
      <color rgb="FFFFFFFF"/>
      <name val="Arial"/>
    </font>
    <font>
      <b/>
      <sz val="9"/>
      <color rgb="FFFFFFFF"/>
      <name val="Arial"/>
    </font>
    <font>
      <sz val="13"/>
      <color theme="1"/>
      <name val="Roboto"/>
    </font>
    <font>
      <b/>
      <sz val="13"/>
      <color theme="1"/>
      <name val="Roboto"/>
    </font>
    <font>
      <b/>
      <i/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rgb="FF000000"/>
      <name val="Roboto"/>
    </font>
    <font>
      <u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Roboto"/>
    </font>
    <font>
      <u/>
      <sz val="9"/>
      <color rgb="FF0000FF"/>
      <name val="Arial"/>
    </font>
    <font>
      <sz val="9"/>
      <name val="Arial"/>
    </font>
    <font>
      <u/>
      <sz val="9"/>
      <color rgb="FF1155CC"/>
      <name val="Arial"/>
    </font>
    <font>
      <b/>
      <sz val="12"/>
      <color rgb="FFFFFFFF"/>
      <name val="Arial"/>
      <scheme val="minor"/>
    </font>
    <font>
      <sz val="8"/>
      <color rgb="FFFFFFFF"/>
      <name val="Arial"/>
      <scheme val="minor"/>
    </font>
    <font>
      <sz val="10"/>
      <color rgb="FFFFFFFF"/>
      <name val="Arial"/>
      <scheme val="minor"/>
    </font>
    <font>
      <b/>
      <sz val="18"/>
      <color rgb="FFFFFFFF"/>
      <name val="Arial"/>
      <family val="2"/>
      <charset val="204"/>
      <scheme val="minor"/>
    </font>
    <font>
      <u/>
      <sz val="9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&quot;Open Sans&quot;"/>
    </font>
    <font>
      <u/>
      <sz val="10"/>
      <color rgb="FF0000FF"/>
      <name val="&quot;Merriweather Sans&quot;"/>
    </font>
    <font>
      <u/>
      <sz val="10"/>
      <color rgb="FF1155CC"/>
      <name val="Arial"/>
      <family val="2"/>
      <charset val="204"/>
      <scheme val="minor"/>
    </font>
    <font>
      <b/>
      <sz val="1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8" tint="0.59999389629810485"/>
        <bgColor rgb="FFD9D2E9"/>
      </patternFill>
    </fill>
    <fill>
      <patternFill patternType="solid">
        <fgColor rgb="FFEAD1DC"/>
        <bgColor rgb="FFD9D2E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50" fillId="0" borderId="0"/>
  </cellStyleXfs>
  <cellXfs count="131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7" fillId="0" borderId="0" xfId="0" applyFont="1"/>
    <xf numFmtId="0" fontId="8" fillId="0" borderId="3" xfId="0" applyFont="1" applyBorder="1"/>
    <xf numFmtId="0" fontId="9" fillId="0" borderId="3" xfId="0" applyFont="1" applyBorder="1" applyAlignment="1">
      <alignment horizontal="center" vertical="center" textRotation="90"/>
    </xf>
    <xf numFmtId="165" fontId="9" fillId="0" borderId="3" xfId="0" applyNumberFormat="1" applyFont="1" applyBorder="1" applyAlignment="1">
      <alignment horizontal="center" vertical="center" textRotation="90"/>
    </xf>
    <xf numFmtId="165" fontId="5" fillId="0" borderId="0" xfId="0" applyNumberFormat="1" applyFont="1" applyAlignment="1">
      <alignment textRotation="90"/>
    </xf>
    <xf numFmtId="0" fontId="10" fillId="0" borderId="3" xfId="0" applyFont="1" applyBorder="1" applyAlignment="1">
      <alignment vertical="center"/>
    </xf>
    <xf numFmtId="0" fontId="8" fillId="2" borderId="3" xfId="0" applyFont="1" applyFill="1" applyBorder="1"/>
    <xf numFmtId="0" fontId="11" fillId="0" borderId="3" xfId="0" applyFont="1" applyBorder="1"/>
    <xf numFmtId="0" fontId="8" fillId="3" borderId="3" xfId="0" applyFont="1" applyFill="1" applyBorder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12" fillId="0" borderId="0" xfId="0" applyFont="1"/>
    <xf numFmtId="0" fontId="5" fillId="0" borderId="0" xfId="0" applyFont="1" applyAlignment="1">
      <alignment horizontal="center"/>
    </xf>
    <xf numFmtId="0" fontId="13" fillId="0" borderId="6" xfId="0" applyFont="1" applyBorder="1"/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0" fontId="13" fillId="0" borderId="5" xfId="0" applyFont="1" applyBorder="1" applyAlignment="1">
      <alignment horizontal="center"/>
    </xf>
    <xf numFmtId="0" fontId="5" fillId="0" borderId="0" xfId="0" applyFont="1"/>
    <xf numFmtId="14" fontId="0" fillId="0" borderId="0" xfId="0" applyNumberFormat="1"/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 vertical="center"/>
    </xf>
    <xf numFmtId="0" fontId="19" fillId="9" borderId="0" xfId="0" applyFont="1" applyFill="1" applyAlignment="1">
      <alignment horizontal="right" vertical="center"/>
    </xf>
    <xf numFmtId="0" fontId="19" fillId="9" borderId="0" xfId="0" applyFont="1" applyFill="1" applyAlignment="1">
      <alignment horizontal="center" vertical="center"/>
    </xf>
    <xf numFmtId="0" fontId="0" fillId="8" borderId="0" xfId="0" applyFill="1"/>
    <xf numFmtId="0" fontId="21" fillId="0" borderId="0" xfId="0" applyFont="1"/>
    <xf numFmtId="0" fontId="20" fillId="0" borderId="0" xfId="1"/>
    <xf numFmtId="0" fontId="8" fillId="10" borderId="3" xfId="0" applyFont="1" applyFill="1" applyBorder="1"/>
    <xf numFmtId="0" fontId="8" fillId="11" borderId="3" xfId="0" applyFont="1" applyFill="1" applyBorder="1"/>
    <xf numFmtId="0" fontId="8" fillId="12" borderId="3" xfId="0" applyFont="1" applyFill="1" applyBorder="1"/>
    <xf numFmtId="0" fontId="8" fillId="13" borderId="3" xfId="0" applyFont="1" applyFill="1" applyBorder="1"/>
    <xf numFmtId="14" fontId="18" fillId="9" borderId="0" xfId="0" applyNumberFormat="1" applyFont="1" applyFill="1" applyAlignment="1">
      <alignment horizontal="center" vertical="center"/>
    </xf>
    <xf numFmtId="0" fontId="25" fillId="0" borderId="0" xfId="0" applyFont="1" applyAlignment="1">
      <alignment wrapText="1"/>
    </xf>
    <xf numFmtId="0" fontId="27" fillId="0" borderId="3" xfId="0" applyFont="1" applyBorder="1" applyAlignment="1">
      <alignment horizontal="left" vertical="center" wrapText="1"/>
    </xf>
    <xf numFmtId="0" fontId="28" fillId="14" borderId="3" xfId="0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5" fillId="0" borderId="0" xfId="0" applyFont="1" applyAlignment="1">
      <alignment horizontal="left" wrapText="1"/>
    </xf>
    <xf numFmtId="0" fontId="25" fillId="0" borderId="3" xfId="0" applyFont="1" applyBorder="1" applyAlignment="1">
      <alignment horizontal="left" vertical="center" wrapText="1"/>
    </xf>
    <xf numFmtId="0" fontId="36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40" fillId="0" borderId="20" xfId="0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45" fillId="0" borderId="0" xfId="0" applyFont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6" fillId="0" borderId="22" xfId="0" applyFont="1" applyBorder="1" applyAlignment="1">
      <alignment horizontal="center"/>
    </xf>
    <xf numFmtId="0" fontId="47" fillId="0" borderId="0" xfId="0" applyFont="1"/>
    <xf numFmtId="0" fontId="25" fillId="15" borderId="0" xfId="0" applyFont="1" applyFill="1"/>
    <xf numFmtId="0" fontId="0" fillId="0" borderId="0" xfId="0" applyAlignment="1">
      <alignment wrapText="1"/>
    </xf>
    <xf numFmtId="0" fontId="50" fillId="0" borderId="0" xfId="2"/>
    <xf numFmtId="0" fontId="15" fillId="0" borderId="11" xfId="2" applyFont="1" applyBorder="1" applyAlignment="1">
      <alignment horizontal="center" vertical="center"/>
    </xf>
    <xf numFmtId="0" fontId="5" fillId="0" borderId="12" xfId="2" applyFont="1" applyBorder="1"/>
    <xf numFmtId="0" fontId="16" fillId="0" borderId="12" xfId="2" applyFont="1" applyBorder="1"/>
    <xf numFmtId="0" fontId="5" fillId="0" borderId="3" xfId="2" applyFont="1" applyBorder="1"/>
    <xf numFmtId="0" fontId="16" fillId="0" borderId="3" xfId="2" applyFont="1" applyBorder="1"/>
    <xf numFmtId="0" fontId="5" fillId="0" borderId="0" xfId="2" applyFont="1"/>
    <xf numFmtId="0" fontId="51" fillId="15" borderId="3" xfId="2" applyFont="1" applyFill="1" applyBorder="1"/>
    <xf numFmtId="0" fontId="52" fillId="0" borderId="3" xfId="2" applyFont="1" applyBorder="1"/>
    <xf numFmtId="0" fontId="16" fillId="15" borderId="3" xfId="2" applyFont="1" applyFill="1" applyBorder="1" applyAlignment="1">
      <alignment horizontal="left"/>
    </xf>
    <xf numFmtId="0" fontId="16" fillId="15" borderId="3" xfId="2" applyFont="1" applyFill="1" applyBorder="1"/>
    <xf numFmtId="0" fontId="5" fillId="0" borderId="23" xfId="2" applyFont="1" applyBorder="1"/>
    <xf numFmtId="0" fontId="16" fillId="0" borderId="23" xfId="2" applyFont="1" applyBorder="1"/>
    <xf numFmtId="0" fontId="50" fillId="0" borderId="21" xfId="0" applyFont="1" applyBorder="1" applyAlignment="1">
      <alignment wrapText="1"/>
    </xf>
    <xf numFmtId="0" fontId="53" fillId="0" borderId="21" xfId="0" applyFont="1" applyBorder="1" applyAlignment="1">
      <alignment wrapText="1"/>
    </xf>
    <xf numFmtId="0" fontId="20" fillId="0" borderId="21" xfId="1" applyBorder="1" applyAlignment="1">
      <alignment wrapText="1"/>
    </xf>
    <xf numFmtId="0" fontId="53" fillId="0" borderId="21" xfId="0" applyFont="1" applyBorder="1" applyAlignment="1">
      <alignment vertical="center"/>
    </xf>
    <xf numFmtId="0" fontId="50" fillId="0" borderId="24" xfId="0" applyFont="1" applyBorder="1" applyAlignment="1">
      <alignment wrapText="1"/>
    </xf>
    <xf numFmtId="0" fontId="53" fillId="0" borderId="24" xfId="0" applyFont="1" applyBorder="1" applyAlignment="1">
      <alignment wrapText="1"/>
    </xf>
    <xf numFmtId="0" fontId="20" fillId="0" borderId="21" xfId="1" applyBorder="1" applyAlignment="1">
      <alignment vertical="center"/>
    </xf>
    <xf numFmtId="0" fontId="8" fillId="17" borderId="3" xfId="0" applyFont="1" applyFill="1" applyBorder="1"/>
    <xf numFmtId="0" fontId="1" fillId="20" borderId="3" xfId="0" applyFont="1" applyFill="1" applyBorder="1"/>
    <xf numFmtId="0" fontId="8" fillId="21" borderId="3" xfId="0" applyFont="1" applyFill="1" applyBorder="1"/>
    <xf numFmtId="0" fontId="8" fillId="16" borderId="3" xfId="0" applyFont="1" applyFill="1" applyBorder="1"/>
    <xf numFmtId="0" fontId="1" fillId="22" borderId="3" xfId="0" applyFont="1" applyFill="1" applyBorder="1"/>
    <xf numFmtId="0" fontId="1" fillId="23" borderId="3" xfId="0" applyFont="1" applyFill="1" applyBorder="1"/>
    <xf numFmtId="0" fontId="12" fillId="19" borderId="12" xfId="2" applyFont="1" applyFill="1" applyBorder="1"/>
    <xf numFmtId="0" fontId="12" fillId="19" borderId="3" xfId="2" applyFont="1" applyFill="1" applyBorder="1"/>
    <xf numFmtId="0" fontId="12" fillId="18" borderId="3" xfId="2" applyFont="1" applyFill="1" applyBorder="1"/>
    <xf numFmtId="0" fontId="12" fillId="18" borderId="23" xfId="2" applyFont="1" applyFill="1" applyBorder="1"/>
    <xf numFmtId="0" fontId="21" fillId="18" borderId="21" xfId="0" applyFont="1" applyFill="1" applyBorder="1" applyAlignment="1">
      <alignment wrapText="1"/>
    </xf>
    <xf numFmtId="0" fontId="21" fillId="18" borderId="24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49" fillId="0" borderId="0" xfId="0" applyFont="1" applyAlignment="1">
      <alignment wrapText="1"/>
    </xf>
    <xf numFmtId="0" fontId="23" fillId="14" borderId="13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wrapText="1"/>
    </xf>
    <xf numFmtId="0" fontId="24" fillId="0" borderId="15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26" fillId="14" borderId="0" xfId="0" applyFont="1" applyFill="1"/>
    <xf numFmtId="0" fontId="48" fillId="14" borderId="1" xfId="0" applyFont="1" applyFill="1" applyBorder="1" applyAlignment="1">
      <alignment horizontal="left"/>
    </xf>
    <xf numFmtId="0" fontId="24" fillId="0" borderId="17" xfId="0" applyFont="1" applyBorder="1"/>
    <xf numFmtId="0" fontId="24" fillId="0" borderId="2" xfId="0" applyFont="1" applyBorder="1"/>
    <xf numFmtId="0" fontId="31" fillId="14" borderId="1" xfId="0" applyFont="1" applyFill="1" applyBorder="1"/>
    <xf numFmtId="0" fontId="33" fillId="0" borderId="13" xfId="0" applyFont="1" applyBorder="1" applyAlignment="1">
      <alignment horizontal="left" vertical="top" wrapText="1"/>
    </xf>
    <xf numFmtId="0" fontId="24" fillId="0" borderId="15" xfId="0" applyFont="1" applyBorder="1"/>
    <xf numFmtId="0" fontId="24" fillId="0" borderId="6" xfId="0" applyFont="1" applyBorder="1"/>
    <xf numFmtId="0" fontId="24" fillId="0" borderId="7" xfId="0" applyFont="1" applyBorder="1"/>
    <xf numFmtId="0" fontId="24" fillId="0" borderId="4" xfId="0" applyFont="1" applyBorder="1"/>
    <xf numFmtId="0" fontId="24" fillId="0" borderId="5" xfId="0" applyFont="1" applyBorder="1"/>
    <xf numFmtId="0" fontId="9" fillId="0" borderId="3" xfId="0" applyFont="1" applyBorder="1" applyAlignment="1">
      <alignment horizontal="center"/>
    </xf>
    <xf numFmtId="0" fontId="0" fillId="0" borderId="2" xfId="0" applyBorder="1"/>
    <xf numFmtId="0" fontId="9" fillId="0" borderId="12" xfId="0" applyFont="1" applyBorder="1" applyAlignment="1">
      <alignment horizontal="center"/>
    </xf>
    <xf numFmtId="0" fontId="0" fillId="0" borderId="5" xfId="0" applyBorder="1"/>
    <xf numFmtId="0" fontId="12" fillId="18" borderId="23" xfId="2" applyFont="1" applyFill="1" applyBorder="1" applyAlignment="1">
      <alignment vertical="center"/>
    </xf>
    <xf numFmtId="0" fontId="54" fillId="18" borderId="12" xfId="2" applyFont="1" applyFill="1" applyBorder="1"/>
    <xf numFmtId="0" fontId="12" fillId="18" borderId="7" xfId="2" applyFont="1" applyFill="1" applyBorder="1" applyAlignment="1">
      <alignment vertical="center"/>
    </xf>
    <xf numFmtId="0" fontId="54" fillId="18" borderId="5" xfId="2" applyFont="1" applyFill="1" applyBorder="1"/>
    <xf numFmtId="0" fontId="14" fillId="0" borderId="8" xfId="2" applyFont="1" applyBorder="1" applyAlignment="1">
      <alignment horizontal="center" vertical="center"/>
    </xf>
    <xf numFmtId="0" fontId="4" fillId="0" borderId="9" xfId="2" applyFont="1" applyBorder="1"/>
    <xf numFmtId="0" fontId="4" fillId="0" borderId="10" xfId="2" applyFont="1" applyBorder="1"/>
    <xf numFmtId="0" fontId="12" fillId="19" borderId="23" xfId="2" applyFont="1" applyFill="1" applyBorder="1" applyAlignment="1">
      <alignment vertical="center"/>
    </xf>
    <xf numFmtId="0" fontId="54" fillId="19" borderId="12" xfId="2" applyFont="1" applyFill="1" applyBorder="1"/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 defaultTableStyle="TableStyleMedium2" defaultPivotStyle="PivotStyleLight16">
    <tableStyle name="БРПО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БРПО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БРПО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БРПО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БРПО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colors>
    <mruColors>
      <color rgb="FFEAD1DC"/>
      <color rgb="FFD9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50472064"/>
        <c:axId val="1234423296"/>
      </c:barChart>
      <c:catAx>
        <c:axId val="115047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296"/>
        <c:crosses val="autoZero"/>
        <c:auto val="1"/>
        <c:lblAlgn val="ctr"/>
        <c:lblOffset val="100"/>
        <c:noMultiLvlLbl val="0"/>
      </c:catAx>
      <c:valAx>
        <c:axId val="12344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1504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'[1]Helper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3840"/>
        <c:axId val="1234431456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430912"/>
        <c:axId val="1234422752"/>
      </c:lineChart>
      <c:catAx>
        <c:axId val="12344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2752"/>
        <c:crosses val="autoZero"/>
        <c:auto val="1"/>
        <c:lblAlgn val="ctr"/>
        <c:lblOffset val="100"/>
        <c:noMultiLvlLbl val="0"/>
      </c:catAx>
      <c:valAx>
        <c:axId val="12344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30912"/>
        <c:crosses val="autoZero"/>
        <c:crossBetween val="between"/>
      </c:valAx>
      <c:valAx>
        <c:axId val="123443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840"/>
        <c:crosses val="max"/>
        <c:crossBetween val="between"/>
      </c:valAx>
      <c:catAx>
        <c:axId val="12344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44314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0.91720000000000002</c:v>
                </c:pt>
                <c:pt idx="1">
                  <c:v>8.2799999999999985E-2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0.95674999999999999</c:v>
                </c:pt>
                <c:pt idx="1">
                  <c:v>4.3250000000000011E-2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0.95409999999999995</c:v>
                </c:pt>
                <c:pt idx="1">
                  <c:v>4.5900000000000052E-2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0.82145000000000001</c:v>
                </c:pt>
                <c:pt idx="1">
                  <c:v>0.17854999999999999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0.8730500000000001</c:v>
                </c:pt>
                <c:pt idx="1">
                  <c:v>0.1269499999999999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194930</xdr:colOff>
      <xdr:row>22</xdr:row>
      <xdr:rowOff>124046</xdr:rowOff>
    </xdr:from>
    <xdr:to>
      <xdr:col>9</xdr:col>
      <xdr:colOff>1020221</xdr:colOff>
      <xdr:row>25</xdr:row>
      <xdr:rowOff>17721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8093" y="12688186"/>
          <a:ext cx="14683058" cy="4430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A25BC36C-A2AF-4D2F-B313-E387B9E75CE0}"/>
            </a:ext>
          </a:extLst>
        </xdr:cNvPr>
        <xdr:cNvGrpSpPr/>
      </xdr:nvGrpSpPr>
      <xdr:grpSpPr>
        <a:xfrm>
          <a:off x="894776" y="919919"/>
          <a:ext cx="1551417" cy="503145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:a16="http://schemas.microsoft.com/office/drawing/2014/main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:a16="http://schemas.microsoft.com/office/drawing/2014/main" id="{2E151793-D8FF-4274-9E7B-379568868A7E}"/>
            </a:ext>
          </a:extLst>
        </xdr:cNvPr>
        <xdr:cNvGrpSpPr/>
      </xdr:nvGrpSpPr>
      <xdr:grpSpPr>
        <a:xfrm>
          <a:off x="2696554" y="915954"/>
          <a:ext cx="1669068" cy="503145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:a16="http://schemas.microsoft.com/office/drawing/2014/main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:a16="http://schemas.microsoft.com/office/drawing/2014/main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51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:a16="http://schemas.microsoft.com/office/drawing/2014/main" id="{791C0C3F-7789-4E96-9616-E399ECB5E7B9}"/>
            </a:ext>
          </a:extLst>
        </xdr:cNvPr>
        <xdr:cNvGrpSpPr/>
      </xdr:nvGrpSpPr>
      <xdr:grpSpPr>
        <a:xfrm>
          <a:off x="4628007" y="912703"/>
          <a:ext cx="2192605" cy="503145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:a16="http://schemas.microsoft.com/office/drawing/2014/main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:a16="http://schemas.microsoft.com/office/drawing/2014/main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93,33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:a16="http://schemas.microsoft.com/office/drawing/2014/main" id="{570E2913-4533-43D6-BC7B-C7531DF2B04A}"/>
            </a:ext>
          </a:extLst>
        </xdr:cNvPr>
        <xdr:cNvGrpSpPr/>
      </xdr:nvGrpSpPr>
      <xdr:grpSpPr>
        <a:xfrm>
          <a:off x="7082444" y="912703"/>
          <a:ext cx="2076988" cy="503145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:a16="http://schemas.microsoft.com/office/drawing/2014/main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:a16="http://schemas.microsoft.com/office/drawing/2014/main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90,45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:a16="http://schemas.microsoft.com/office/drawing/2014/main" id="{C11AC232-82FE-4485-B07F-AF44F666A7BE}"/>
            </a:ext>
          </a:extLst>
        </xdr:cNvPr>
        <xdr:cNvGrpSpPr/>
      </xdr:nvGrpSpPr>
      <xdr:grpSpPr>
        <a:xfrm>
          <a:off x="894775" y="1556716"/>
          <a:ext cx="11714423" cy="2401891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:a16="http://schemas.microsoft.com/office/drawing/2014/main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:a16="http://schemas.microsoft.com/office/drawing/2014/main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:a16="http://schemas.microsoft.com/office/drawing/2014/main" id="{35FC9981-A771-436A-A005-C07F74E59582}"/>
            </a:ext>
          </a:extLst>
        </xdr:cNvPr>
        <xdr:cNvGrpSpPr/>
      </xdr:nvGrpSpPr>
      <xdr:grpSpPr>
        <a:xfrm>
          <a:off x="5904423" y="1636647"/>
          <a:ext cx="5522327" cy="2326552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:a16="http://schemas.microsoft.com/office/drawing/2014/main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:a16="http://schemas.microsoft.com/office/drawing/2014/main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:a16="http://schemas.microsoft.com/office/drawing/2014/main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:a16="http://schemas.microsoft.com/office/drawing/2014/main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:a16="http://schemas.microsoft.com/office/drawing/2014/main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:a16="http://schemas.microsoft.com/office/drawing/2014/main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:a16="http://schemas.microsoft.com/office/drawing/2014/main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:a16="http://schemas.microsoft.com/office/drawing/2014/main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:a16="http://schemas.microsoft.com/office/drawing/2014/main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:a16="http://schemas.microsoft.com/office/drawing/2014/main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:a16="http://schemas.microsoft.com/office/drawing/2014/main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:a16="http://schemas.microsoft.com/office/drawing/2014/main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:a16="http://schemas.microsoft.com/office/drawing/2014/main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45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:a16="http://schemas.microsoft.com/office/drawing/2014/main" id="{C7BE0B62-049E-4183-8F28-1301DADD190A}"/>
            </a:ext>
          </a:extLst>
        </xdr:cNvPr>
        <xdr:cNvGrpSpPr/>
      </xdr:nvGrpSpPr>
      <xdr:grpSpPr>
        <a:xfrm>
          <a:off x="9416762" y="901990"/>
          <a:ext cx="2013237" cy="503145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:a16="http://schemas.microsoft.com/office/drawing/2014/main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:a16="http://schemas.microsoft.com/office/drawing/2014/main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42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95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87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Таблица2" displayName="Таблица2" ref="G2:I6">
  <tableColumns count="3">
    <tableColumn id="1" xr3:uid="{00000000-0010-0000-0000-000001000000}" name="Раздел"/>
    <tableColumn id="2" xr3:uid="{00000000-0010-0000-0000-000002000000}" name="Содержание"/>
    <tableColumn id="3" xr3:uid="{00000000-0010-0000-0000-000003000000}" name="Источники"/>
  </tableColumns>
  <tableStyleInfo name="БРПО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Таблица3" displayName="Таблица3" ref="G9:I13">
  <tableColumns count="3">
    <tableColumn id="1" xr3:uid="{00000000-0010-0000-0100-000001000000}" name="Раздел"/>
    <tableColumn id="2" xr3:uid="{00000000-0010-0000-0100-000002000000}" name="Содержание"/>
    <tableColumn id="3" xr3:uid="{00000000-0010-0000-0100-000003000000}" name="Источники"/>
  </tableColumns>
  <tableStyleInfo name="БРПО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Таблица4" displayName="Таблица4" ref="G16:I20">
  <tableColumns count="3">
    <tableColumn id="1" xr3:uid="{00000000-0010-0000-0200-000001000000}" name="Раздел"/>
    <tableColumn id="2" xr3:uid="{00000000-0010-0000-0200-000002000000}" name="Содержание"/>
    <tableColumn id="3" xr3:uid="{00000000-0010-0000-0200-000003000000}" name="Источники"/>
  </tableColumns>
  <tableStyleInfo name="БРПО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Таблица1" displayName="Таблица1" ref="A22:F29">
  <tableColumns count="6">
    <tableColumn id="1" xr3:uid="{00000000-0010-0000-0300-000001000000}" name="Этап"/>
    <tableColumn id="2" xr3:uid="{00000000-0010-0000-0300-000002000000}" name="Общее описание (Secure SDLC)"/>
    <tableColumn id="3" xr3:uid="{00000000-0010-0000-0300-000003000000}" name="Kaspersky Endpoint Security (KES)"/>
    <tableColumn id="4" xr3:uid="{00000000-0010-0000-0300-000004000000}" name="Kaspersky Industrial CyberSecurity (KICS)"/>
    <tableColumn id="5" xr3:uid="{00000000-0010-0000-0300-000005000000}" name="Kaspersky Security Center (KSC)"/>
    <tableColumn id="6" xr3:uid="{00000000-0010-0000-0300-000006000000}" name="Источники"/>
  </tableColumns>
  <tableStyleInfo name="БРПО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Таблица5" displayName="Таблица5" ref="A32:B39">
  <tableColumns count="2">
    <tableColumn id="1" xr3:uid="{00000000-0010-0000-0400-000001000000}" name="Этап"/>
    <tableColumn id="2" xr3:uid="{00000000-0010-0000-0400-000002000000}" name="Общее описание (Secure SDLC)"/>
  </tableColumns>
  <tableStyleInfo name="БРПО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kaspersky.com/ksc/14/en-US/183925.htm" TargetMode="External"/><Relationship Id="rId18" Type="http://schemas.openxmlformats.org/officeDocument/2006/relationships/hyperlink" Target="https://docs.cntd.ru/document/1310017763?utm_source=chatgpt.com" TargetMode="External"/><Relationship Id="rId26" Type="http://schemas.openxmlformats.org/officeDocument/2006/relationships/hyperlink" Target="https://content.kaspersky-labs.com/se/media/ru/enterprise-security/KICS_tech_overview_RU_A5.pdf?utm_source=chatgpt.com" TargetMode="External"/><Relationship Id="rId39" Type="http://schemas.openxmlformats.org/officeDocument/2006/relationships/hyperlink" Target="https://docs.cntd.ru/document/1310017763?utm_source=chatgpt.com" TargetMode="External"/><Relationship Id="rId21" Type="http://schemas.openxmlformats.org/officeDocument/2006/relationships/hyperlink" Target="https://content.kaspersky-labs.com/se/media/ru/enterprise-security/KICS_tech_overview_RU_A5.pdf?utm_source=chatgpt.com" TargetMode="External"/><Relationship Id="rId34" Type="http://schemas.openxmlformats.org/officeDocument/2006/relationships/hyperlink" Target="https://docs.cntd.ru/document/1310017763?utm_source=chatgpt.com" TargetMode="External"/><Relationship Id="rId42" Type="http://schemas.openxmlformats.org/officeDocument/2006/relationships/hyperlink" Target="https://support.kaspersky.com/KSC/CloudConsole/ru-RU/183915.htm?utm_source=chatgpt.com" TargetMode="External"/><Relationship Id="rId47" Type="http://schemas.openxmlformats.org/officeDocument/2006/relationships/hyperlink" Target="https://help.kaspersky.com/ksc/14.2/ru-RU/?utm_source=chatgpt.com" TargetMode="External"/><Relationship Id="rId50" Type="http://schemas.openxmlformats.org/officeDocument/2006/relationships/hyperlink" Target="https://media.kaspersky.com/en/enterprise-security/From-code-to-customer-white-paper.pdf?utm_source=chatgpt.com" TargetMode="External"/><Relationship Id="rId55" Type="http://schemas.openxmlformats.org/officeDocument/2006/relationships/hyperlink" Target="https://support.kaspersky.com/KSC/CloudConsole/en-US/182760.htm?utm_source=chatgpt.com" TargetMode="External"/><Relationship Id="rId63" Type="http://schemas.openxmlformats.org/officeDocument/2006/relationships/table" Target="../tables/table4.xml"/><Relationship Id="rId7" Type="http://schemas.openxmlformats.org/officeDocument/2006/relationships/hyperlink" Target="https://www.kaspersky.com/enterprise-security/industrial-cybersecurity?utm_source=chatgpt.com" TargetMode="External"/><Relationship Id="rId2" Type="http://schemas.openxmlformats.org/officeDocument/2006/relationships/hyperlink" Target="https://www.kaspersky.com/blog/devops-security-hybrid/36021/" TargetMode="External"/><Relationship Id="rId16" Type="http://schemas.openxmlformats.org/officeDocument/2006/relationships/hyperlink" Target="https://www.kaspersky.ru/enterprise-security/industrial-cybersecurity?utm_source=chatgpt.com" TargetMode="External"/><Relationship Id="rId29" Type="http://schemas.openxmlformats.org/officeDocument/2006/relationships/hyperlink" Target="https://securelist.ru/podvodny-e-kamni-dinamicheskogo-testi/1138/?utm_source=chatgpt.com" TargetMode="External"/><Relationship Id="rId11" Type="http://schemas.openxmlformats.org/officeDocument/2006/relationships/hyperlink" Target="https://support.kaspersky.com/KSC/15.1/en-US/Kaspersky%20Security%20Center%2015.1%20Windows-English.pdf" TargetMode="External"/><Relationship Id="rId24" Type="http://schemas.openxmlformats.org/officeDocument/2006/relationships/hyperlink" Target="https://media.kaspersky.com/en/enterprise-security/From-code-to-customer-white-paper.pdf?utm_source=chatgpt.com" TargetMode="External"/><Relationship Id="rId32" Type="http://schemas.openxmlformats.org/officeDocument/2006/relationships/hyperlink" Target="https://support.kaspersky.com/ksc/14/ru-RU/181095.htm?utm_source=chatgpt.com" TargetMode="External"/><Relationship Id="rId37" Type="http://schemas.openxmlformats.org/officeDocument/2006/relationships/hyperlink" Target="https://www.kaspersky.ru/small-to-medium-business-security/security-center?utm_source=chatgpt.com" TargetMode="External"/><Relationship Id="rId40" Type="http://schemas.openxmlformats.org/officeDocument/2006/relationships/hyperlink" Target="https://www.kaspersky.ru/enterprise-security/wiki-section/products/fileless-threats-protection?utm_source=chatgpt.com" TargetMode="External"/><Relationship Id="rId45" Type="http://schemas.openxmlformats.org/officeDocument/2006/relationships/hyperlink" Target="https://www.kaspersky.ru/small-to-medium-business-security/security-center?utm_source=chatgpt.com" TargetMode="External"/><Relationship Id="rId53" Type="http://schemas.openxmlformats.org/officeDocument/2006/relationships/hyperlink" Target="https://www.kaspersky.com/about/press-releases/kaspersky-launches-specialized-security-solution-for-containerized-environments?utm_source=chatgpt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kaspersky.ru/small-to-medium-business-security/cloud" TargetMode="External"/><Relationship Id="rId61" Type="http://schemas.openxmlformats.org/officeDocument/2006/relationships/table" Target="../tables/table2.xml"/><Relationship Id="rId19" Type="http://schemas.openxmlformats.org/officeDocument/2006/relationships/hyperlink" Target="https://media.kaspersky.com/en/enterprise-security/From-code-to-customer-white-paper.pdf?utm_source=chatgpt.com" TargetMode="External"/><Relationship Id="rId14" Type="http://schemas.openxmlformats.org/officeDocument/2006/relationships/hyperlink" Target="https://docs.cntd.ru/document/1310017763?utm_source=chatgpt.com" TargetMode="External"/><Relationship Id="rId22" Type="http://schemas.openxmlformats.org/officeDocument/2006/relationships/hyperlink" Target="https://www.kaspersky.ru/small-to-medium-business-security/security-center?utm_source=chatgpt.com" TargetMode="External"/><Relationship Id="rId27" Type="http://schemas.openxmlformats.org/officeDocument/2006/relationships/hyperlink" Target="https://support.kaspersky.ru/ksc/14.2/182643?utm_source=chatgpt.com" TargetMode="External"/><Relationship Id="rId30" Type="http://schemas.openxmlformats.org/officeDocument/2006/relationships/hyperlink" Target="https://www.kaspersky.ru/small-to-medium-business-security/endpoint-advanced?utm_source=chatgpt.com" TargetMode="External"/><Relationship Id="rId35" Type="http://schemas.openxmlformats.org/officeDocument/2006/relationships/hyperlink" Target="https://support.kaspersky.com/help/keswin/12.5/ru-RU/176801.htm?utm_source=chatgpt.com" TargetMode="External"/><Relationship Id="rId43" Type="http://schemas.openxmlformats.org/officeDocument/2006/relationships/hyperlink" Target="https://www.kaspersky.ru/enterprise-security/wiki-section/products/fileless-threats-protection?utm_source=chatgpt.com" TargetMode="External"/><Relationship Id="rId48" Type="http://schemas.openxmlformats.org/officeDocument/2006/relationships/hyperlink" Target="https://docs.cntd.ru/document/1310017763?utm_source=chatgpt.com" TargetMode="External"/><Relationship Id="rId56" Type="http://schemas.openxmlformats.org/officeDocument/2006/relationships/hyperlink" Target="https://support.kaspersky.com/ksc/14.0/172841?utm_source=chatgpt.com" TargetMode="External"/><Relationship Id="rId64" Type="http://schemas.openxmlformats.org/officeDocument/2006/relationships/table" Target="../tables/table5.xml"/><Relationship Id="rId8" Type="http://schemas.openxmlformats.org/officeDocument/2006/relationships/hyperlink" Target="https://support.kaspersky.com/kics-for-networks/4.1/134912" TargetMode="External"/><Relationship Id="rId51" Type="http://schemas.openxmlformats.org/officeDocument/2006/relationships/hyperlink" Target="https://media.kaspersky.com/en/enterprise-security/Generic_Product_Whitepaper_Securing_your_security_Customer_0721_EN_GLB.pdf?utm_source=chatgpt.com" TargetMode="External"/><Relationship Id="rId3" Type="http://schemas.openxmlformats.org/officeDocument/2006/relationships/hyperlink" Target="https://protect.gost.ru/default.aspx/document1.aspx?baseC=6&amp;control=31&amp;id=263523&amp;month=11&amp;page=1&amp;search&amp;year=2024&amp;utm_source=chatgpt.com" TargetMode="External"/><Relationship Id="rId12" Type="http://schemas.openxmlformats.org/officeDocument/2006/relationships/hyperlink" Target="https://support.kaspersky.com/KSC/15.1/en-US/Kaspersky%20Security%20Center%2015.1%20Windows-English.pdf" TargetMode="External"/><Relationship Id="rId17" Type="http://schemas.openxmlformats.org/officeDocument/2006/relationships/hyperlink" Target="https://www.kaspersky.ru/small-to-medium-business-security/security-center?utm_source=chatgpt.com" TargetMode="External"/><Relationship Id="rId25" Type="http://schemas.openxmlformats.org/officeDocument/2006/relationships/hyperlink" Target="https://support.kaspersky.ru/kes11/214711?utm_source=chatgpt.com" TargetMode="External"/><Relationship Id="rId33" Type="http://schemas.openxmlformats.org/officeDocument/2006/relationships/hyperlink" Target="https://securelist.ru/podvodny-e-kamni-dinamicheskogo-testi/1138/?utm_source=chatgpt.com" TargetMode="External"/><Relationship Id="rId38" Type="http://schemas.openxmlformats.org/officeDocument/2006/relationships/hyperlink" Target="https://docs.cntd.ru/document/1310017763?utm_source=chatgpt.com" TargetMode="External"/><Relationship Id="rId46" Type="http://schemas.openxmlformats.org/officeDocument/2006/relationships/hyperlink" Target="https://support.kaspersky.com/kics-for-networks/4.3/134912?utm_source=chatgpt.com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www.kaspersky.ru/small-to-medium-business-security/endpoint-advanced?utm_source=chatgpt.com" TargetMode="External"/><Relationship Id="rId41" Type="http://schemas.openxmlformats.org/officeDocument/2006/relationships/hyperlink" Target="https://support.kaspersky.com/kics-for-networks/4.3/134912?utm_source=chatgpt.com" TargetMode="External"/><Relationship Id="rId54" Type="http://schemas.openxmlformats.org/officeDocument/2006/relationships/hyperlink" Target="https://support.kaspersky.com/KSC/CloudConsole/en-US/182671.htm?utm_source=chatgpt.com" TargetMode="External"/><Relationship Id="rId62" Type="http://schemas.openxmlformats.org/officeDocument/2006/relationships/table" Target="../tables/table3.xml"/><Relationship Id="rId1" Type="http://schemas.openxmlformats.org/officeDocument/2006/relationships/hyperlink" Target="https://www.kaspersky.com/small-to-medium-business-security/endpoint-advanced" TargetMode="External"/><Relationship Id="rId6" Type="http://schemas.openxmlformats.org/officeDocument/2006/relationships/hyperlink" Target="https://www.kaspersky.com/enterprise-security/industrial-cybersecurity?utm_source=chatgpt.com" TargetMode="External"/><Relationship Id="rId15" Type="http://schemas.openxmlformats.org/officeDocument/2006/relationships/hyperlink" Target="https://www.kaspersky.ru/small-to-medium-business-security/endpoint-advanced?utm_source=chatgpt.com" TargetMode="External"/><Relationship Id="rId23" Type="http://schemas.openxmlformats.org/officeDocument/2006/relationships/hyperlink" Target="https://media.kaspersky.com/en/enterprise-security/From-code-to-customer-white-paper.pdf?utm_source=chatgpt.com" TargetMode="External"/><Relationship Id="rId28" Type="http://schemas.openxmlformats.org/officeDocument/2006/relationships/hyperlink" Target="https://media.kaspersky.com/en/enterprise-security/From-code-to-customer-white-paper.pdf?utm_source=chatgpt.com" TargetMode="External"/><Relationship Id="rId36" Type="http://schemas.openxmlformats.org/officeDocument/2006/relationships/hyperlink" Target="https://content.kaspersky-labs.com/se/media/ru/enterprise-security/KICS_tech_overview_RU_A5.pdf?utm_source=chatgpt.com" TargetMode="External"/><Relationship Id="rId49" Type="http://schemas.openxmlformats.org/officeDocument/2006/relationships/hyperlink" Target="https://protect.gost.ru/default.aspx/document1.aspx?baseC=6&amp;control=31&amp;id=263523&amp;month=11&amp;page=1&amp;search=&amp;year=2024&amp;utm_source=chatgpt.com" TargetMode="External"/><Relationship Id="rId57" Type="http://schemas.openxmlformats.org/officeDocument/2006/relationships/hyperlink" Target="https://www.kaspersky.com/enterprise-security/resources/white-papers?utm_source=chatgpt.com" TargetMode="External"/><Relationship Id="rId10" Type="http://schemas.openxmlformats.org/officeDocument/2006/relationships/hyperlink" Target="https://www.kaspersky.com/small-to-medium-business-security/security-center" TargetMode="External"/><Relationship Id="rId31" Type="http://schemas.openxmlformats.org/officeDocument/2006/relationships/hyperlink" Target="https://support.kaspersky.com/kics-for-networks/4.3/134912?utm_source=chatgpt.com" TargetMode="External"/><Relationship Id="rId44" Type="http://schemas.openxmlformats.org/officeDocument/2006/relationships/hyperlink" Target="https://docs.cntd.ru/document/1310017763?utm_source=chatgpt.com" TargetMode="External"/><Relationship Id="rId52" Type="http://schemas.openxmlformats.org/officeDocument/2006/relationships/hyperlink" Target="https://os.kaspersky.com/blog/process-requirements-security-objectives-and-threat-modeling/?utm_source=chatgpt.com" TargetMode="External"/><Relationship Id="rId60" Type="http://schemas.openxmlformats.org/officeDocument/2006/relationships/table" Target="../tables/table1.xml"/><Relationship Id="rId4" Type="http://schemas.openxmlformats.org/officeDocument/2006/relationships/hyperlink" Target="https://www.kaspersky.com/kcs" TargetMode="External"/><Relationship Id="rId9" Type="http://schemas.openxmlformats.org/officeDocument/2006/relationships/hyperlink" Target="https://support.kaspersky.com/kics-for-networks/4.1/13491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950584922000568" TargetMode="External"/><Relationship Id="rId18" Type="http://schemas.openxmlformats.org/officeDocument/2006/relationships/hyperlink" Target="https://www.imperva.com/learn/application-security/sast-iast-dast/" TargetMode="External"/><Relationship Id="rId26" Type="http://schemas.openxmlformats.org/officeDocument/2006/relationships/hyperlink" Target="https://www.netcomlearning.com/course/ec-council-ceh-certified-ethical-hacker-v12" TargetMode="External"/><Relationship Id="rId39" Type="http://schemas.openxmlformats.org/officeDocument/2006/relationships/hyperlink" Target="https://www.thefreelibrary.com/SCADA%3B+supervisory+control+and+data+acquisition%2C+4th+ed.-a0253493775" TargetMode="External"/><Relationship Id="rId21" Type="http://schemas.openxmlformats.org/officeDocument/2006/relationships/hyperlink" Target="https://standards.ieee.org/ieee/1028/4402/" TargetMode="External"/><Relationship Id="rId34" Type="http://schemas.openxmlformats.org/officeDocument/2006/relationships/hyperlink" Target="https://csrc.nist.rip/library/alt-SP800-92.pdf" TargetMode="External"/><Relationship Id="rId42" Type="http://schemas.openxmlformats.org/officeDocument/2006/relationships/hyperlink" Target="https://s3.amazonaws.com/assets.paloaltonetworksacademy.net/csg/Endpoint_Security_Technologies_5.pdf" TargetMode="External"/><Relationship Id="rId47" Type="http://schemas.openxmlformats.org/officeDocument/2006/relationships/hyperlink" Target="https://cheatsheetseries.owasp.org/cheatsheets/Secrets_Management_Cheat_Sheet.html" TargetMode="External"/><Relationship Id="rId7" Type="http://schemas.openxmlformats.org/officeDocument/2006/relationships/hyperlink" Target="https://www.atlassian.com/agile/software-development/sdlc" TargetMode="External"/><Relationship Id="rId2" Type="http://schemas.openxmlformats.org/officeDocument/2006/relationships/hyperlink" Target="https://core.ac.uk/download/pdf/287482395.pdf" TargetMode="External"/><Relationship Id="rId16" Type="http://schemas.openxmlformats.org/officeDocument/2006/relationships/hyperlink" Target="https://www.imperva.com/learn/application-security/sast-iast-dast/" TargetMode="External"/><Relationship Id="rId29" Type="http://schemas.openxmlformats.org/officeDocument/2006/relationships/hyperlink" Target="https://unicoms.biz/upload/medialibrary/de0/de05cc590272e746b3ca1e3b258f1262.pdf" TargetMode="External"/><Relationship Id="rId1" Type="http://schemas.openxmlformats.org/officeDocument/2006/relationships/hyperlink" Target="https://www.prince2training.co.uk/blog/project-management-life-cycle" TargetMode="External"/><Relationship Id="rId6" Type="http://schemas.openxmlformats.org/officeDocument/2006/relationships/hyperlink" Target="https://aws.amazon.com/what-is/sdlc/?utm_source" TargetMode="External"/><Relationship Id="rId11" Type="http://schemas.openxmlformats.org/officeDocument/2006/relationships/hyperlink" Target="https://pmc.ncbi.nlm.nih.gov/articles/PMC8835693/" TargetMode="External"/><Relationship Id="rId24" Type="http://schemas.openxmlformats.org/officeDocument/2006/relationships/hyperlink" Target="https://cheatsheetseries.owasp.org/cheatsheets/Threat_Modeling_Cheat_Sheet.html" TargetMode="External"/><Relationship Id="rId32" Type="http://schemas.openxmlformats.org/officeDocument/2006/relationships/hyperlink" Target="https://miemagazine.com/sample/IT/IT401-500/IT420/sample-Cryptography%20and%20Network%20Security%20Principles%20and%20Practice%208th%208E.pdf" TargetMode="External"/><Relationship Id="rId37" Type="http://schemas.openxmlformats.org/officeDocument/2006/relationships/hyperlink" Target="https://content.kaspersky-labs.com/se/media/ru/unified-monitorin-and-analysis-platform-datasheet.pdf" TargetMode="External"/><Relationship Id="rId40" Type="http://schemas.openxmlformats.org/officeDocument/2006/relationships/hyperlink" Target="https://npopris.ru/wp-content/uploads/2015/09/%D0%93%D0%9E%D0%A1%D0%A2-34.003-90.pdf" TargetMode="External"/><Relationship Id="rId45" Type="http://schemas.openxmlformats.org/officeDocument/2006/relationships/hyperlink" Target="https://content.kaspersky-labs.com/se/media/en/business-security/enterprise/kics-overview.pdf" TargetMode="External"/><Relationship Id="rId5" Type="http://schemas.openxmlformats.org/officeDocument/2006/relationships/hyperlink" Target="https://journals.sagepub.com/doi/full/10.1177/10506519251326558?utm_source" TargetMode="External"/><Relationship Id="rId15" Type="http://schemas.openxmlformats.org/officeDocument/2006/relationships/hyperlink" Target="https://www.redhat.com/en/topics/devops/what-is-ci-cd" TargetMode="External"/><Relationship Id="rId23" Type="http://schemas.openxmlformats.org/officeDocument/2006/relationships/hyperlink" Target="https://public.magendanz.com/Temp/Threat%20Modeling%20-%20Shostack,%20Adam.pdf" TargetMode="External"/><Relationship Id="rId28" Type="http://schemas.openxmlformats.org/officeDocument/2006/relationships/hyperlink" Target="https://learn.microsoft.com/en-us/compliance/assurance/assurance-microsoft-security-development-lifecycle" TargetMode="External"/><Relationship Id="rId36" Type="http://schemas.openxmlformats.org/officeDocument/2006/relationships/hyperlink" Target="https://www.forrester.com/blogs/introducing-the-forrester-new-tech-extended-detection-and-response-xdr-a-battle-between-precedent-and-innovation/" TargetMode="External"/><Relationship Id="rId10" Type="http://schemas.openxmlformats.org/officeDocument/2006/relationships/hyperlink" Target="https://journals.sagepub.com/doi/10.1177/87569728241254095" TargetMode="External"/><Relationship Id="rId19" Type="http://schemas.openxmlformats.org/officeDocument/2006/relationships/hyperlink" Target="https://www.ntia.gov/files/ntia/publications/sbom_faq_-_20201116.pdf" TargetMode="External"/><Relationship Id="rId31" Type="http://schemas.openxmlformats.org/officeDocument/2006/relationships/hyperlink" Target="https://www.protokols.ru/WP/wp-content/uploads/2018/08/rfc8446.pdf" TargetMode="External"/><Relationship Id="rId44" Type="http://schemas.openxmlformats.org/officeDocument/2006/relationships/hyperlink" Target="https://support.s.kaspersky-labs.com/cert/11320/%5B69-10%20KSC%5D%5BLinux%5D%20%D1%80%D1%83%D0%BA%D0%BE%D0%B2%D0%BE%D0%B4%D1%81%D1%82%D0%B2%D0%BE%20%D0%BF%D0%BE%20%D1%8D%D0%BA%D1%81%D0%BF%D0%BB%D1%83%D0%B0%D1%82%D0%B0%D1%86%D0%B8%D0%B8.pdf" TargetMode="External"/><Relationship Id="rId4" Type="http://schemas.openxmlformats.org/officeDocument/2006/relationships/hyperlink" Target="https://link.springer.com/chapter/10.1007/978-3-031-70106-1_10?utm_source" TargetMode="External"/><Relationship Id="rId9" Type="http://schemas.openxmlformats.org/officeDocument/2006/relationships/hyperlink" Target="https://www.prince2training.co.uk/blog/project-management-life-cycle" TargetMode="External"/><Relationship Id="rId14" Type="http://schemas.openxmlformats.org/officeDocument/2006/relationships/hyperlink" Target="https://www.redhat.com/en/topics/devops/what-is-ci-cd" TargetMode="External"/><Relationship Id="rId22" Type="http://schemas.openxmlformats.org/officeDocument/2006/relationships/hyperlink" Target="https://dl.ebooksworld.ir/motoman/Pearson.Software.Engineering.10th.Edition.www.EBooksWorld.ir.pdf" TargetMode="External"/><Relationship Id="rId27" Type="http://schemas.openxmlformats.org/officeDocument/2006/relationships/hyperlink" Target="https://csrc.nist.rip/external/nvlpubs.nist.gov/nistpubs/SpecialPublications/NIST.SP.800-218.pdf" TargetMode="External"/><Relationship Id="rId30" Type="http://schemas.openxmlformats.org/officeDocument/2006/relationships/hyperlink" Target="https://www.iso.org/home.html" TargetMode="External"/><Relationship Id="rId35" Type="http://schemas.openxmlformats.org/officeDocument/2006/relationships/hyperlink" Target="https://www.gartner.com/reviews/market/extended-detection-and-response" TargetMode="External"/><Relationship Id="rId43" Type="http://schemas.openxmlformats.org/officeDocument/2006/relationships/hyperlink" Target="https://support.s.kaspersky-labs.com/cert/11320/%5B69-07%20KSC13%5D%20%D0%A0%D1%83%D0%BA%D0%BE%D0%B2%D0%BE%D0%B4%D1%81%D1%82%D0%B2%D0%BE%20%D0%BF%D0%BE%20%D1%8D%D0%BA%D1%81%D0%BF%D0%BB%D1%83%D0%B0%D1%82%D0%B0%D1%86%D0%B8%D0%B8.pdf" TargetMode="External"/><Relationship Id="rId48" Type="http://schemas.openxmlformats.org/officeDocument/2006/relationships/hyperlink" Target="https://protect.gost.ru/v.aspx?control=8&amp;regnum=252117" TargetMode="External"/><Relationship Id="rId8" Type="http://schemas.openxmlformats.org/officeDocument/2006/relationships/hyperlink" Target="https://instituteprojectmanagement.com/blog/project-life-cycle/" TargetMode="External"/><Relationship Id="rId3" Type="http://schemas.openxmlformats.org/officeDocument/2006/relationships/hyperlink" Target="https://sk.sagepub.com/ency/edvol/businesstoday/chpt/centralized-control?utm_source=chatgpt.com" TargetMode="External"/><Relationship Id="rId12" Type="http://schemas.openxmlformats.org/officeDocument/2006/relationships/hyperlink" Target="https://www.sciencedirect.com/science/article/pii/S0950584923000046" TargetMode="External"/><Relationship Id="rId17" Type="http://schemas.openxmlformats.org/officeDocument/2006/relationships/hyperlink" Target="https://www.imperva.com/learn/application-security/sast-iast-dast/" TargetMode="External"/><Relationship Id="rId25" Type="http://schemas.openxmlformats.org/officeDocument/2006/relationships/hyperlink" Target="https://nvlpubs.nist.gov/nistpubs/legacy/sp/nistspecialpublication800-115.pdf" TargetMode="External"/><Relationship Id="rId33" Type="http://schemas.openxmlformats.org/officeDocument/2006/relationships/hyperlink" Target="https://icscsi.org/library/Documents/White_Papers/Gartner%20-%20Magic%20Quadrant%20for%20SIEM%20-%202014.pdf" TargetMode="External"/><Relationship Id="rId38" Type="http://schemas.openxmlformats.org/officeDocument/2006/relationships/hyperlink" Target="https://cdn2.hubspot.net/hubfs/5382318/ISAGCA%20Quick%20Start%20Guide%20FINAL.pdf" TargetMode="External"/><Relationship Id="rId46" Type="http://schemas.openxmlformats.org/officeDocument/2006/relationships/hyperlink" Target="https://cheatsheetseries.owasp.org/cheatsheets/Logging_Cheat_Sheet.html" TargetMode="External"/><Relationship Id="rId20" Type="http://schemas.openxmlformats.org/officeDocument/2006/relationships/hyperlink" Target="https://cdn.standards.iteh.ai/samples/81870/747a8706bbdc4b2f9964febd87ea2e68/ISO-IEC-5962-2021.pdf" TargetMode="External"/><Relationship Id="rId41" Type="http://schemas.openxmlformats.org/officeDocument/2006/relationships/hyperlink" Target="https://www.cisco.com/site/us/en/learn/topics/security/what-is-endpoint-securit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"/>
  <sheetViews>
    <sheetView workbookViewId="0">
      <selection activeCell="C9" sqref="C9"/>
    </sheetView>
  </sheetViews>
  <sheetFormatPr defaultColWidth="12.53125" defaultRowHeight="15.75" customHeight="1"/>
  <cols>
    <col min="1" max="1" width="35.796875" customWidth="1"/>
    <col min="2" max="2" width="27.86328125" customWidth="1"/>
    <col min="3" max="3" width="7.53125" customWidth="1"/>
    <col min="4" max="4" width="38.46484375" customWidth="1"/>
    <col min="5" max="11" width="20.46484375" customWidth="1"/>
  </cols>
  <sheetData>
    <row r="1" spans="1:11" ht="54.7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24.75" customHeight="1">
      <c r="A2" s="1"/>
      <c r="B2" s="1"/>
    </row>
    <row r="3" spans="1:11" ht="24.75" customHeight="1">
      <c r="A3" s="93" t="s">
        <v>1</v>
      </c>
      <c r="B3" s="94"/>
      <c r="D3" s="93" t="s">
        <v>2</v>
      </c>
      <c r="E3" s="94"/>
    </row>
    <row r="4" spans="1:11" ht="24.75" customHeight="1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>
      <c r="A5" s="2" t="s">
        <v>82</v>
      </c>
      <c r="B5" s="2" t="s">
        <v>6</v>
      </c>
      <c r="D5" s="2" t="s">
        <v>7</v>
      </c>
      <c r="E5" s="3">
        <v>45904</v>
      </c>
    </row>
    <row r="6" spans="1:11" ht="24.75" customHeight="1">
      <c r="A6" s="2" t="s">
        <v>8</v>
      </c>
      <c r="B6" s="2" t="s">
        <v>9</v>
      </c>
      <c r="D6" s="2" t="s">
        <v>10</v>
      </c>
      <c r="E6" s="3">
        <v>45932</v>
      </c>
    </row>
    <row r="7" spans="1:11" ht="24.75" customHeight="1">
      <c r="A7" s="2" t="s">
        <v>11</v>
      </c>
      <c r="B7" s="2" t="s">
        <v>12</v>
      </c>
      <c r="D7" s="2" t="s">
        <v>13</v>
      </c>
      <c r="E7" s="2"/>
    </row>
    <row r="8" spans="1:11" ht="24.75" customHeight="1">
      <c r="A8" s="2" t="s">
        <v>14</v>
      </c>
      <c r="B8" s="2" t="s">
        <v>15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V1012"/>
  <sheetViews>
    <sheetView topLeftCell="A3" zoomScale="70" zoomScaleNormal="70" workbookViewId="0">
      <selection activeCell="W13" sqref="W13"/>
    </sheetView>
  </sheetViews>
  <sheetFormatPr defaultColWidth="12.53125" defaultRowHeight="15.75" customHeight="1"/>
  <cols>
    <col min="1" max="1" width="59.1328125" customWidth="1"/>
    <col min="2" max="2" width="29" customWidth="1"/>
    <col min="3" max="31" width="5" customWidth="1"/>
    <col min="32" max="74" width="3.53125" customWidth="1"/>
  </cols>
  <sheetData>
    <row r="1" spans="1:74" ht="41.25" customHeight="1">
      <c r="A1" s="95" t="s">
        <v>16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>
      <c r="A2" s="5"/>
      <c r="B2" s="6" t="s">
        <v>17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>
      <c r="A3" s="9" t="s">
        <v>18</v>
      </c>
      <c r="B3" s="10" t="s">
        <v>4</v>
      </c>
      <c r="C3" s="10"/>
      <c r="D3" s="5"/>
      <c r="E3" s="5"/>
      <c r="F3" s="5"/>
      <c r="G3" s="5"/>
      <c r="H3" s="35"/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>
      <c r="A4" s="9" t="s">
        <v>19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35"/>
      <c r="L4" s="5"/>
      <c r="M4" s="5"/>
      <c r="N4" s="5"/>
      <c r="O4" s="5"/>
      <c r="P4" s="3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>
      <c r="A5" s="9" t="s">
        <v>20</v>
      </c>
      <c r="B5" s="12" t="s">
        <v>6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>
      <c r="A6" s="9" t="s">
        <v>21</v>
      </c>
      <c r="B6" s="12" t="s">
        <v>6</v>
      </c>
      <c r="C6" s="5"/>
      <c r="D6" s="5"/>
      <c r="E6" s="12"/>
      <c r="F6" s="12"/>
      <c r="G6" s="33"/>
      <c r="H6" s="33"/>
      <c r="I6" s="5"/>
      <c r="J6" s="5"/>
      <c r="K6" s="5"/>
      <c r="L6" s="33"/>
      <c r="M6" s="3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>
      <c r="A7" s="9" t="s">
        <v>22</v>
      </c>
      <c r="B7" s="13" t="s">
        <v>12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>
      <c r="A8" s="9" t="s">
        <v>23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>
      <c r="A9" s="9" t="s">
        <v>24</v>
      </c>
      <c r="B9" s="14" t="s">
        <v>9</v>
      </c>
      <c r="C9" s="5"/>
      <c r="D9" s="5"/>
      <c r="E9" s="5"/>
      <c r="F9" s="5"/>
      <c r="G9" s="5"/>
      <c r="H9" s="5"/>
      <c r="I9" s="5"/>
      <c r="J9" s="5"/>
      <c r="K9" s="5"/>
      <c r="L9" s="36"/>
      <c r="M9" s="36"/>
      <c r="N9" s="3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>
      <c r="A10" s="9" t="s">
        <v>25</v>
      </c>
      <c r="B10" s="13" t="s">
        <v>12</v>
      </c>
      <c r="C10" s="34"/>
      <c r="D10" s="5"/>
      <c r="E10" s="5"/>
      <c r="F10" s="5"/>
      <c r="G10" s="34"/>
      <c r="H10" s="34"/>
      <c r="I10" s="34"/>
      <c r="J10" s="5"/>
      <c r="K10" s="5"/>
      <c r="L10" s="5"/>
      <c r="M10" s="5"/>
      <c r="N10" s="5"/>
      <c r="O10" s="5"/>
      <c r="P10" s="3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>
      <c r="A11" s="9" t="s">
        <v>26</v>
      </c>
      <c r="B11" s="15" t="s">
        <v>15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79"/>
      <c r="P11" s="7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>
      <c r="A12" s="9" t="s">
        <v>27</v>
      </c>
      <c r="B12" s="15" t="s">
        <v>15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79"/>
      <c r="P12" s="7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>
      <c r="A13" s="9" t="s">
        <v>28</v>
      </c>
      <c r="B13" s="12" t="s">
        <v>6</v>
      </c>
      <c r="C13" s="33"/>
      <c r="D13" s="5"/>
      <c r="E13" s="5"/>
      <c r="F13" s="5"/>
      <c r="G13" s="3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>
      <c r="A14" s="9" t="s">
        <v>29</v>
      </c>
      <c r="B14" s="10" t="s">
        <v>4</v>
      </c>
      <c r="C14" s="5"/>
      <c r="D14" s="5"/>
      <c r="E14" s="5"/>
      <c r="F14" s="5"/>
      <c r="G14" s="5"/>
      <c r="H14" s="10"/>
      <c r="I14" s="10"/>
      <c r="J14" s="35"/>
      <c r="K14" s="5"/>
      <c r="L14" s="5"/>
      <c r="M14" s="5"/>
      <c r="N14" s="5"/>
      <c r="O14" s="5"/>
      <c r="P14" s="35"/>
      <c r="Q14" s="3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>
      <c r="A15" s="9" t="s">
        <v>30</v>
      </c>
      <c r="B15" s="14" t="s">
        <v>9</v>
      </c>
      <c r="C15" s="5"/>
      <c r="D15" s="5"/>
      <c r="E15" s="5"/>
      <c r="F15" s="5"/>
      <c r="G15" s="5"/>
      <c r="H15" s="14"/>
      <c r="I15" s="14"/>
      <c r="J15" s="3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>
      <c r="A16" s="9" t="s">
        <v>31</v>
      </c>
      <c r="B16" s="13" t="s">
        <v>12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>
      <c r="A17" s="9" t="s">
        <v>32</v>
      </c>
      <c r="B17" s="10" t="s">
        <v>4</v>
      </c>
      <c r="C17" s="10"/>
      <c r="D17" s="5"/>
      <c r="E17" s="5"/>
      <c r="F17" s="5"/>
      <c r="G17" s="5"/>
      <c r="H17" s="5"/>
      <c r="I17" s="35"/>
      <c r="J17" s="10"/>
      <c r="K17" s="5"/>
      <c r="L17" s="5"/>
      <c r="M17" s="5"/>
      <c r="N17" s="5"/>
      <c r="O17" s="5"/>
      <c r="P17" s="5"/>
      <c r="Q17" s="3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ht="30" customHeight="1">
      <c r="A18" s="9" t="s">
        <v>431</v>
      </c>
      <c r="B18" s="80" t="s">
        <v>9</v>
      </c>
      <c r="C18" s="81"/>
      <c r="D18" s="5"/>
      <c r="E18" s="5"/>
      <c r="F18" s="5"/>
      <c r="G18" s="5"/>
      <c r="H18" s="5"/>
      <c r="I18" s="82"/>
      <c r="J18" s="81"/>
      <c r="K18" s="82"/>
      <c r="L18" s="82"/>
      <c r="M18" s="82"/>
      <c r="N18" s="82"/>
      <c r="O18" s="36"/>
      <c r="P18" s="36"/>
      <c r="Q18" s="3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ht="30" customHeight="1">
      <c r="A19" s="9" t="s">
        <v>432</v>
      </c>
      <c r="B19" s="83" t="s">
        <v>12</v>
      </c>
      <c r="C19" s="81"/>
      <c r="D19" s="5"/>
      <c r="E19" s="5"/>
      <c r="F19" s="5"/>
      <c r="G19" s="5"/>
      <c r="H19" s="5"/>
      <c r="I19" s="82"/>
      <c r="J19" s="81"/>
      <c r="K19" s="82"/>
      <c r="L19" s="82"/>
      <c r="M19" s="82"/>
      <c r="N19" s="82"/>
      <c r="O19" s="34"/>
      <c r="P19" s="34"/>
      <c r="Q19" s="8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ht="30" customHeight="1">
      <c r="A20" s="9" t="s">
        <v>433</v>
      </c>
      <c r="B20" s="84" t="s">
        <v>6</v>
      </c>
      <c r="C20" s="81"/>
      <c r="D20" s="5"/>
      <c r="E20" s="5"/>
      <c r="F20" s="5"/>
      <c r="G20" s="5"/>
      <c r="H20" s="5"/>
      <c r="I20" s="82"/>
      <c r="J20" s="81"/>
      <c r="K20" s="82"/>
      <c r="L20" s="82"/>
      <c r="M20" s="82"/>
      <c r="N20" s="82"/>
      <c r="O20" s="82"/>
      <c r="P20" s="33"/>
      <c r="Q20" s="33"/>
      <c r="R20" s="33"/>
      <c r="S20" s="5"/>
      <c r="T20" s="5"/>
      <c r="U20" s="5"/>
      <c r="V20" s="5"/>
      <c r="W20" s="5"/>
      <c r="X20" s="5"/>
      <c r="Y20" s="5"/>
      <c r="Z20" s="5"/>
      <c r="AA20" s="5"/>
      <c r="AB20" s="5"/>
      <c r="AC20" s="11"/>
      <c r="AD20" s="11"/>
      <c r="AE20" s="11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30" customHeight="1">
      <c r="A21" s="9" t="s">
        <v>33</v>
      </c>
      <c r="B21" s="16" t="s">
        <v>34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/>
      <c r="AD21" s="11"/>
      <c r="AE21" s="11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30" customHeight="1">
      <c r="A22" s="9" t="s">
        <v>35</v>
      </c>
      <c r="B22" s="16" t="s">
        <v>34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/>
      <c r="AD22" s="11"/>
      <c r="AE22" s="11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2.75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2.75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2.75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2.75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2.75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2.75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2.75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2.75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2.75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2.75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2.75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2.75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2.75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2.75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2.75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2.75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2.75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2.75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2.75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2.75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2.75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2.75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2.75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2.75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2.75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2.75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2.75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2.75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2.75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2.75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2.75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2.75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2.75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2.75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2.75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2.75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2.75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2.75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2.75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2.75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2.75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2.75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2.75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2.75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2.75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2.75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2.75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2.75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2.75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2.75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2.75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2.75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2.75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2.75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2.75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2.7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2.75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2.7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2.7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2.7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2.7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2.7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2.7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2.7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2.7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2.7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2.7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2.7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2.7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2.7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2.7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2.7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2.7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2.7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2.7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2.7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2.75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2.75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2.75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2.75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2.75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2.75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2.75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2.75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2.75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2.75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2.75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2.75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2.75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2.75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2.75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2.75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2.75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2.75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2.75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2.75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2.75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2.75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2.75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2.75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2.75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2.75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2.75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2.75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2.75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2.75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2.75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2.75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2.75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2.75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2.75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2.75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2.75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2.75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2.75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2.75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2.75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2.75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2.75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2.75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2.75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2.75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2.75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2.75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2.75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2.75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2.75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2.75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2.75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2.75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2.75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2.75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2.75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2.75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2.75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2.75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2.75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2.75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2.75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2.75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2.75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2.75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2.75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2.75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2.75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2.75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2.75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2.75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2.75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2.75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2.75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2.75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2.75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2.75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2.75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2.75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2.75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2.75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2.75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2.75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2.75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2.75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2.75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2.75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2.75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2.75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2.75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2.75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2.75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2.75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2.75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2.75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2.75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2.75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2.75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2.75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2.75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2.75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2.75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2.75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2.75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2.75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2.75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2.75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2.75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2.75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2.75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2.75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2.75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2.75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2.75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2.75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2.75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2.75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2.75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2.75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2.75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2.75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2.75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2.75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2.75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2.75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2.75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2.75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2.75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2.75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2.75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2.75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2.75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2.75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2.75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2.75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2.75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2.75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2.75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2.75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2.75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2.75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2.75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2.75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2.75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2.75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2.75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2.75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2.75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2.75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2.75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2.75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2.75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2.75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2.75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2.75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2.75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2.75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2.75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2.75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2.75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2.75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2.75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2.75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2.75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2.75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2.75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2.75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2.75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2.75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2.75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2.75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2.75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2.75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2.75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2.75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2.75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2.75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2.75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2.75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2.75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2.75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2.75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2.75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2.75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2.75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2.75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2.75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2.75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2.75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2.75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2.75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2.75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2.75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2.75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2.75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2.75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2.75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2.75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2.75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2.75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2.75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2.75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2.75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2.75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2.75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2.75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2.75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2.75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2.75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2.75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2.75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2.75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2.75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2.75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2.75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2.75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2.75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2.75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2.75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2.75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2.75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2.75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2.75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2.75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2.75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2.75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2.75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2.75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2.75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2.75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2.75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2.75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2.75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2.75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2.75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2.75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2.75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2.75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2.75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2.75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2.75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2.75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2.75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2.75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2.75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2.75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2.75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2.75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2.75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2.75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2.75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2.75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2.75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2.75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2.75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2.75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2.75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2.75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2.75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2.75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2.75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2.75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2.75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2.75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2.75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2.75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2.75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2.75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2.75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2.75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2.75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2.75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2.75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2.75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2.75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2.75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2.75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2.75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2.75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2.75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2.75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2.75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2.75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2.75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2.75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2.75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2.75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2.75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2.75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2.75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2.75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2.75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2.75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2.75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2.75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2.75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2.75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2.75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2.75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2.75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2.75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2.75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2.75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2.75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2.75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2.75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2.75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2.75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2.75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2.75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2.75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2.75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2.75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2.75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2.75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2.75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2.75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2.75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2.75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2.75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2.75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2.75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2.75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2.75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2.75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2.75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2.75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2.75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2.75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2.75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2.75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2.75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2.75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2.75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2.75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2.75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2.75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2.75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2.75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2.75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2.75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2.75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2.75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2.75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2.75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2.75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2.75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2.75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2.75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2.75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2.75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2.75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2.75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2.75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2.75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2.75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2.75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2.75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2.75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2.75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2.75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2.75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2.75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2.75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2.75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2.75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2.75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2.75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2.75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2.75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2.75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2.75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2.75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2.75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2.75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2.75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2.75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2.75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2.75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2.75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2.75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2.75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2.75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2.75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2.75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2.75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2.75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2.75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2.75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2.75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2.75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2.75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2.75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2.75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2.75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2.75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2.75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2.75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2.75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2.75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2.75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2.75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2.75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2.75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2.75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2.75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2.75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2.75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2.75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2.75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2.75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2.75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2.75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2.75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2.75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2.75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2.75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2.75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2.75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2.75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2.75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2.75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2.75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2.75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2.75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2.75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2.75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2.75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2.75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2.75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2.75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2.75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2.75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2.75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2.75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2.75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2.75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2.75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2.75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2.75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2.75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2.75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2.75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2.75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2.75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2.75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2.75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2.75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2.75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2.75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2.75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2.75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2.75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2.75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2.75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2.75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2.75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2.75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2.75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2.75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2.75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2.75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2.75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2.75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2.75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2.75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2.75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2.75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2.75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2.75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2.75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2.75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2.75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2.75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2.75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2.75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2.75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2.75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2.75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2.75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2.75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2.75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2.75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2.75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2.75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2.75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2.75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2.75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2.75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2.75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2.75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2.75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2.75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2.75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2.75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2.75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2.75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2.75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2.75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2.75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2.75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2.75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2.75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2.75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2.75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2.75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2.75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2.75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2.75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2.75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2.75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2.75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2.75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2.75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2.75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2.75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2.75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2.75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2.75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2.75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2.75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2.75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2.75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2.75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2.75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2.75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2.75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2.75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2.75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2.75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2.75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2.75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2.75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2.75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2.75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2.75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2.75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2.75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2.75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2.75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2.75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2.75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2.75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2.75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2.75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2.75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2.75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2.75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2.75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2.75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2.75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2.75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2.75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2.75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2.75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2.75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2.75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2.75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2.75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2.75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2.75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2.75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2.75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2.75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2.75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2.75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2.75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2.75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2.75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2.75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2.75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2.75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2.75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2.75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2.75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2.75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2.75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2.75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2.75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2.75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2.75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2.75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2.75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2.75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2.75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2.75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2.75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2.75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2.75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2.75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2.75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2.75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2.75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2.75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2.75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2.75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2.75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2.75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2.75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2.75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2.75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2.75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2.75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2.75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2.75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2.75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2.75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2.75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2.75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2.75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2.75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2.75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2.75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2.75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2.75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2.75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2.75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2.75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2.75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2.75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2.75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2.75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2.75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2.75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2.75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2.75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2.75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2.75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2.75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2.75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2.75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2.75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2.75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2.75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2.75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2.75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2.75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2.75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2.75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2.75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2.75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2.75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2.75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2.75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2.75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2.75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2.75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2.75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2.75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2.75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2.75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2.75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2.75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2.75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2.75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2.75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2.75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2.75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2.75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2.75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2.75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2.75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2.75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2.75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2.75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2.75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2.75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2.75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2.75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2.75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2.75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2.75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2.75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2.75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2.75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2.75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2.75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2.75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2.75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2.75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2.75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2.75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2.75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2.75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2.75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2.75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2.75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2.75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2.75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2.75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2.75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2.75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2.75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2.75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2.75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2.75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2.75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2.75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2.75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2.75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2.75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2.75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2.75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2.75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2.75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2.75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2.75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2.75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2.75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2.75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2.75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2.75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2.75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2.75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2.75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2.75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2.75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2.75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2.75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2.75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2.75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2.75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2.75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2.75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2.75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2.75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2.75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2.75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2.75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2.75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2.75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2.75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2.75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2.75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2.75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2.75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2.75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2.75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2.75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2.75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2.75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2.75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2.75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2.75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2.75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2.75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2.75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2.75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2.75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2.75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2.75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2.75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2.75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2.75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2.75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2.75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2.75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2.75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2.75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2.75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2.75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2.75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2.75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2.75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2.75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2.75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2.75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2.75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2.75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2.75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2.75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2.75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2.75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2.75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2.75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2.75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2.75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2.75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2.75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2.75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2.75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2.75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2.75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2.75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2.75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2.75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2.75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2.75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2.75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2.75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2.75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2.75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2.75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2.75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2.75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2.75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2.75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2.75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2.75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2.75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2.75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2.75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2.75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2.75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2.75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2.75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2.75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2.75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2.75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2.75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2.75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2.75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2.75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2.75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2.75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2.75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2.75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2.75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2.75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2.75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2.75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2.75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2.75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2.75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2.75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2.75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2.75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2.75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2.75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2.75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2.75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2.75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2.75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2.75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2.75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2.75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2.75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2.75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2.75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2.75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2.75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2.75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2.75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2.75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2.75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2.75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2.75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2.75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2.75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2.75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2.75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2.75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2.75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2.75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2.75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2.75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2.75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2.75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2.75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2.75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2.75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2.75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2.75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2.75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2.75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2.75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2.75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2.75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2.75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2.75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2.75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2.75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2.75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2.75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2.75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2.75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2.75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2.75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2.75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2.75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2.75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2.75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2.75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2.75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2.75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2.75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2.75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2.75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2.75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2.75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2.75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2.75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2.75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2.75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2.75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2.75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2.75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2.75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2.75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2.75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2.75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2.75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2.75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2.75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2.75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2.75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2.75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2.75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2.75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2.75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  <row r="1010" spans="29:74" ht="12.75"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</row>
    <row r="1011" spans="29:74" ht="12.75"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</row>
    <row r="1012" spans="29:74" ht="12.75"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5:B5"/>
  <sheetViews>
    <sheetView workbookViewId="0">
      <selection activeCell="B5" sqref="B5"/>
    </sheetView>
  </sheetViews>
  <sheetFormatPr defaultColWidth="12.53125" defaultRowHeight="15.75" customHeight="1"/>
  <cols>
    <col min="1" max="1" width="18" customWidth="1"/>
    <col min="2" max="2" width="77.19921875" customWidth="1"/>
  </cols>
  <sheetData>
    <row r="5" spans="1:2" ht="15.75" customHeight="1">
      <c r="A5" s="31" t="s">
        <v>83</v>
      </c>
      <c r="B5" s="32" t="str">
        <f>HYPERLINK("https://www.figma.com/design/gKpliymRJQMDL8PaIweOUd/Украшения-2?node-id=0-1&amp;p=f")</f>
        <v>https://www.figma.com/design/gKpliymRJQMDL8PaIweOUd/Украшения-2?node-id=0-1&amp;p=f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54"/>
  <sheetViews>
    <sheetView topLeftCell="A15" zoomScale="71" workbookViewId="0">
      <selection activeCell="I27" sqref="I27"/>
    </sheetView>
  </sheetViews>
  <sheetFormatPr defaultColWidth="12.6640625" defaultRowHeight="15.75" customHeight="1"/>
  <cols>
    <col min="1" max="1" width="40.796875" customWidth="1"/>
    <col min="2" max="2" width="42.46484375" customWidth="1"/>
    <col min="3" max="3" width="40.796875" customWidth="1"/>
    <col min="4" max="4" width="42.46484375" customWidth="1"/>
    <col min="5" max="5" width="40.796875" customWidth="1"/>
    <col min="6" max="6" width="71.46484375" customWidth="1"/>
    <col min="7" max="7" width="24.796875" customWidth="1"/>
    <col min="8" max="8" width="75.1328125" customWidth="1"/>
    <col min="9" max="9" width="102" customWidth="1"/>
    <col min="10" max="10" width="15.1328125" customWidth="1"/>
  </cols>
  <sheetData>
    <row r="1" spans="1:18" ht="21.4">
      <c r="A1" s="99" t="s">
        <v>84</v>
      </c>
      <c r="B1" s="100"/>
      <c r="C1" s="100"/>
      <c r="D1" s="100"/>
      <c r="E1" s="100"/>
      <c r="F1" s="101"/>
      <c r="G1" s="38"/>
      <c r="H1" s="107" t="s">
        <v>85</v>
      </c>
      <c r="I1" s="92"/>
    </row>
    <row r="2" spans="1:18" ht="23.25" customHeight="1">
      <c r="A2" s="102"/>
      <c r="B2" s="97"/>
      <c r="C2" s="97"/>
      <c r="D2" s="97"/>
      <c r="E2" s="97"/>
      <c r="F2" s="103"/>
      <c r="G2" s="39" t="s">
        <v>86</v>
      </c>
      <c r="H2" s="39" t="s">
        <v>87</v>
      </c>
      <c r="I2" s="39" t="s">
        <v>88</v>
      </c>
      <c r="J2" s="52"/>
      <c r="K2" s="52"/>
      <c r="L2" s="52"/>
      <c r="M2" s="53"/>
      <c r="N2" s="52"/>
      <c r="O2" s="52"/>
      <c r="P2" s="52"/>
      <c r="Q2" s="52"/>
    </row>
    <row r="3" spans="1:18" ht="89.25">
      <c r="A3" s="102"/>
      <c r="B3" s="97"/>
      <c r="C3" s="97"/>
      <c r="D3" s="97"/>
      <c r="E3" s="97"/>
      <c r="F3" s="103"/>
      <c r="G3" s="40" t="s">
        <v>89</v>
      </c>
      <c r="H3" s="41" t="s">
        <v>90</v>
      </c>
      <c r="I3" s="42" t="s">
        <v>91</v>
      </c>
      <c r="J3" s="54"/>
      <c r="K3" s="54"/>
      <c r="L3" s="54"/>
      <c r="M3" s="55"/>
      <c r="N3" s="54"/>
      <c r="O3" s="54"/>
      <c r="P3" s="54"/>
      <c r="Q3" s="54"/>
    </row>
    <row r="4" spans="1:18" ht="64.150000000000006">
      <c r="A4" s="102"/>
      <c r="B4" s="97"/>
      <c r="C4" s="97"/>
      <c r="D4" s="97"/>
      <c r="E4" s="97"/>
      <c r="F4" s="103"/>
      <c r="G4" s="40" t="s">
        <v>92</v>
      </c>
      <c r="H4" s="41" t="s">
        <v>93</v>
      </c>
      <c r="I4" s="42" t="s">
        <v>94</v>
      </c>
      <c r="J4" s="56"/>
      <c r="K4" s="56"/>
      <c r="L4" s="56"/>
      <c r="M4" s="56"/>
      <c r="N4" s="56"/>
      <c r="O4" s="56"/>
      <c r="P4" s="56"/>
      <c r="Q4" s="56"/>
    </row>
    <row r="5" spans="1:18" ht="51.4">
      <c r="A5" s="102"/>
      <c r="B5" s="97"/>
      <c r="C5" s="97"/>
      <c r="D5" s="97"/>
      <c r="E5" s="97"/>
      <c r="F5" s="103"/>
      <c r="G5" s="40" t="s">
        <v>95</v>
      </c>
      <c r="H5" s="41" t="s">
        <v>96</v>
      </c>
      <c r="I5" s="42" t="s">
        <v>97</v>
      </c>
      <c r="J5" s="57"/>
      <c r="K5" s="57"/>
      <c r="L5" s="57"/>
      <c r="M5" s="57"/>
      <c r="N5" s="57"/>
      <c r="O5" s="57"/>
      <c r="P5" s="57"/>
      <c r="Q5" s="57"/>
    </row>
    <row r="6" spans="1:18" ht="38.65">
      <c r="A6" s="104"/>
      <c r="B6" s="105"/>
      <c r="C6" s="105"/>
      <c r="D6" s="105"/>
      <c r="E6" s="105"/>
      <c r="F6" s="106"/>
      <c r="G6" s="40" t="s">
        <v>98</v>
      </c>
      <c r="H6" s="41" t="s">
        <v>99</v>
      </c>
      <c r="I6" s="42" t="s">
        <v>100</v>
      </c>
      <c r="J6" s="57"/>
      <c r="K6" s="57"/>
      <c r="L6" s="57"/>
      <c r="M6" s="57"/>
      <c r="N6" s="57"/>
      <c r="O6" s="57"/>
      <c r="P6" s="57"/>
      <c r="Q6" s="57"/>
    </row>
    <row r="7" spans="1:18" ht="22.5">
      <c r="A7" s="108" t="s">
        <v>193</v>
      </c>
      <c r="B7" s="109"/>
      <c r="C7" s="109"/>
      <c r="D7" s="109"/>
      <c r="E7" s="109"/>
      <c r="F7" s="110"/>
      <c r="G7" s="43"/>
      <c r="H7" s="38"/>
      <c r="I7" s="38"/>
      <c r="K7" s="57"/>
      <c r="L7" s="57"/>
      <c r="M7" s="57"/>
      <c r="N7" s="57"/>
      <c r="O7" s="57"/>
      <c r="P7" s="57"/>
      <c r="Q7" s="57"/>
      <c r="R7" s="57"/>
    </row>
    <row r="8" spans="1:18" ht="21.4">
      <c r="A8" s="111" t="s">
        <v>101</v>
      </c>
      <c r="B8" s="109"/>
      <c r="C8" s="109"/>
      <c r="D8" s="109"/>
      <c r="E8" s="109"/>
      <c r="F8" s="110"/>
      <c r="H8" s="107" t="s">
        <v>102</v>
      </c>
      <c r="I8" s="92"/>
      <c r="K8" s="57"/>
      <c r="L8" s="57"/>
      <c r="M8" s="57"/>
      <c r="N8" s="57"/>
      <c r="O8" s="57"/>
      <c r="P8" s="57"/>
      <c r="Q8" s="57"/>
      <c r="R8" s="57"/>
    </row>
    <row r="9" spans="1:18" ht="13.15">
      <c r="A9" s="112" t="s">
        <v>103</v>
      </c>
      <c r="B9" s="113"/>
      <c r="C9" s="112" t="s">
        <v>104</v>
      </c>
      <c r="D9" s="113"/>
      <c r="E9" s="112" t="s">
        <v>105</v>
      </c>
      <c r="F9" s="113"/>
      <c r="G9" s="39" t="s">
        <v>86</v>
      </c>
      <c r="H9" s="39" t="s">
        <v>87</v>
      </c>
      <c r="I9" s="39" t="s">
        <v>88</v>
      </c>
      <c r="K9" s="57"/>
      <c r="L9" s="57"/>
      <c r="M9" s="57"/>
      <c r="N9" s="57"/>
      <c r="O9" s="57"/>
      <c r="P9" s="57"/>
      <c r="Q9" s="57"/>
      <c r="R9" s="57"/>
    </row>
    <row r="10" spans="1:18" ht="76.5">
      <c r="A10" s="114"/>
      <c r="B10" s="115"/>
      <c r="C10" s="114"/>
      <c r="D10" s="115"/>
      <c r="E10" s="114"/>
      <c r="F10" s="115"/>
      <c r="G10" s="40" t="s">
        <v>89</v>
      </c>
      <c r="H10" s="41" t="s">
        <v>106</v>
      </c>
      <c r="I10" s="42" t="s">
        <v>107</v>
      </c>
      <c r="K10" s="57"/>
      <c r="L10" s="57"/>
      <c r="M10" s="57"/>
      <c r="N10" s="57"/>
      <c r="O10" s="57"/>
      <c r="P10" s="57"/>
      <c r="Q10" s="57"/>
      <c r="R10" s="57"/>
    </row>
    <row r="11" spans="1:18" ht="63.75">
      <c r="A11" s="114"/>
      <c r="B11" s="115"/>
      <c r="C11" s="114"/>
      <c r="D11" s="115"/>
      <c r="E11" s="114"/>
      <c r="F11" s="115"/>
      <c r="G11" s="40" t="s">
        <v>92</v>
      </c>
      <c r="H11" s="41" t="s">
        <v>108</v>
      </c>
      <c r="I11" s="42" t="s">
        <v>109</v>
      </c>
      <c r="K11" s="57"/>
      <c r="L11" s="57"/>
      <c r="M11" s="57"/>
      <c r="N11" s="57"/>
      <c r="O11" s="57"/>
      <c r="P11" s="57"/>
      <c r="Q11" s="57"/>
      <c r="R11" s="57"/>
    </row>
    <row r="12" spans="1:18" ht="51">
      <c r="A12" s="114"/>
      <c r="B12" s="115"/>
      <c r="C12" s="114"/>
      <c r="D12" s="115"/>
      <c r="E12" s="114"/>
      <c r="F12" s="115"/>
      <c r="G12" s="40" t="s">
        <v>95</v>
      </c>
      <c r="H12" s="41" t="s">
        <v>110</v>
      </c>
      <c r="I12" s="42" t="s">
        <v>111</v>
      </c>
      <c r="K12" s="57"/>
      <c r="L12" s="57"/>
      <c r="M12" s="57"/>
      <c r="N12" s="57"/>
      <c r="O12" s="57"/>
      <c r="P12" s="57"/>
      <c r="Q12" s="57"/>
      <c r="R12" s="57"/>
    </row>
    <row r="13" spans="1:18" ht="51.4">
      <c r="A13" s="114"/>
      <c r="B13" s="115"/>
      <c r="C13" s="114"/>
      <c r="D13" s="115"/>
      <c r="E13" s="114"/>
      <c r="F13" s="115"/>
      <c r="G13" s="40" t="s">
        <v>98</v>
      </c>
      <c r="H13" s="41" t="s">
        <v>112</v>
      </c>
      <c r="I13" s="42" t="s">
        <v>113</v>
      </c>
      <c r="K13" s="57"/>
      <c r="L13" s="57"/>
      <c r="M13" s="57"/>
      <c r="N13" s="57"/>
      <c r="O13" s="57"/>
      <c r="P13" s="57"/>
      <c r="Q13" s="57"/>
      <c r="R13" s="57"/>
    </row>
    <row r="14" spans="1:18" ht="12.75">
      <c r="A14" s="114"/>
      <c r="B14" s="115"/>
      <c r="C14" s="114"/>
      <c r="D14" s="115"/>
      <c r="E14" s="114"/>
      <c r="F14" s="115"/>
      <c r="H14" s="38"/>
      <c r="I14" s="44"/>
      <c r="K14" s="57"/>
      <c r="L14" s="57"/>
      <c r="M14" s="57"/>
      <c r="N14" s="57"/>
      <c r="O14" s="57"/>
      <c r="P14" s="57"/>
      <c r="Q14" s="57"/>
      <c r="R14" s="57"/>
    </row>
    <row r="15" spans="1:18" ht="21.4">
      <c r="A15" s="114"/>
      <c r="B15" s="115"/>
      <c r="C15" s="114"/>
      <c r="D15" s="115"/>
      <c r="E15" s="114"/>
      <c r="F15" s="115"/>
      <c r="H15" s="107" t="s">
        <v>114</v>
      </c>
      <c r="I15" s="92"/>
      <c r="K15" s="57"/>
      <c r="L15" s="57"/>
      <c r="M15" s="57"/>
      <c r="N15" s="57"/>
      <c r="O15" s="57"/>
      <c r="P15" s="57"/>
      <c r="Q15" s="57"/>
      <c r="R15" s="57"/>
    </row>
    <row r="16" spans="1:18" ht="13.15">
      <c r="A16" s="114"/>
      <c r="B16" s="115"/>
      <c r="C16" s="114"/>
      <c r="D16" s="115"/>
      <c r="E16" s="114"/>
      <c r="F16" s="115"/>
      <c r="G16" s="39" t="s">
        <v>86</v>
      </c>
      <c r="H16" s="39" t="s">
        <v>87</v>
      </c>
      <c r="I16" s="39" t="s">
        <v>88</v>
      </c>
      <c r="K16" s="57"/>
      <c r="L16" s="57"/>
      <c r="M16" s="57"/>
      <c r="N16" s="57"/>
      <c r="O16" s="57"/>
      <c r="P16" s="57"/>
      <c r="Q16" s="57"/>
      <c r="R16" s="57"/>
    </row>
    <row r="17" spans="1:18" ht="63.75">
      <c r="A17" s="114"/>
      <c r="B17" s="115"/>
      <c r="C17" s="114"/>
      <c r="D17" s="115"/>
      <c r="E17" s="114"/>
      <c r="F17" s="115"/>
      <c r="G17" s="40" t="s">
        <v>89</v>
      </c>
      <c r="H17" s="41" t="s">
        <v>115</v>
      </c>
      <c r="I17" s="42" t="s">
        <v>116</v>
      </c>
      <c r="K17" s="57"/>
      <c r="L17" s="57"/>
      <c r="M17" s="57"/>
      <c r="N17" s="57"/>
      <c r="O17" s="57"/>
      <c r="P17" s="57"/>
      <c r="Q17" s="57"/>
      <c r="R17" s="57"/>
    </row>
    <row r="18" spans="1:18" ht="38.65">
      <c r="A18" s="114"/>
      <c r="B18" s="115"/>
      <c r="C18" s="114"/>
      <c r="D18" s="115"/>
      <c r="E18" s="114"/>
      <c r="F18" s="115"/>
      <c r="G18" s="40" t="s">
        <v>92</v>
      </c>
      <c r="H18" s="41" t="s">
        <v>117</v>
      </c>
      <c r="I18" s="42" t="s">
        <v>118</v>
      </c>
      <c r="K18" s="57"/>
      <c r="L18" s="57"/>
      <c r="M18" s="57"/>
      <c r="N18" s="57"/>
      <c r="O18" s="57"/>
      <c r="P18" s="57"/>
      <c r="Q18" s="57"/>
      <c r="R18" s="57"/>
    </row>
    <row r="19" spans="1:18" ht="51">
      <c r="A19" s="114"/>
      <c r="B19" s="115"/>
      <c r="C19" s="114"/>
      <c r="D19" s="115"/>
      <c r="E19" s="114"/>
      <c r="F19" s="115"/>
      <c r="G19" s="40" t="s">
        <v>95</v>
      </c>
      <c r="H19" s="41" t="s">
        <v>119</v>
      </c>
      <c r="I19" s="42" t="s">
        <v>120</v>
      </c>
      <c r="K19" s="57"/>
      <c r="L19" s="57"/>
      <c r="M19" s="57"/>
      <c r="N19" s="57"/>
      <c r="O19" s="57"/>
      <c r="P19" s="57"/>
      <c r="Q19" s="57"/>
      <c r="R19" s="57"/>
    </row>
    <row r="20" spans="1:18" ht="64.150000000000006">
      <c r="A20" s="116"/>
      <c r="B20" s="117"/>
      <c r="C20" s="116"/>
      <c r="D20" s="117"/>
      <c r="E20" s="116"/>
      <c r="F20" s="117"/>
      <c r="G20" s="40" t="s">
        <v>98</v>
      </c>
      <c r="H20" s="41" t="s">
        <v>121</v>
      </c>
      <c r="I20" s="42" t="s">
        <v>122</v>
      </c>
      <c r="K20" s="57"/>
      <c r="L20" s="57"/>
      <c r="M20" s="57"/>
      <c r="N20" s="57"/>
      <c r="O20" s="57"/>
      <c r="P20" s="57"/>
      <c r="Q20" s="57"/>
      <c r="R20" s="57"/>
    </row>
    <row r="21" spans="1:18" ht="12.75">
      <c r="G21" s="38"/>
      <c r="H21" s="38"/>
      <c r="I21" s="38"/>
    </row>
    <row r="22" spans="1:18" ht="13.15">
      <c r="A22" s="39" t="s">
        <v>123</v>
      </c>
      <c r="B22" s="45" t="s">
        <v>124</v>
      </c>
      <c r="C22" s="39" t="s">
        <v>125</v>
      </c>
      <c r="D22" s="39" t="s">
        <v>126</v>
      </c>
      <c r="E22" s="39" t="s">
        <v>127</v>
      </c>
      <c r="F22" s="39" t="s">
        <v>88</v>
      </c>
      <c r="G22" s="38"/>
      <c r="H22" s="38"/>
      <c r="I22" s="38"/>
    </row>
    <row r="23" spans="1:18" ht="125.45" customHeight="1">
      <c r="A23" s="46" t="s">
        <v>128</v>
      </c>
      <c r="B23" s="47" t="s">
        <v>129</v>
      </c>
      <c r="C23" s="47" t="s">
        <v>130</v>
      </c>
      <c r="D23" s="47" t="s">
        <v>131</v>
      </c>
      <c r="E23" s="47" t="s">
        <v>132</v>
      </c>
      <c r="F23" s="47" t="s">
        <v>133</v>
      </c>
      <c r="G23" s="38"/>
      <c r="H23" s="38"/>
      <c r="I23" s="38"/>
    </row>
    <row r="24" spans="1:18" ht="111" customHeight="1">
      <c r="A24" s="46" t="s">
        <v>134</v>
      </c>
      <c r="B24" s="47" t="s">
        <v>135</v>
      </c>
      <c r="C24" s="47" t="s">
        <v>136</v>
      </c>
      <c r="D24" s="47" t="s">
        <v>137</v>
      </c>
      <c r="E24" s="47" t="s">
        <v>138</v>
      </c>
      <c r="F24" s="47" t="s">
        <v>139</v>
      </c>
      <c r="G24" s="38"/>
      <c r="H24" s="38"/>
      <c r="I24" s="38"/>
    </row>
    <row r="25" spans="1:18" ht="120" customHeight="1">
      <c r="A25" s="46" t="s">
        <v>140</v>
      </c>
      <c r="B25" s="47" t="s">
        <v>141</v>
      </c>
      <c r="C25" s="47" t="s">
        <v>142</v>
      </c>
      <c r="D25" s="47" t="s">
        <v>143</v>
      </c>
      <c r="E25" s="47" t="s">
        <v>144</v>
      </c>
      <c r="F25" s="47" t="s">
        <v>145</v>
      </c>
      <c r="G25" s="38"/>
      <c r="H25" s="38"/>
      <c r="I25" s="38"/>
    </row>
    <row r="26" spans="1:18" ht="108.6" customHeight="1">
      <c r="A26" s="46" t="s">
        <v>146</v>
      </c>
      <c r="B26" s="47" t="s">
        <v>147</v>
      </c>
      <c r="C26" s="47" t="s">
        <v>148</v>
      </c>
      <c r="D26" s="47" t="s">
        <v>149</v>
      </c>
      <c r="E26" s="47" t="s">
        <v>150</v>
      </c>
      <c r="F26" s="47" t="s">
        <v>151</v>
      </c>
      <c r="G26" s="38"/>
      <c r="H26" s="38"/>
      <c r="I26" s="38"/>
    </row>
    <row r="27" spans="1:18" ht="109.25" customHeight="1">
      <c r="A27" s="46" t="s">
        <v>152</v>
      </c>
      <c r="B27" s="47" t="s">
        <v>153</v>
      </c>
      <c r="C27" s="47" t="s">
        <v>154</v>
      </c>
      <c r="D27" s="47" t="s">
        <v>155</v>
      </c>
      <c r="E27" s="47" t="s">
        <v>156</v>
      </c>
      <c r="F27" s="47" t="s">
        <v>157</v>
      </c>
      <c r="G27" s="38"/>
      <c r="H27" s="38"/>
      <c r="I27" s="38"/>
    </row>
    <row r="28" spans="1:18" ht="123" customHeight="1">
      <c r="A28" s="46" t="s">
        <v>158</v>
      </c>
      <c r="B28" s="47" t="s">
        <v>159</v>
      </c>
      <c r="C28" s="47" t="s">
        <v>160</v>
      </c>
      <c r="D28" s="47" t="s">
        <v>161</v>
      </c>
      <c r="E28" s="47" t="s">
        <v>162</v>
      </c>
      <c r="F28" s="47" t="s">
        <v>163</v>
      </c>
      <c r="G28" s="38"/>
      <c r="H28" s="38"/>
      <c r="I28" s="38"/>
    </row>
    <row r="29" spans="1:18" ht="114.6" customHeight="1">
      <c r="A29" s="46" t="s">
        <v>164</v>
      </c>
      <c r="B29" s="47" t="s">
        <v>165</v>
      </c>
      <c r="C29" s="47" t="s">
        <v>166</v>
      </c>
      <c r="D29" s="47" t="s">
        <v>167</v>
      </c>
      <c r="E29" s="47" t="s">
        <v>168</v>
      </c>
      <c r="F29" s="47" t="s">
        <v>169</v>
      </c>
      <c r="G29" s="38"/>
      <c r="H29" s="38"/>
      <c r="I29" s="38"/>
    </row>
    <row r="30" spans="1:18" ht="12.75">
      <c r="G30" s="38"/>
      <c r="H30" s="38"/>
      <c r="I30" s="38"/>
    </row>
    <row r="31" spans="1:18" ht="12.75">
      <c r="G31" s="38"/>
      <c r="H31" s="38"/>
      <c r="I31" s="38"/>
    </row>
    <row r="32" spans="1:18" ht="13.15">
      <c r="A32" s="48" t="s">
        <v>123</v>
      </c>
      <c r="B32" s="49" t="s">
        <v>124</v>
      </c>
      <c r="C32" s="38"/>
      <c r="G32" s="38"/>
      <c r="H32" s="38"/>
      <c r="I32" s="38"/>
    </row>
    <row r="33" spans="1:9" ht="65.650000000000006">
      <c r="A33" s="46" t="s">
        <v>170</v>
      </c>
      <c r="B33" s="50" t="s">
        <v>171</v>
      </c>
      <c r="C33" s="51"/>
      <c r="G33" s="38"/>
      <c r="H33" s="38"/>
      <c r="I33" s="38"/>
    </row>
    <row r="34" spans="1:9" ht="65.650000000000006">
      <c r="A34" s="46" t="s">
        <v>172</v>
      </c>
      <c r="B34" s="50" t="s">
        <v>173</v>
      </c>
      <c r="C34" s="51"/>
      <c r="G34" s="38"/>
      <c r="H34" s="38"/>
      <c r="I34" s="38"/>
    </row>
    <row r="35" spans="1:9" ht="52.5">
      <c r="A35" s="46" t="s">
        <v>174</v>
      </c>
      <c r="B35" s="50" t="s">
        <v>175</v>
      </c>
      <c r="C35" s="51"/>
      <c r="G35" s="38"/>
      <c r="H35" s="38"/>
      <c r="I35" s="38"/>
    </row>
    <row r="36" spans="1:9" ht="52.5">
      <c r="A36" s="46" t="s">
        <v>176</v>
      </c>
      <c r="B36" s="50" t="s">
        <v>177</v>
      </c>
      <c r="C36" s="51"/>
      <c r="G36" s="38"/>
      <c r="H36" s="38"/>
      <c r="I36" s="38"/>
    </row>
    <row r="37" spans="1:9" ht="52.5">
      <c r="A37" s="46" t="s">
        <v>178</v>
      </c>
      <c r="B37" s="50" t="s">
        <v>179</v>
      </c>
      <c r="C37" s="51"/>
      <c r="G37" s="38"/>
      <c r="H37" s="38"/>
      <c r="I37" s="38"/>
    </row>
    <row r="38" spans="1:9" ht="52.5">
      <c r="A38" s="46" t="s">
        <v>180</v>
      </c>
      <c r="B38" s="50" t="s">
        <v>181</v>
      </c>
      <c r="C38" s="51"/>
      <c r="G38" s="38"/>
      <c r="H38" s="38"/>
      <c r="I38" s="38"/>
    </row>
    <row r="39" spans="1:9" ht="52.5">
      <c r="A39" s="46" t="s">
        <v>182</v>
      </c>
      <c r="B39" s="50" t="s">
        <v>183</v>
      </c>
      <c r="C39" s="51"/>
      <c r="G39" s="38"/>
      <c r="H39" s="38"/>
      <c r="I39" s="38"/>
    </row>
    <row r="40" spans="1:9" ht="12.75">
      <c r="G40" s="38"/>
      <c r="H40" s="38"/>
      <c r="I40" s="38"/>
    </row>
    <row r="41" spans="1:9" ht="54" customHeight="1">
      <c r="A41" s="98" t="s">
        <v>184</v>
      </c>
      <c r="B41" s="97"/>
      <c r="C41" s="58"/>
      <c r="G41" s="38"/>
      <c r="H41" s="38"/>
      <c r="I41" s="38"/>
    </row>
    <row r="42" spans="1:9" ht="37.25" customHeight="1">
      <c r="A42" s="96" t="s">
        <v>185</v>
      </c>
      <c r="B42" s="97"/>
      <c r="C42" s="58"/>
      <c r="G42" s="38"/>
      <c r="H42" s="38"/>
      <c r="I42" s="38"/>
    </row>
    <row r="43" spans="1:9" ht="39" customHeight="1">
      <c r="A43" s="96" t="s">
        <v>186</v>
      </c>
      <c r="B43" s="97"/>
      <c r="C43" s="58"/>
      <c r="G43" s="38"/>
      <c r="H43" s="38"/>
      <c r="I43" s="38"/>
    </row>
    <row r="44" spans="1:9" ht="49.25" customHeight="1">
      <c r="A44" s="96" t="s">
        <v>187</v>
      </c>
      <c r="B44" s="97"/>
      <c r="C44" s="58"/>
      <c r="G44" s="38"/>
      <c r="H44" s="38"/>
      <c r="I44" s="38"/>
    </row>
    <row r="45" spans="1:9" ht="51" customHeight="1">
      <c r="A45" s="96" t="s">
        <v>188</v>
      </c>
      <c r="B45" s="97"/>
      <c r="C45" s="58"/>
      <c r="G45" s="38"/>
      <c r="H45" s="38"/>
      <c r="I45" s="38"/>
    </row>
    <row r="46" spans="1:9" ht="39.6" customHeight="1">
      <c r="A46" s="96" t="s">
        <v>189</v>
      </c>
      <c r="B46" s="97"/>
      <c r="C46" s="58"/>
      <c r="G46" s="38"/>
      <c r="H46" s="38"/>
      <c r="I46" s="38"/>
    </row>
    <row r="47" spans="1:9" ht="35.450000000000003" customHeight="1">
      <c r="A47" s="96" t="s">
        <v>190</v>
      </c>
      <c r="B47" s="97"/>
      <c r="C47" s="58"/>
      <c r="G47" s="38"/>
      <c r="H47" s="38"/>
      <c r="I47" s="38"/>
    </row>
    <row r="48" spans="1:9" ht="57" customHeight="1">
      <c r="A48" s="96" t="s">
        <v>191</v>
      </c>
      <c r="B48" s="97"/>
      <c r="C48" s="58"/>
      <c r="G48" s="38"/>
      <c r="H48" s="38"/>
      <c r="I48" s="38"/>
    </row>
    <row r="49" spans="1:9" ht="39.6" customHeight="1">
      <c r="A49" s="96" t="s">
        <v>192</v>
      </c>
      <c r="B49" s="97"/>
      <c r="C49" s="58"/>
      <c r="G49" s="38"/>
      <c r="H49" s="38"/>
      <c r="I49" s="38"/>
    </row>
    <row r="50" spans="1:9" ht="12.75">
      <c r="G50" s="38"/>
      <c r="H50" s="38"/>
      <c r="I50" s="38"/>
    </row>
    <row r="51" spans="1:9" ht="12.75">
      <c r="G51" s="38"/>
      <c r="H51" s="38"/>
      <c r="I51" s="38"/>
    </row>
    <row r="52" spans="1:9" ht="12.75">
      <c r="G52" s="38"/>
      <c r="H52" s="38"/>
      <c r="I52" s="38"/>
    </row>
    <row r="53" spans="1:9" ht="12.75">
      <c r="G53" s="38"/>
      <c r="H53" s="38"/>
      <c r="I53" s="38"/>
    </row>
    <row r="54" spans="1:9" ht="12.75">
      <c r="G54" s="38"/>
      <c r="H54" s="38"/>
      <c r="I54" s="38"/>
    </row>
    <row r="55" spans="1:9" ht="12.75">
      <c r="G55" s="38"/>
      <c r="H55" s="38"/>
      <c r="I55" s="38"/>
    </row>
    <row r="56" spans="1:9" ht="12.75">
      <c r="G56" s="38"/>
      <c r="H56" s="38"/>
      <c r="I56" s="38"/>
    </row>
    <row r="57" spans="1:9" ht="12.75">
      <c r="G57" s="38"/>
      <c r="H57" s="38"/>
      <c r="I57" s="38"/>
    </row>
    <row r="58" spans="1:9" ht="12.75">
      <c r="G58" s="38"/>
      <c r="H58" s="38"/>
      <c r="I58" s="38"/>
    </row>
    <row r="59" spans="1:9" ht="12.75">
      <c r="G59" s="38"/>
      <c r="H59" s="38"/>
      <c r="I59" s="38"/>
    </row>
    <row r="60" spans="1:9" ht="12.75">
      <c r="G60" s="38"/>
      <c r="H60" s="38"/>
      <c r="I60" s="38"/>
    </row>
    <row r="61" spans="1:9" ht="12.75">
      <c r="G61" s="38"/>
      <c r="H61" s="38"/>
      <c r="I61" s="38"/>
    </row>
    <row r="62" spans="1:9" ht="12.75">
      <c r="G62" s="38"/>
      <c r="H62" s="38"/>
      <c r="I62" s="38"/>
    </row>
    <row r="63" spans="1:9" ht="12.75">
      <c r="G63" s="38"/>
      <c r="H63" s="38"/>
      <c r="I63" s="38"/>
    </row>
    <row r="64" spans="1:9" ht="12.75">
      <c r="G64" s="38"/>
      <c r="H64" s="38"/>
      <c r="I64" s="38"/>
    </row>
    <row r="65" spans="7:9" ht="12.75">
      <c r="G65" s="38"/>
      <c r="H65" s="38"/>
      <c r="I65" s="38"/>
    </row>
    <row r="66" spans="7:9" ht="12.75">
      <c r="G66" s="38"/>
      <c r="H66" s="38"/>
      <c r="I66" s="38"/>
    </row>
    <row r="67" spans="7:9" ht="12.75">
      <c r="G67" s="38"/>
      <c r="H67" s="38"/>
      <c r="I67" s="38"/>
    </row>
    <row r="68" spans="7:9" ht="12.75">
      <c r="G68" s="38"/>
      <c r="H68" s="38"/>
      <c r="I68" s="38"/>
    </row>
    <row r="69" spans="7:9" ht="12.75">
      <c r="G69" s="38"/>
      <c r="H69" s="38"/>
      <c r="I69" s="38"/>
    </row>
    <row r="70" spans="7:9" ht="12.75">
      <c r="G70" s="38"/>
      <c r="H70" s="38"/>
      <c r="I70" s="38"/>
    </row>
    <row r="71" spans="7:9" ht="12.75">
      <c r="G71" s="38"/>
      <c r="H71" s="38"/>
      <c r="I71" s="38"/>
    </row>
    <row r="72" spans="7:9" ht="12.75">
      <c r="G72" s="38"/>
      <c r="H72" s="38"/>
      <c r="I72" s="38"/>
    </row>
    <row r="73" spans="7:9" ht="12.75">
      <c r="G73" s="38"/>
      <c r="H73" s="38"/>
      <c r="I73" s="38"/>
    </row>
    <row r="74" spans="7:9" ht="12.75">
      <c r="G74" s="38"/>
      <c r="H74" s="38"/>
      <c r="I74" s="38"/>
    </row>
    <row r="75" spans="7:9" ht="12.75">
      <c r="G75" s="38"/>
      <c r="H75" s="38"/>
      <c r="I75" s="38"/>
    </row>
    <row r="76" spans="7:9" ht="12.75">
      <c r="G76" s="38"/>
      <c r="H76" s="38"/>
      <c r="I76" s="38"/>
    </row>
    <row r="77" spans="7:9" ht="12.75">
      <c r="G77" s="38"/>
      <c r="H77" s="38"/>
      <c r="I77" s="38"/>
    </row>
    <row r="78" spans="7:9" ht="12.75">
      <c r="G78" s="38"/>
      <c r="H78" s="38"/>
      <c r="I78" s="38"/>
    </row>
    <row r="79" spans="7:9" ht="12.75">
      <c r="G79" s="38"/>
      <c r="H79" s="38"/>
      <c r="I79" s="38"/>
    </row>
    <row r="80" spans="7:9" ht="12.75">
      <c r="G80" s="38"/>
      <c r="H80" s="38"/>
      <c r="I80" s="38"/>
    </row>
    <row r="81" spans="7:9" ht="12.75">
      <c r="G81" s="38"/>
      <c r="H81" s="38"/>
      <c r="I81" s="38"/>
    </row>
    <row r="82" spans="7:9" ht="12.75">
      <c r="G82" s="38"/>
      <c r="H82" s="38"/>
      <c r="I82" s="38"/>
    </row>
    <row r="83" spans="7:9" ht="12.75">
      <c r="G83" s="38"/>
      <c r="H83" s="38"/>
      <c r="I83" s="38"/>
    </row>
    <row r="84" spans="7:9" ht="12.75">
      <c r="G84" s="38"/>
      <c r="H84" s="38"/>
      <c r="I84" s="38"/>
    </row>
    <row r="85" spans="7:9" ht="12.75">
      <c r="G85" s="38"/>
      <c r="H85" s="38"/>
      <c r="I85" s="38"/>
    </row>
    <row r="86" spans="7:9" ht="12.75">
      <c r="G86" s="38"/>
      <c r="H86" s="38"/>
      <c r="I86" s="38"/>
    </row>
    <row r="87" spans="7:9" ht="12.75">
      <c r="G87" s="38"/>
      <c r="H87" s="38"/>
      <c r="I87" s="38"/>
    </row>
    <row r="88" spans="7:9" ht="12.75">
      <c r="G88" s="38"/>
      <c r="H88" s="38"/>
      <c r="I88" s="38"/>
    </row>
    <row r="89" spans="7:9" ht="12.75">
      <c r="G89" s="38"/>
      <c r="H89" s="38"/>
      <c r="I89" s="38"/>
    </row>
    <row r="90" spans="7:9" ht="12.75">
      <c r="G90" s="38"/>
      <c r="H90" s="38"/>
      <c r="I90" s="38"/>
    </row>
    <row r="91" spans="7:9" ht="12.75">
      <c r="G91" s="38"/>
      <c r="H91" s="38"/>
      <c r="I91" s="38"/>
    </row>
    <row r="92" spans="7:9" ht="12.75">
      <c r="G92" s="38"/>
      <c r="H92" s="38"/>
      <c r="I92" s="38"/>
    </row>
    <row r="93" spans="7:9" ht="12.75">
      <c r="G93" s="38"/>
      <c r="H93" s="38"/>
      <c r="I93" s="38"/>
    </row>
    <row r="94" spans="7:9" ht="12.75">
      <c r="G94" s="38"/>
      <c r="H94" s="38"/>
      <c r="I94" s="38"/>
    </row>
    <row r="95" spans="7:9" ht="12.75">
      <c r="G95" s="38"/>
      <c r="H95" s="38"/>
      <c r="I95" s="38"/>
    </row>
    <row r="96" spans="7:9" ht="12.75">
      <c r="G96" s="38"/>
      <c r="H96" s="38"/>
      <c r="I96" s="38"/>
    </row>
    <row r="97" spans="7:9" ht="12.75">
      <c r="G97" s="38"/>
      <c r="H97" s="38"/>
      <c r="I97" s="38"/>
    </row>
    <row r="98" spans="7:9" ht="12.75">
      <c r="G98" s="38"/>
      <c r="H98" s="38"/>
      <c r="I98" s="38"/>
    </row>
    <row r="99" spans="7:9" ht="12.75">
      <c r="G99" s="38"/>
      <c r="H99" s="38"/>
      <c r="I99" s="38"/>
    </row>
    <row r="100" spans="7:9" ht="12.75">
      <c r="G100" s="38"/>
      <c r="H100" s="38"/>
      <c r="I100" s="38"/>
    </row>
    <row r="101" spans="7:9" ht="12.75">
      <c r="G101" s="38"/>
      <c r="H101" s="38"/>
      <c r="I101" s="38"/>
    </row>
    <row r="102" spans="7:9" ht="12.75">
      <c r="G102" s="38"/>
      <c r="H102" s="38"/>
      <c r="I102" s="38"/>
    </row>
    <row r="103" spans="7:9" ht="12.75">
      <c r="G103" s="38"/>
      <c r="H103" s="38"/>
      <c r="I103" s="38"/>
    </row>
    <row r="104" spans="7:9" ht="12.75">
      <c r="G104" s="38"/>
      <c r="H104" s="38"/>
      <c r="I104" s="38"/>
    </row>
    <row r="105" spans="7:9" ht="12.75">
      <c r="G105" s="38"/>
      <c r="H105" s="38"/>
      <c r="I105" s="38"/>
    </row>
    <row r="106" spans="7:9" ht="12.75">
      <c r="G106" s="38"/>
      <c r="H106" s="38"/>
      <c r="I106" s="38"/>
    </row>
    <row r="107" spans="7:9" ht="12.75">
      <c r="G107" s="38"/>
      <c r="H107" s="38"/>
      <c r="I107" s="38"/>
    </row>
    <row r="108" spans="7:9" ht="12.75">
      <c r="G108" s="38"/>
      <c r="H108" s="38"/>
      <c r="I108" s="38"/>
    </row>
    <row r="109" spans="7:9" ht="12.75">
      <c r="G109" s="38"/>
      <c r="H109" s="38"/>
      <c r="I109" s="38"/>
    </row>
    <row r="110" spans="7:9" ht="12.75">
      <c r="G110" s="38"/>
      <c r="H110" s="38"/>
      <c r="I110" s="38"/>
    </row>
    <row r="111" spans="7:9" ht="12.75">
      <c r="G111" s="38"/>
      <c r="H111" s="38"/>
      <c r="I111" s="38"/>
    </row>
    <row r="112" spans="7:9" ht="12.75">
      <c r="G112" s="38"/>
      <c r="H112" s="38"/>
      <c r="I112" s="38"/>
    </row>
    <row r="113" spans="7:9" ht="12.75">
      <c r="G113" s="38"/>
      <c r="H113" s="38"/>
      <c r="I113" s="38"/>
    </row>
    <row r="114" spans="7:9" ht="12.75">
      <c r="G114" s="38"/>
      <c r="H114" s="38"/>
      <c r="I114" s="38"/>
    </row>
    <row r="115" spans="7:9" ht="12.75">
      <c r="G115" s="38"/>
      <c r="H115" s="38"/>
      <c r="I115" s="38"/>
    </row>
    <row r="116" spans="7:9" ht="12.75">
      <c r="G116" s="38"/>
      <c r="H116" s="38"/>
      <c r="I116" s="38"/>
    </row>
    <row r="117" spans="7:9" ht="12.75">
      <c r="G117" s="38"/>
      <c r="H117" s="38"/>
      <c r="I117" s="38"/>
    </row>
    <row r="118" spans="7:9" ht="12.75">
      <c r="G118" s="38"/>
      <c r="H118" s="38"/>
      <c r="I118" s="38"/>
    </row>
    <row r="119" spans="7:9" ht="12.75">
      <c r="G119" s="38"/>
      <c r="H119" s="38"/>
      <c r="I119" s="38"/>
    </row>
    <row r="120" spans="7:9" ht="12.75">
      <c r="G120" s="38"/>
      <c r="H120" s="38"/>
      <c r="I120" s="38"/>
    </row>
    <row r="121" spans="7:9" ht="12.75">
      <c r="G121" s="38"/>
      <c r="H121" s="38"/>
      <c r="I121" s="38"/>
    </row>
    <row r="122" spans="7:9" ht="12.75">
      <c r="G122" s="38"/>
      <c r="H122" s="38"/>
      <c r="I122" s="38"/>
    </row>
    <row r="123" spans="7:9" ht="12.75">
      <c r="G123" s="38"/>
      <c r="H123" s="38"/>
      <c r="I123" s="38"/>
    </row>
    <row r="124" spans="7:9" ht="12.75">
      <c r="G124" s="38"/>
      <c r="H124" s="38"/>
      <c r="I124" s="38"/>
    </row>
    <row r="125" spans="7:9" ht="12.75">
      <c r="G125" s="38"/>
      <c r="H125" s="38"/>
      <c r="I125" s="38"/>
    </row>
    <row r="126" spans="7:9" ht="12.75">
      <c r="G126" s="38"/>
      <c r="H126" s="38"/>
      <c r="I126" s="38"/>
    </row>
    <row r="127" spans="7:9" ht="12.75">
      <c r="G127" s="38"/>
      <c r="H127" s="38"/>
      <c r="I127" s="38"/>
    </row>
    <row r="128" spans="7:9" ht="12.75">
      <c r="G128" s="38"/>
      <c r="H128" s="38"/>
      <c r="I128" s="38"/>
    </row>
    <row r="129" spans="7:9" ht="12.75">
      <c r="G129" s="38"/>
      <c r="H129" s="38"/>
      <c r="I129" s="38"/>
    </row>
    <row r="130" spans="7:9" ht="12.75">
      <c r="G130" s="38"/>
      <c r="H130" s="38"/>
      <c r="I130" s="38"/>
    </row>
    <row r="131" spans="7:9" ht="12.75">
      <c r="G131" s="38"/>
      <c r="H131" s="38"/>
      <c r="I131" s="38"/>
    </row>
    <row r="132" spans="7:9" ht="12.75">
      <c r="G132" s="38"/>
      <c r="H132" s="38"/>
      <c r="I132" s="38"/>
    </row>
    <row r="133" spans="7:9" ht="12.75">
      <c r="G133" s="38"/>
      <c r="H133" s="38"/>
      <c r="I133" s="38"/>
    </row>
    <row r="134" spans="7:9" ht="12.75">
      <c r="G134" s="38"/>
      <c r="H134" s="38"/>
      <c r="I134" s="38"/>
    </row>
    <row r="135" spans="7:9" ht="12.75">
      <c r="G135" s="38"/>
      <c r="H135" s="38"/>
      <c r="I135" s="38"/>
    </row>
    <row r="136" spans="7:9" ht="12.75">
      <c r="G136" s="38"/>
      <c r="H136" s="38"/>
      <c r="I136" s="38"/>
    </row>
    <row r="137" spans="7:9" ht="12.75">
      <c r="G137" s="38"/>
      <c r="H137" s="38"/>
      <c r="I137" s="38"/>
    </row>
    <row r="138" spans="7:9" ht="12.75">
      <c r="G138" s="38"/>
      <c r="H138" s="38"/>
      <c r="I138" s="38"/>
    </row>
    <row r="139" spans="7:9" ht="12.75">
      <c r="G139" s="38"/>
      <c r="H139" s="38"/>
      <c r="I139" s="38"/>
    </row>
    <row r="140" spans="7:9" ht="12.75">
      <c r="G140" s="38"/>
      <c r="H140" s="38"/>
      <c r="I140" s="38"/>
    </row>
    <row r="141" spans="7:9" ht="12.75">
      <c r="G141" s="38"/>
      <c r="H141" s="38"/>
      <c r="I141" s="38"/>
    </row>
    <row r="142" spans="7:9" ht="12.75">
      <c r="G142" s="38"/>
      <c r="H142" s="38"/>
      <c r="I142" s="38"/>
    </row>
    <row r="143" spans="7:9" ht="12.75">
      <c r="G143" s="38"/>
      <c r="H143" s="38"/>
      <c r="I143" s="38"/>
    </row>
    <row r="144" spans="7:9" ht="12.75">
      <c r="G144" s="38"/>
      <c r="H144" s="38"/>
      <c r="I144" s="38"/>
    </row>
    <row r="145" spans="7:9" ht="12.75">
      <c r="G145" s="38"/>
      <c r="H145" s="38"/>
      <c r="I145" s="38"/>
    </row>
    <row r="146" spans="7:9" ht="12.75">
      <c r="G146" s="38"/>
      <c r="H146" s="38"/>
      <c r="I146" s="38"/>
    </row>
    <row r="147" spans="7:9" ht="12.75">
      <c r="G147" s="38"/>
      <c r="H147" s="38"/>
      <c r="I147" s="38"/>
    </row>
    <row r="148" spans="7:9" ht="12.75">
      <c r="G148" s="38"/>
      <c r="H148" s="38"/>
      <c r="I148" s="38"/>
    </row>
    <row r="149" spans="7:9" ht="12.75">
      <c r="G149" s="38"/>
      <c r="H149" s="38"/>
      <c r="I149" s="38"/>
    </row>
    <row r="150" spans="7:9" ht="12.75">
      <c r="G150" s="38"/>
      <c r="H150" s="38"/>
      <c r="I150" s="38"/>
    </row>
    <row r="151" spans="7:9" ht="12.75">
      <c r="G151" s="38"/>
      <c r="H151" s="38"/>
      <c r="I151" s="38"/>
    </row>
    <row r="152" spans="7:9" ht="12.75">
      <c r="G152" s="38"/>
      <c r="H152" s="38"/>
      <c r="I152" s="38"/>
    </row>
    <row r="153" spans="7:9" ht="12.75">
      <c r="G153" s="38"/>
      <c r="H153" s="38"/>
      <c r="I153" s="38"/>
    </row>
    <row r="154" spans="7:9" ht="12.75">
      <c r="G154" s="38"/>
      <c r="H154" s="38"/>
      <c r="I154" s="38"/>
    </row>
    <row r="155" spans="7:9" ht="12.75">
      <c r="G155" s="38"/>
      <c r="H155" s="38"/>
      <c r="I155" s="38"/>
    </row>
    <row r="156" spans="7:9" ht="12.75">
      <c r="G156" s="38"/>
      <c r="H156" s="38"/>
      <c r="I156" s="38"/>
    </row>
    <row r="157" spans="7:9" ht="12.75">
      <c r="G157" s="38"/>
      <c r="H157" s="38"/>
      <c r="I157" s="38"/>
    </row>
    <row r="158" spans="7:9" ht="12.75">
      <c r="G158" s="38"/>
      <c r="H158" s="38"/>
      <c r="I158" s="38"/>
    </row>
    <row r="159" spans="7:9" ht="12.75">
      <c r="G159" s="38"/>
      <c r="H159" s="38"/>
      <c r="I159" s="38"/>
    </row>
    <row r="160" spans="7:9" ht="12.75">
      <c r="G160" s="38"/>
      <c r="H160" s="38"/>
      <c r="I160" s="38"/>
    </row>
    <row r="161" spans="7:9" ht="12.75">
      <c r="G161" s="38"/>
      <c r="H161" s="38"/>
      <c r="I161" s="38"/>
    </row>
    <row r="162" spans="7:9" ht="12.75">
      <c r="G162" s="38"/>
      <c r="H162" s="38"/>
      <c r="I162" s="38"/>
    </row>
    <row r="163" spans="7:9" ht="12.75">
      <c r="G163" s="38"/>
      <c r="H163" s="38"/>
      <c r="I163" s="38"/>
    </row>
    <row r="164" spans="7:9" ht="12.75">
      <c r="G164" s="38"/>
      <c r="H164" s="38"/>
      <c r="I164" s="38"/>
    </row>
    <row r="165" spans="7:9" ht="12.75">
      <c r="G165" s="38"/>
      <c r="H165" s="38"/>
      <c r="I165" s="38"/>
    </row>
    <row r="166" spans="7:9" ht="12.75">
      <c r="G166" s="38"/>
      <c r="H166" s="38"/>
      <c r="I166" s="38"/>
    </row>
    <row r="167" spans="7:9" ht="12.75">
      <c r="G167" s="38"/>
      <c r="H167" s="38"/>
      <c r="I167" s="38"/>
    </row>
    <row r="168" spans="7:9" ht="12.75">
      <c r="G168" s="38"/>
      <c r="H168" s="38"/>
      <c r="I168" s="38"/>
    </row>
    <row r="169" spans="7:9" ht="12.75">
      <c r="G169" s="38"/>
      <c r="H169" s="38"/>
      <c r="I169" s="38"/>
    </row>
    <row r="170" spans="7:9" ht="12.75">
      <c r="G170" s="38"/>
      <c r="H170" s="38"/>
      <c r="I170" s="38"/>
    </row>
    <row r="171" spans="7:9" ht="12.75">
      <c r="G171" s="38"/>
      <c r="H171" s="38"/>
      <c r="I171" s="38"/>
    </row>
    <row r="172" spans="7:9" ht="12.75">
      <c r="G172" s="38"/>
      <c r="H172" s="38"/>
      <c r="I172" s="38"/>
    </row>
    <row r="173" spans="7:9" ht="12.75">
      <c r="G173" s="38"/>
      <c r="H173" s="38"/>
      <c r="I173" s="38"/>
    </row>
    <row r="174" spans="7:9" ht="12.75">
      <c r="G174" s="38"/>
      <c r="H174" s="38"/>
      <c r="I174" s="38"/>
    </row>
    <row r="175" spans="7:9" ht="12.75">
      <c r="G175" s="38"/>
      <c r="H175" s="38"/>
      <c r="I175" s="38"/>
    </row>
    <row r="176" spans="7:9" ht="12.75">
      <c r="G176" s="38"/>
      <c r="H176" s="38"/>
      <c r="I176" s="38"/>
    </row>
    <row r="177" spans="7:9" ht="12.75">
      <c r="G177" s="38"/>
      <c r="H177" s="38"/>
      <c r="I177" s="38"/>
    </row>
    <row r="178" spans="7:9" ht="12.75">
      <c r="G178" s="38"/>
      <c r="H178" s="38"/>
      <c r="I178" s="38"/>
    </row>
    <row r="179" spans="7:9" ht="12.75">
      <c r="G179" s="38"/>
      <c r="H179" s="38"/>
      <c r="I179" s="38"/>
    </row>
    <row r="180" spans="7:9" ht="12.75">
      <c r="G180" s="38"/>
      <c r="H180" s="38"/>
      <c r="I180" s="38"/>
    </row>
    <row r="181" spans="7:9" ht="12.75">
      <c r="G181" s="38"/>
      <c r="H181" s="38"/>
      <c r="I181" s="38"/>
    </row>
    <row r="182" spans="7:9" ht="12.75">
      <c r="G182" s="38"/>
      <c r="H182" s="38"/>
      <c r="I182" s="38"/>
    </row>
    <row r="183" spans="7:9" ht="12.75">
      <c r="G183" s="38"/>
      <c r="H183" s="38"/>
      <c r="I183" s="38"/>
    </row>
    <row r="184" spans="7:9" ht="12.75">
      <c r="G184" s="38"/>
      <c r="H184" s="38"/>
      <c r="I184" s="38"/>
    </row>
    <row r="185" spans="7:9" ht="12.75">
      <c r="G185" s="38"/>
      <c r="H185" s="38"/>
      <c r="I185" s="38"/>
    </row>
    <row r="186" spans="7:9" ht="12.75">
      <c r="G186" s="38"/>
      <c r="H186" s="38"/>
      <c r="I186" s="38"/>
    </row>
    <row r="187" spans="7:9" ht="12.75">
      <c r="G187" s="38"/>
      <c r="H187" s="38"/>
      <c r="I187" s="38"/>
    </row>
    <row r="188" spans="7:9" ht="12.75">
      <c r="G188" s="38"/>
      <c r="H188" s="38"/>
      <c r="I188" s="38"/>
    </row>
    <row r="189" spans="7:9" ht="12.75">
      <c r="G189" s="38"/>
      <c r="H189" s="38"/>
      <c r="I189" s="38"/>
    </row>
    <row r="190" spans="7:9" ht="12.75">
      <c r="G190" s="38"/>
      <c r="H190" s="38"/>
      <c r="I190" s="38"/>
    </row>
    <row r="191" spans="7:9" ht="12.75">
      <c r="G191" s="38"/>
      <c r="H191" s="38"/>
      <c r="I191" s="38"/>
    </row>
    <row r="192" spans="7:9" ht="12.75">
      <c r="G192" s="38"/>
      <c r="H192" s="38"/>
      <c r="I192" s="38"/>
    </row>
    <row r="193" spans="7:9" ht="12.75">
      <c r="G193" s="38"/>
      <c r="H193" s="38"/>
      <c r="I193" s="38"/>
    </row>
    <row r="194" spans="7:9" ht="12.75">
      <c r="G194" s="38"/>
      <c r="H194" s="38"/>
      <c r="I194" s="38"/>
    </row>
    <row r="195" spans="7:9" ht="12.75">
      <c r="G195" s="38"/>
      <c r="H195" s="38"/>
      <c r="I195" s="38"/>
    </row>
    <row r="196" spans="7:9" ht="12.75">
      <c r="G196" s="38"/>
      <c r="H196" s="38"/>
      <c r="I196" s="38"/>
    </row>
    <row r="197" spans="7:9" ht="12.75">
      <c r="G197" s="38"/>
      <c r="H197" s="38"/>
      <c r="I197" s="38"/>
    </row>
    <row r="198" spans="7:9" ht="12.75">
      <c r="G198" s="38"/>
      <c r="H198" s="38"/>
      <c r="I198" s="38"/>
    </row>
    <row r="199" spans="7:9" ht="12.75">
      <c r="G199" s="38"/>
      <c r="H199" s="38"/>
      <c r="I199" s="38"/>
    </row>
    <row r="200" spans="7:9" ht="12.75">
      <c r="G200" s="38"/>
      <c r="H200" s="38"/>
      <c r="I200" s="38"/>
    </row>
    <row r="201" spans="7:9" ht="12.75">
      <c r="G201" s="38"/>
      <c r="H201" s="38"/>
      <c r="I201" s="38"/>
    </row>
    <row r="202" spans="7:9" ht="12.75">
      <c r="G202" s="38"/>
      <c r="H202" s="38"/>
      <c r="I202" s="38"/>
    </row>
    <row r="203" spans="7:9" ht="12.75">
      <c r="G203" s="38"/>
      <c r="H203" s="38"/>
      <c r="I203" s="38"/>
    </row>
    <row r="204" spans="7:9" ht="12.75">
      <c r="G204" s="38"/>
      <c r="H204" s="38"/>
      <c r="I204" s="38"/>
    </row>
    <row r="205" spans="7:9" ht="12.75">
      <c r="G205" s="38"/>
      <c r="H205" s="38"/>
      <c r="I205" s="38"/>
    </row>
    <row r="206" spans="7:9" ht="12.75">
      <c r="G206" s="38"/>
      <c r="H206" s="38"/>
      <c r="I206" s="38"/>
    </row>
    <row r="207" spans="7:9" ht="12.75">
      <c r="G207" s="38"/>
      <c r="H207" s="38"/>
      <c r="I207" s="38"/>
    </row>
    <row r="208" spans="7:9" ht="12.75">
      <c r="G208" s="38"/>
      <c r="H208" s="38"/>
      <c r="I208" s="38"/>
    </row>
    <row r="209" spans="7:9" ht="12.75">
      <c r="G209" s="38"/>
      <c r="H209" s="38"/>
      <c r="I209" s="38"/>
    </row>
    <row r="210" spans="7:9" ht="12.75">
      <c r="G210" s="38"/>
      <c r="H210" s="38"/>
      <c r="I210" s="38"/>
    </row>
    <row r="211" spans="7:9" ht="12.75">
      <c r="G211" s="38"/>
      <c r="H211" s="38"/>
      <c r="I211" s="38"/>
    </row>
    <row r="212" spans="7:9" ht="12.75">
      <c r="G212" s="38"/>
      <c r="H212" s="38"/>
      <c r="I212" s="38"/>
    </row>
    <row r="213" spans="7:9" ht="12.75">
      <c r="G213" s="38"/>
      <c r="H213" s="38"/>
      <c r="I213" s="38"/>
    </row>
    <row r="214" spans="7:9" ht="12.75">
      <c r="G214" s="38"/>
      <c r="H214" s="38"/>
      <c r="I214" s="38"/>
    </row>
    <row r="215" spans="7:9" ht="12.75">
      <c r="G215" s="38"/>
      <c r="H215" s="38"/>
      <c r="I215" s="38"/>
    </row>
    <row r="216" spans="7:9" ht="12.75">
      <c r="G216" s="38"/>
      <c r="H216" s="38"/>
      <c r="I216" s="38"/>
    </row>
    <row r="217" spans="7:9" ht="12.75">
      <c r="G217" s="38"/>
      <c r="H217" s="38"/>
      <c r="I217" s="38"/>
    </row>
    <row r="218" spans="7:9" ht="12.75">
      <c r="G218" s="38"/>
      <c r="H218" s="38"/>
      <c r="I218" s="38"/>
    </row>
    <row r="219" spans="7:9" ht="12.75">
      <c r="G219" s="38"/>
      <c r="H219" s="38"/>
      <c r="I219" s="38"/>
    </row>
    <row r="220" spans="7:9" ht="12.75">
      <c r="G220" s="38"/>
      <c r="H220" s="38"/>
      <c r="I220" s="38"/>
    </row>
    <row r="221" spans="7:9" ht="12.75">
      <c r="G221" s="38"/>
      <c r="H221" s="38"/>
      <c r="I221" s="38"/>
    </row>
    <row r="222" spans="7:9" ht="12.75">
      <c r="G222" s="38"/>
      <c r="H222" s="38"/>
      <c r="I222" s="38"/>
    </row>
    <row r="223" spans="7:9" ht="12.75">
      <c r="G223" s="38"/>
      <c r="H223" s="38"/>
      <c r="I223" s="38"/>
    </row>
    <row r="224" spans="7:9" ht="12.75">
      <c r="G224" s="38"/>
      <c r="H224" s="38"/>
      <c r="I224" s="38"/>
    </row>
    <row r="225" spans="7:9" ht="12.75">
      <c r="G225" s="38"/>
      <c r="H225" s="38"/>
      <c r="I225" s="38"/>
    </row>
    <row r="226" spans="7:9" ht="12.75">
      <c r="G226" s="38"/>
      <c r="H226" s="38"/>
      <c r="I226" s="38"/>
    </row>
    <row r="227" spans="7:9" ht="12.75">
      <c r="G227" s="38"/>
      <c r="H227" s="38"/>
      <c r="I227" s="38"/>
    </row>
    <row r="228" spans="7:9" ht="12.75">
      <c r="G228" s="38"/>
      <c r="H228" s="38"/>
      <c r="I228" s="38"/>
    </row>
    <row r="229" spans="7:9" ht="12.75">
      <c r="G229" s="38"/>
      <c r="H229" s="38"/>
      <c r="I229" s="38"/>
    </row>
    <row r="230" spans="7:9" ht="12.75">
      <c r="G230" s="38"/>
      <c r="H230" s="38"/>
      <c r="I230" s="38"/>
    </row>
    <row r="231" spans="7:9" ht="12.75">
      <c r="G231" s="38"/>
      <c r="H231" s="38"/>
      <c r="I231" s="38"/>
    </row>
    <row r="232" spans="7:9" ht="12.75">
      <c r="G232" s="38"/>
      <c r="H232" s="38"/>
      <c r="I232" s="38"/>
    </row>
    <row r="233" spans="7:9" ht="12.75">
      <c r="G233" s="38"/>
      <c r="H233" s="38"/>
      <c r="I233" s="38"/>
    </row>
    <row r="234" spans="7:9" ht="12.75">
      <c r="G234" s="38"/>
      <c r="H234" s="38"/>
      <c r="I234" s="38"/>
    </row>
    <row r="235" spans="7:9" ht="12.75">
      <c r="G235" s="38"/>
      <c r="H235" s="38"/>
      <c r="I235" s="38"/>
    </row>
    <row r="236" spans="7:9" ht="12.75">
      <c r="G236" s="38"/>
      <c r="H236" s="38"/>
      <c r="I236" s="38"/>
    </row>
    <row r="237" spans="7:9" ht="12.75">
      <c r="G237" s="38"/>
      <c r="H237" s="38"/>
      <c r="I237" s="38"/>
    </row>
    <row r="238" spans="7:9" ht="12.75">
      <c r="G238" s="38"/>
      <c r="H238" s="38"/>
      <c r="I238" s="38"/>
    </row>
    <row r="239" spans="7:9" ht="12.75">
      <c r="G239" s="38"/>
      <c r="H239" s="38"/>
      <c r="I239" s="38"/>
    </row>
    <row r="240" spans="7:9" ht="12.75">
      <c r="G240" s="38"/>
      <c r="H240" s="38"/>
      <c r="I240" s="38"/>
    </row>
    <row r="241" spans="7:9" ht="12.75">
      <c r="G241" s="38"/>
      <c r="H241" s="38"/>
      <c r="I241" s="38"/>
    </row>
    <row r="242" spans="7:9" ht="12.75">
      <c r="G242" s="38"/>
      <c r="H242" s="38"/>
      <c r="I242" s="38"/>
    </row>
    <row r="243" spans="7:9" ht="12.75">
      <c r="G243" s="38"/>
      <c r="H243" s="38"/>
      <c r="I243" s="38"/>
    </row>
    <row r="244" spans="7:9" ht="12.75">
      <c r="G244" s="38"/>
      <c r="H244" s="38"/>
      <c r="I244" s="38"/>
    </row>
    <row r="245" spans="7:9" ht="12.75">
      <c r="G245" s="38"/>
      <c r="H245" s="38"/>
      <c r="I245" s="38"/>
    </row>
    <row r="246" spans="7:9" ht="12.75">
      <c r="G246" s="38"/>
      <c r="H246" s="38"/>
      <c r="I246" s="38"/>
    </row>
    <row r="247" spans="7:9" ht="12.75">
      <c r="G247" s="38"/>
      <c r="H247" s="38"/>
      <c r="I247" s="38"/>
    </row>
    <row r="248" spans="7:9" ht="12.75">
      <c r="G248" s="38"/>
      <c r="H248" s="38"/>
      <c r="I248" s="38"/>
    </row>
    <row r="249" spans="7:9" ht="12.75">
      <c r="G249" s="38"/>
      <c r="H249" s="38"/>
      <c r="I249" s="38"/>
    </row>
    <row r="250" spans="7:9" ht="12.75">
      <c r="G250" s="38"/>
      <c r="H250" s="38"/>
      <c r="I250" s="38"/>
    </row>
    <row r="251" spans="7:9" ht="12.75">
      <c r="G251" s="38"/>
      <c r="H251" s="38"/>
      <c r="I251" s="38"/>
    </row>
    <row r="252" spans="7:9" ht="12.75">
      <c r="G252" s="38"/>
      <c r="H252" s="38"/>
      <c r="I252" s="38"/>
    </row>
    <row r="253" spans="7:9" ht="12.75">
      <c r="G253" s="38"/>
      <c r="H253" s="38"/>
      <c r="I253" s="38"/>
    </row>
    <row r="254" spans="7:9" ht="12.75">
      <c r="G254" s="38"/>
      <c r="H254" s="38"/>
      <c r="I254" s="38"/>
    </row>
    <row r="255" spans="7:9" ht="12.75">
      <c r="G255" s="38"/>
      <c r="H255" s="38"/>
      <c r="I255" s="38"/>
    </row>
    <row r="256" spans="7:9" ht="12.75">
      <c r="G256" s="38"/>
      <c r="H256" s="38"/>
      <c r="I256" s="38"/>
    </row>
    <row r="257" spans="7:9" ht="12.75">
      <c r="G257" s="38"/>
      <c r="H257" s="38"/>
      <c r="I257" s="38"/>
    </row>
    <row r="258" spans="7:9" ht="12.75">
      <c r="G258" s="38"/>
      <c r="H258" s="38"/>
      <c r="I258" s="38"/>
    </row>
    <row r="259" spans="7:9" ht="12.75">
      <c r="G259" s="38"/>
      <c r="H259" s="38"/>
      <c r="I259" s="38"/>
    </row>
    <row r="260" spans="7:9" ht="12.75">
      <c r="G260" s="38"/>
      <c r="H260" s="38"/>
      <c r="I260" s="38"/>
    </row>
    <row r="261" spans="7:9" ht="12.75">
      <c r="G261" s="38"/>
      <c r="H261" s="38"/>
      <c r="I261" s="38"/>
    </row>
    <row r="262" spans="7:9" ht="12.75">
      <c r="G262" s="38"/>
      <c r="H262" s="38"/>
      <c r="I262" s="38"/>
    </row>
    <row r="263" spans="7:9" ht="12.75">
      <c r="G263" s="38"/>
      <c r="H263" s="38"/>
      <c r="I263" s="38"/>
    </row>
    <row r="264" spans="7:9" ht="12.75">
      <c r="G264" s="38"/>
      <c r="H264" s="38"/>
      <c r="I264" s="38"/>
    </row>
    <row r="265" spans="7:9" ht="12.75">
      <c r="G265" s="38"/>
      <c r="H265" s="38"/>
      <c r="I265" s="38"/>
    </row>
    <row r="266" spans="7:9" ht="12.75">
      <c r="G266" s="38"/>
      <c r="H266" s="38"/>
      <c r="I266" s="38"/>
    </row>
    <row r="267" spans="7:9" ht="12.75">
      <c r="G267" s="38"/>
      <c r="H267" s="38"/>
      <c r="I267" s="38"/>
    </row>
    <row r="268" spans="7:9" ht="12.75">
      <c r="G268" s="38"/>
      <c r="H268" s="38"/>
      <c r="I268" s="38"/>
    </row>
    <row r="269" spans="7:9" ht="12.75">
      <c r="G269" s="38"/>
      <c r="H269" s="38"/>
      <c r="I269" s="38"/>
    </row>
    <row r="270" spans="7:9" ht="12.75">
      <c r="G270" s="38"/>
      <c r="H270" s="38"/>
      <c r="I270" s="38"/>
    </row>
    <row r="271" spans="7:9" ht="12.75">
      <c r="G271" s="38"/>
      <c r="H271" s="38"/>
      <c r="I271" s="38"/>
    </row>
    <row r="272" spans="7:9" ht="12.75">
      <c r="G272" s="38"/>
      <c r="H272" s="38"/>
      <c r="I272" s="38"/>
    </row>
    <row r="273" spans="7:9" ht="12.75">
      <c r="G273" s="38"/>
      <c r="H273" s="38"/>
      <c r="I273" s="38"/>
    </row>
    <row r="274" spans="7:9" ht="12.75">
      <c r="G274" s="38"/>
      <c r="H274" s="38"/>
      <c r="I274" s="38"/>
    </row>
    <row r="275" spans="7:9" ht="12.75">
      <c r="G275" s="38"/>
      <c r="H275" s="38"/>
      <c r="I275" s="38"/>
    </row>
    <row r="276" spans="7:9" ht="12.75">
      <c r="G276" s="38"/>
      <c r="H276" s="38"/>
      <c r="I276" s="38"/>
    </row>
    <row r="277" spans="7:9" ht="12.75">
      <c r="G277" s="38"/>
      <c r="H277" s="38"/>
      <c r="I277" s="38"/>
    </row>
    <row r="278" spans="7:9" ht="12.75">
      <c r="G278" s="38"/>
      <c r="H278" s="38"/>
      <c r="I278" s="38"/>
    </row>
    <row r="279" spans="7:9" ht="12.75">
      <c r="G279" s="38"/>
      <c r="H279" s="38"/>
      <c r="I279" s="38"/>
    </row>
    <row r="280" spans="7:9" ht="12.75">
      <c r="G280" s="38"/>
      <c r="H280" s="38"/>
      <c r="I280" s="38"/>
    </row>
    <row r="281" spans="7:9" ht="12.75">
      <c r="G281" s="38"/>
      <c r="H281" s="38"/>
      <c r="I281" s="38"/>
    </row>
    <row r="282" spans="7:9" ht="12.75">
      <c r="G282" s="38"/>
      <c r="H282" s="38"/>
      <c r="I282" s="38"/>
    </row>
    <row r="283" spans="7:9" ht="12.75">
      <c r="G283" s="38"/>
      <c r="H283" s="38"/>
      <c r="I283" s="38"/>
    </row>
    <row r="284" spans="7:9" ht="12.75">
      <c r="G284" s="38"/>
      <c r="H284" s="38"/>
      <c r="I284" s="38"/>
    </row>
    <row r="285" spans="7:9" ht="12.75">
      <c r="G285" s="38"/>
      <c r="H285" s="38"/>
      <c r="I285" s="38"/>
    </row>
    <row r="286" spans="7:9" ht="12.75">
      <c r="G286" s="38"/>
      <c r="H286" s="38"/>
      <c r="I286" s="38"/>
    </row>
    <row r="287" spans="7:9" ht="12.75">
      <c r="G287" s="38"/>
      <c r="H287" s="38"/>
      <c r="I287" s="38"/>
    </row>
    <row r="288" spans="7:9" ht="12.75">
      <c r="G288" s="38"/>
      <c r="H288" s="38"/>
      <c r="I288" s="38"/>
    </row>
    <row r="289" spans="7:9" ht="12.75">
      <c r="G289" s="38"/>
      <c r="H289" s="38"/>
      <c r="I289" s="38"/>
    </row>
    <row r="290" spans="7:9" ht="12.75">
      <c r="G290" s="38"/>
      <c r="H290" s="38"/>
      <c r="I290" s="38"/>
    </row>
    <row r="291" spans="7:9" ht="12.75">
      <c r="G291" s="38"/>
      <c r="H291" s="38"/>
      <c r="I291" s="38"/>
    </row>
    <row r="292" spans="7:9" ht="12.75">
      <c r="G292" s="38"/>
      <c r="H292" s="38"/>
      <c r="I292" s="38"/>
    </row>
    <row r="293" spans="7:9" ht="12.75">
      <c r="G293" s="38"/>
      <c r="H293" s="38"/>
      <c r="I293" s="38"/>
    </row>
    <row r="294" spans="7:9" ht="12.75">
      <c r="G294" s="38"/>
      <c r="H294" s="38"/>
      <c r="I294" s="38"/>
    </row>
    <row r="295" spans="7:9" ht="12.75">
      <c r="G295" s="38"/>
      <c r="H295" s="38"/>
      <c r="I295" s="38"/>
    </row>
    <row r="296" spans="7:9" ht="12.75">
      <c r="G296" s="38"/>
      <c r="H296" s="38"/>
      <c r="I296" s="38"/>
    </row>
    <row r="297" spans="7:9" ht="12.75">
      <c r="G297" s="38"/>
      <c r="H297" s="38"/>
      <c r="I297" s="38"/>
    </row>
    <row r="298" spans="7:9" ht="12.75">
      <c r="G298" s="38"/>
      <c r="H298" s="38"/>
      <c r="I298" s="38"/>
    </row>
    <row r="299" spans="7:9" ht="12.75">
      <c r="G299" s="38"/>
      <c r="H299" s="38"/>
      <c r="I299" s="38"/>
    </row>
    <row r="300" spans="7:9" ht="12.75">
      <c r="G300" s="38"/>
      <c r="H300" s="38"/>
      <c r="I300" s="38"/>
    </row>
    <row r="301" spans="7:9" ht="12.75">
      <c r="G301" s="38"/>
      <c r="H301" s="38"/>
      <c r="I301" s="38"/>
    </row>
    <row r="302" spans="7:9" ht="12.75">
      <c r="G302" s="38"/>
      <c r="H302" s="38"/>
      <c r="I302" s="38"/>
    </row>
    <row r="303" spans="7:9" ht="12.75">
      <c r="G303" s="38"/>
      <c r="H303" s="38"/>
      <c r="I303" s="38"/>
    </row>
    <row r="304" spans="7:9" ht="12.75">
      <c r="G304" s="38"/>
      <c r="H304" s="38"/>
      <c r="I304" s="38"/>
    </row>
    <row r="305" spans="7:9" ht="12.75">
      <c r="G305" s="38"/>
      <c r="H305" s="38"/>
      <c r="I305" s="38"/>
    </row>
    <row r="306" spans="7:9" ht="12.75">
      <c r="G306" s="38"/>
      <c r="H306" s="38"/>
      <c r="I306" s="38"/>
    </row>
    <row r="307" spans="7:9" ht="12.75">
      <c r="G307" s="38"/>
      <c r="H307" s="38"/>
      <c r="I307" s="38"/>
    </row>
    <row r="308" spans="7:9" ht="12.75">
      <c r="G308" s="38"/>
      <c r="H308" s="38"/>
      <c r="I308" s="38"/>
    </row>
    <row r="309" spans="7:9" ht="12.75">
      <c r="G309" s="38"/>
      <c r="H309" s="38"/>
      <c r="I309" s="38"/>
    </row>
    <row r="310" spans="7:9" ht="12.75">
      <c r="G310" s="38"/>
      <c r="H310" s="38"/>
      <c r="I310" s="38"/>
    </row>
    <row r="311" spans="7:9" ht="12.75">
      <c r="G311" s="38"/>
      <c r="H311" s="38"/>
      <c r="I311" s="38"/>
    </row>
    <row r="312" spans="7:9" ht="12.75">
      <c r="G312" s="38"/>
      <c r="H312" s="38"/>
      <c r="I312" s="38"/>
    </row>
    <row r="313" spans="7:9" ht="12.75">
      <c r="G313" s="38"/>
      <c r="H313" s="38"/>
      <c r="I313" s="38"/>
    </row>
    <row r="314" spans="7:9" ht="12.75">
      <c r="G314" s="38"/>
      <c r="H314" s="38"/>
      <c r="I314" s="38"/>
    </row>
    <row r="315" spans="7:9" ht="12.75">
      <c r="G315" s="38"/>
      <c r="H315" s="38"/>
      <c r="I315" s="38"/>
    </row>
    <row r="316" spans="7:9" ht="12.75">
      <c r="G316" s="38"/>
      <c r="H316" s="38"/>
      <c r="I316" s="38"/>
    </row>
    <row r="317" spans="7:9" ht="12.75">
      <c r="G317" s="38"/>
      <c r="H317" s="38"/>
      <c r="I317" s="38"/>
    </row>
    <row r="318" spans="7:9" ht="12.75">
      <c r="G318" s="38"/>
      <c r="H318" s="38"/>
      <c r="I318" s="38"/>
    </row>
    <row r="319" spans="7:9" ht="12.75">
      <c r="G319" s="38"/>
      <c r="H319" s="38"/>
      <c r="I319" s="38"/>
    </row>
    <row r="320" spans="7:9" ht="12.75">
      <c r="G320" s="38"/>
      <c r="H320" s="38"/>
      <c r="I320" s="38"/>
    </row>
    <row r="321" spans="7:9" ht="12.75">
      <c r="G321" s="38"/>
      <c r="H321" s="38"/>
      <c r="I321" s="38"/>
    </row>
    <row r="322" spans="7:9" ht="12.75">
      <c r="G322" s="38"/>
      <c r="H322" s="38"/>
      <c r="I322" s="38"/>
    </row>
    <row r="323" spans="7:9" ht="12.75">
      <c r="G323" s="38"/>
      <c r="H323" s="38"/>
      <c r="I323" s="38"/>
    </row>
    <row r="324" spans="7:9" ht="12.75">
      <c r="G324" s="38"/>
      <c r="H324" s="38"/>
      <c r="I324" s="38"/>
    </row>
    <row r="325" spans="7:9" ht="12.75">
      <c r="G325" s="38"/>
      <c r="H325" s="38"/>
      <c r="I325" s="38"/>
    </row>
    <row r="326" spans="7:9" ht="12.75">
      <c r="G326" s="38"/>
      <c r="H326" s="38"/>
      <c r="I326" s="38"/>
    </row>
    <row r="327" spans="7:9" ht="12.75">
      <c r="G327" s="38"/>
      <c r="H327" s="38"/>
      <c r="I327" s="38"/>
    </row>
    <row r="328" spans="7:9" ht="12.75">
      <c r="G328" s="38"/>
      <c r="H328" s="38"/>
      <c r="I328" s="38"/>
    </row>
    <row r="329" spans="7:9" ht="12.75">
      <c r="G329" s="38"/>
      <c r="H329" s="38"/>
      <c r="I329" s="38"/>
    </row>
    <row r="330" spans="7:9" ht="12.75">
      <c r="G330" s="38"/>
      <c r="H330" s="38"/>
      <c r="I330" s="38"/>
    </row>
    <row r="331" spans="7:9" ht="12.75">
      <c r="G331" s="38"/>
      <c r="H331" s="38"/>
      <c r="I331" s="38"/>
    </row>
    <row r="332" spans="7:9" ht="12.75">
      <c r="G332" s="38"/>
      <c r="H332" s="38"/>
      <c r="I332" s="38"/>
    </row>
    <row r="333" spans="7:9" ht="12.75">
      <c r="G333" s="38"/>
      <c r="H333" s="38"/>
      <c r="I333" s="38"/>
    </row>
    <row r="334" spans="7:9" ht="12.75">
      <c r="G334" s="38"/>
      <c r="H334" s="38"/>
      <c r="I334" s="38"/>
    </row>
    <row r="335" spans="7:9" ht="12.75">
      <c r="G335" s="38"/>
      <c r="H335" s="38"/>
      <c r="I335" s="38"/>
    </row>
    <row r="336" spans="7:9" ht="12.75">
      <c r="G336" s="38"/>
      <c r="H336" s="38"/>
      <c r="I336" s="38"/>
    </row>
    <row r="337" spans="7:9" ht="12.75">
      <c r="G337" s="38"/>
      <c r="H337" s="38"/>
      <c r="I337" s="38"/>
    </row>
    <row r="338" spans="7:9" ht="12.75">
      <c r="G338" s="38"/>
      <c r="H338" s="38"/>
      <c r="I338" s="38"/>
    </row>
    <row r="339" spans="7:9" ht="12.75">
      <c r="G339" s="38"/>
      <c r="H339" s="38"/>
      <c r="I339" s="38"/>
    </row>
    <row r="340" spans="7:9" ht="12.75">
      <c r="G340" s="38"/>
      <c r="H340" s="38"/>
      <c r="I340" s="38"/>
    </row>
    <row r="341" spans="7:9" ht="12.75">
      <c r="G341" s="38"/>
      <c r="H341" s="38"/>
      <c r="I341" s="38"/>
    </row>
    <row r="342" spans="7:9" ht="12.75">
      <c r="G342" s="38"/>
      <c r="H342" s="38"/>
      <c r="I342" s="38"/>
    </row>
    <row r="343" spans="7:9" ht="12.75">
      <c r="G343" s="38"/>
      <c r="H343" s="38"/>
      <c r="I343" s="38"/>
    </row>
    <row r="344" spans="7:9" ht="12.75">
      <c r="G344" s="38"/>
      <c r="H344" s="38"/>
      <c r="I344" s="38"/>
    </row>
    <row r="345" spans="7:9" ht="12.75">
      <c r="G345" s="38"/>
      <c r="H345" s="38"/>
      <c r="I345" s="38"/>
    </row>
    <row r="346" spans="7:9" ht="12.75">
      <c r="G346" s="38"/>
      <c r="H346" s="38"/>
      <c r="I346" s="38"/>
    </row>
    <row r="347" spans="7:9" ht="12.75">
      <c r="G347" s="38"/>
      <c r="H347" s="38"/>
      <c r="I347" s="38"/>
    </row>
    <row r="348" spans="7:9" ht="12.75">
      <c r="G348" s="38"/>
      <c r="H348" s="38"/>
      <c r="I348" s="38"/>
    </row>
    <row r="349" spans="7:9" ht="12.75">
      <c r="G349" s="38"/>
      <c r="H349" s="38"/>
      <c r="I349" s="38"/>
    </row>
    <row r="350" spans="7:9" ht="12.75">
      <c r="G350" s="38"/>
      <c r="H350" s="38"/>
      <c r="I350" s="38"/>
    </row>
    <row r="351" spans="7:9" ht="12.75">
      <c r="G351" s="38"/>
      <c r="H351" s="38"/>
      <c r="I351" s="38"/>
    </row>
    <row r="352" spans="7:9" ht="12.75">
      <c r="G352" s="38"/>
      <c r="H352" s="38"/>
      <c r="I352" s="38"/>
    </row>
    <row r="353" spans="7:9" ht="12.75">
      <c r="G353" s="38"/>
      <c r="H353" s="38"/>
      <c r="I353" s="38"/>
    </row>
    <row r="354" spans="7:9" ht="12.75">
      <c r="G354" s="38"/>
      <c r="H354" s="38"/>
      <c r="I354" s="38"/>
    </row>
    <row r="355" spans="7:9" ht="12.75">
      <c r="G355" s="38"/>
      <c r="H355" s="38"/>
      <c r="I355" s="38"/>
    </row>
    <row r="356" spans="7:9" ht="12.75">
      <c r="G356" s="38"/>
      <c r="H356" s="38"/>
      <c r="I356" s="38"/>
    </row>
    <row r="357" spans="7:9" ht="12.75">
      <c r="G357" s="38"/>
      <c r="H357" s="38"/>
      <c r="I357" s="38"/>
    </row>
    <row r="358" spans="7:9" ht="12.75">
      <c r="G358" s="38"/>
      <c r="H358" s="38"/>
      <c r="I358" s="38"/>
    </row>
    <row r="359" spans="7:9" ht="12.75">
      <c r="G359" s="38"/>
      <c r="H359" s="38"/>
      <c r="I359" s="38"/>
    </row>
    <row r="360" spans="7:9" ht="12.75">
      <c r="G360" s="38"/>
      <c r="H360" s="38"/>
      <c r="I360" s="38"/>
    </row>
    <row r="361" spans="7:9" ht="12.75">
      <c r="G361" s="38"/>
      <c r="H361" s="38"/>
      <c r="I361" s="38"/>
    </row>
    <row r="362" spans="7:9" ht="12.75">
      <c r="G362" s="38"/>
      <c r="H362" s="38"/>
      <c r="I362" s="38"/>
    </row>
    <row r="363" spans="7:9" ht="12.75">
      <c r="G363" s="38"/>
      <c r="H363" s="38"/>
      <c r="I363" s="38"/>
    </row>
    <row r="364" spans="7:9" ht="12.75">
      <c r="G364" s="38"/>
      <c r="H364" s="38"/>
      <c r="I364" s="38"/>
    </row>
    <row r="365" spans="7:9" ht="12.75">
      <c r="G365" s="38"/>
      <c r="H365" s="38"/>
      <c r="I365" s="38"/>
    </row>
    <row r="366" spans="7:9" ht="12.75">
      <c r="G366" s="38"/>
      <c r="H366" s="38"/>
      <c r="I366" s="38"/>
    </row>
    <row r="367" spans="7:9" ht="12.75">
      <c r="G367" s="38"/>
      <c r="H367" s="38"/>
      <c r="I367" s="38"/>
    </row>
    <row r="368" spans="7:9" ht="12.75">
      <c r="G368" s="38"/>
      <c r="H368" s="38"/>
      <c r="I368" s="38"/>
    </row>
    <row r="369" spans="7:9" ht="12.75">
      <c r="G369" s="38"/>
      <c r="H369" s="38"/>
      <c r="I369" s="38"/>
    </row>
    <row r="370" spans="7:9" ht="12.75">
      <c r="G370" s="38"/>
      <c r="H370" s="38"/>
      <c r="I370" s="38"/>
    </row>
    <row r="371" spans="7:9" ht="12.75">
      <c r="G371" s="38"/>
      <c r="H371" s="38"/>
      <c r="I371" s="38"/>
    </row>
    <row r="372" spans="7:9" ht="12.75">
      <c r="G372" s="38"/>
      <c r="H372" s="38"/>
      <c r="I372" s="38"/>
    </row>
    <row r="373" spans="7:9" ht="12.75">
      <c r="G373" s="38"/>
      <c r="H373" s="38"/>
      <c r="I373" s="38"/>
    </row>
    <row r="374" spans="7:9" ht="12.75">
      <c r="G374" s="38"/>
      <c r="H374" s="38"/>
      <c r="I374" s="38"/>
    </row>
    <row r="375" spans="7:9" ht="12.75">
      <c r="G375" s="38"/>
      <c r="H375" s="38"/>
      <c r="I375" s="38"/>
    </row>
    <row r="376" spans="7:9" ht="12.75">
      <c r="G376" s="38"/>
      <c r="H376" s="38"/>
      <c r="I376" s="38"/>
    </row>
    <row r="377" spans="7:9" ht="12.75">
      <c r="G377" s="38"/>
      <c r="H377" s="38"/>
      <c r="I377" s="38"/>
    </row>
    <row r="378" spans="7:9" ht="12.75">
      <c r="G378" s="38"/>
      <c r="H378" s="38"/>
      <c r="I378" s="38"/>
    </row>
    <row r="379" spans="7:9" ht="12.75">
      <c r="G379" s="38"/>
      <c r="H379" s="38"/>
      <c r="I379" s="38"/>
    </row>
    <row r="380" spans="7:9" ht="12.75">
      <c r="G380" s="38"/>
      <c r="H380" s="38"/>
      <c r="I380" s="38"/>
    </row>
    <row r="381" spans="7:9" ht="12.75">
      <c r="G381" s="38"/>
      <c r="H381" s="38"/>
      <c r="I381" s="38"/>
    </row>
    <row r="382" spans="7:9" ht="12.75">
      <c r="G382" s="38"/>
      <c r="H382" s="38"/>
      <c r="I382" s="38"/>
    </row>
    <row r="383" spans="7:9" ht="12.75">
      <c r="G383" s="38"/>
      <c r="H383" s="38"/>
      <c r="I383" s="38"/>
    </row>
    <row r="384" spans="7:9" ht="12.75">
      <c r="G384" s="38"/>
      <c r="H384" s="38"/>
      <c r="I384" s="38"/>
    </row>
    <row r="385" spans="7:9" ht="12.75">
      <c r="G385" s="38"/>
      <c r="H385" s="38"/>
      <c r="I385" s="38"/>
    </row>
    <row r="386" spans="7:9" ht="12.75">
      <c r="G386" s="38"/>
      <c r="H386" s="38"/>
      <c r="I386" s="38"/>
    </row>
    <row r="387" spans="7:9" ht="12.75">
      <c r="G387" s="38"/>
      <c r="H387" s="38"/>
      <c r="I387" s="38"/>
    </row>
    <row r="388" spans="7:9" ht="12.75">
      <c r="G388" s="38"/>
      <c r="H388" s="38"/>
      <c r="I388" s="38"/>
    </row>
    <row r="389" spans="7:9" ht="12.75">
      <c r="G389" s="38"/>
      <c r="H389" s="38"/>
      <c r="I389" s="38"/>
    </row>
    <row r="390" spans="7:9" ht="12.75">
      <c r="G390" s="38"/>
      <c r="H390" s="38"/>
      <c r="I390" s="38"/>
    </row>
    <row r="391" spans="7:9" ht="12.75">
      <c r="G391" s="38"/>
      <c r="H391" s="38"/>
      <c r="I391" s="38"/>
    </row>
    <row r="392" spans="7:9" ht="12.75">
      <c r="G392" s="38"/>
      <c r="H392" s="38"/>
      <c r="I392" s="38"/>
    </row>
    <row r="393" spans="7:9" ht="12.75">
      <c r="G393" s="38"/>
      <c r="H393" s="38"/>
      <c r="I393" s="38"/>
    </row>
    <row r="394" spans="7:9" ht="12.75">
      <c r="G394" s="38"/>
      <c r="H394" s="38"/>
      <c r="I394" s="38"/>
    </row>
    <row r="395" spans="7:9" ht="12.75">
      <c r="G395" s="38"/>
      <c r="H395" s="38"/>
      <c r="I395" s="38"/>
    </row>
    <row r="396" spans="7:9" ht="12.75">
      <c r="G396" s="38"/>
      <c r="H396" s="38"/>
      <c r="I396" s="38"/>
    </row>
    <row r="397" spans="7:9" ht="12.75">
      <c r="G397" s="38"/>
      <c r="H397" s="38"/>
      <c r="I397" s="38"/>
    </row>
    <row r="398" spans="7:9" ht="12.75">
      <c r="G398" s="38"/>
      <c r="H398" s="38"/>
      <c r="I398" s="38"/>
    </row>
    <row r="399" spans="7:9" ht="12.75">
      <c r="G399" s="38"/>
      <c r="H399" s="38"/>
      <c r="I399" s="38"/>
    </row>
    <row r="400" spans="7:9" ht="12.75">
      <c r="G400" s="38"/>
      <c r="H400" s="38"/>
      <c r="I400" s="38"/>
    </row>
    <row r="401" spans="7:9" ht="12.75">
      <c r="G401" s="38"/>
      <c r="H401" s="38"/>
      <c r="I401" s="38"/>
    </row>
    <row r="402" spans="7:9" ht="12.75">
      <c r="G402" s="38"/>
      <c r="H402" s="38"/>
      <c r="I402" s="38"/>
    </row>
    <row r="403" spans="7:9" ht="12.75">
      <c r="G403" s="38"/>
      <c r="H403" s="38"/>
      <c r="I403" s="38"/>
    </row>
    <row r="404" spans="7:9" ht="12.75">
      <c r="G404" s="38"/>
      <c r="H404" s="38"/>
      <c r="I404" s="38"/>
    </row>
    <row r="405" spans="7:9" ht="12.75">
      <c r="G405" s="38"/>
      <c r="H405" s="38"/>
      <c r="I405" s="38"/>
    </row>
    <row r="406" spans="7:9" ht="12.75">
      <c r="G406" s="38"/>
      <c r="H406" s="38"/>
      <c r="I406" s="38"/>
    </row>
    <row r="407" spans="7:9" ht="12.75">
      <c r="G407" s="38"/>
      <c r="H407" s="38"/>
      <c r="I407" s="38"/>
    </row>
    <row r="408" spans="7:9" ht="12.75">
      <c r="G408" s="38"/>
      <c r="H408" s="38"/>
      <c r="I408" s="38"/>
    </row>
    <row r="409" spans="7:9" ht="12.75">
      <c r="G409" s="38"/>
      <c r="H409" s="38"/>
      <c r="I409" s="38"/>
    </row>
    <row r="410" spans="7:9" ht="12.75">
      <c r="G410" s="38"/>
      <c r="H410" s="38"/>
      <c r="I410" s="38"/>
    </row>
    <row r="411" spans="7:9" ht="12.75">
      <c r="G411" s="38"/>
      <c r="H411" s="38"/>
      <c r="I411" s="38"/>
    </row>
    <row r="412" spans="7:9" ht="12.75">
      <c r="G412" s="38"/>
      <c r="H412" s="38"/>
      <c r="I412" s="38"/>
    </row>
    <row r="413" spans="7:9" ht="12.75">
      <c r="G413" s="38"/>
      <c r="H413" s="38"/>
      <c r="I413" s="38"/>
    </row>
    <row r="414" spans="7:9" ht="12.75">
      <c r="G414" s="38"/>
      <c r="H414" s="38"/>
      <c r="I414" s="38"/>
    </row>
    <row r="415" spans="7:9" ht="12.75">
      <c r="G415" s="38"/>
      <c r="H415" s="38"/>
      <c r="I415" s="38"/>
    </row>
    <row r="416" spans="7:9" ht="12.75">
      <c r="G416" s="38"/>
      <c r="H416" s="38"/>
      <c r="I416" s="38"/>
    </row>
    <row r="417" spans="7:9" ht="12.75">
      <c r="G417" s="38"/>
      <c r="H417" s="38"/>
      <c r="I417" s="38"/>
    </row>
    <row r="418" spans="7:9" ht="12.75">
      <c r="G418" s="38"/>
      <c r="H418" s="38"/>
      <c r="I418" s="38"/>
    </row>
    <row r="419" spans="7:9" ht="12.75">
      <c r="G419" s="38"/>
      <c r="H419" s="38"/>
      <c r="I419" s="38"/>
    </row>
    <row r="420" spans="7:9" ht="12.75">
      <c r="G420" s="38"/>
      <c r="H420" s="38"/>
      <c r="I420" s="38"/>
    </row>
    <row r="421" spans="7:9" ht="12.75">
      <c r="G421" s="38"/>
      <c r="H421" s="38"/>
      <c r="I421" s="38"/>
    </row>
    <row r="422" spans="7:9" ht="12.75">
      <c r="G422" s="38"/>
      <c r="H422" s="38"/>
      <c r="I422" s="38"/>
    </row>
    <row r="423" spans="7:9" ht="12.75">
      <c r="G423" s="38"/>
      <c r="H423" s="38"/>
      <c r="I423" s="38"/>
    </row>
    <row r="424" spans="7:9" ht="12.75">
      <c r="G424" s="38"/>
      <c r="H424" s="38"/>
      <c r="I424" s="38"/>
    </row>
    <row r="425" spans="7:9" ht="12.75">
      <c r="G425" s="38"/>
      <c r="H425" s="38"/>
      <c r="I425" s="38"/>
    </row>
    <row r="426" spans="7:9" ht="12.75">
      <c r="G426" s="38"/>
      <c r="H426" s="38"/>
      <c r="I426" s="38"/>
    </row>
    <row r="427" spans="7:9" ht="12.75">
      <c r="G427" s="38"/>
      <c r="H427" s="38"/>
      <c r="I427" s="38"/>
    </row>
    <row r="428" spans="7:9" ht="12.75">
      <c r="G428" s="38"/>
      <c r="H428" s="38"/>
      <c r="I428" s="38"/>
    </row>
    <row r="429" spans="7:9" ht="12.75">
      <c r="G429" s="38"/>
      <c r="H429" s="38"/>
      <c r="I429" s="38"/>
    </row>
    <row r="430" spans="7:9" ht="12.75">
      <c r="G430" s="38"/>
      <c r="H430" s="38"/>
      <c r="I430" s="38"/>
    </row>
    <row r="431" spans="7:9" ht="12.75">
      <c r="G431" s="38"/>
      <c r="H431" s="38"/>
      <c r="I431" s="38"/>
    </row>
    <row r="432" spans="7:9" ht="12.75">
      <c r="G432" s="38"/>
      <c r="H432" s="38"/>
      <c r="I432" s="38"/>
    </row>
    <row r="433" spans="7:9" ht="12.75">
      <c r="G433" s="38"/>
      <c r="H433" s="38"/>
      <c r="I433" s="38"/>
    </row>
    <row r="434" spans="7:9" ht="12.75">
      <c r="G434" s="38"/>
      <c r="H434" s="38"/>
      <c r="I434" s="38"/>
    </row>
    <row r="435" spans="7:9" ht="12.75">
      <c r="G435" s="38"/>
      <c r="H435" s="38"/>
      <c r="I435" s="38"/>
    </row>
    <row r="436" spans="7:9" ht="12.75">
      <c r="G436" s="38"/>
      <c r="H436" s="38"/>
      <c r="I436" s="38"/>
    </row>
    <row r="437" spans="7:9" ht="12.75">
      <c r="G437" s="38"/>
      <c r="H437" s="38"/>
      <c r="I437" s="38"/>
    </row>
    <row r="438" spans="7:9" ht="12.75">
      <c r="G438" s="38"/>
      <c r="H438" s="38"/>
      <c r="I438" s="38"/>
    </row>
    <row r="439" spans="7:9" ht="12.75">
      <c r="G439" s="38"/>
      <c r="H439" s="38"/>
      <c r="I439" s="38"/>
    </row>
    <row r="440" spans="7:9" ht="12.75">
      <c r="G440" s="38"/>
      <c r="H440" s="38"/>
      <c r="I440" s="38"/>
    </row>
    <row r="441" spans="7:9" ht="12.75">
      <c r="G441" s="38"/>
      <c r="H441" s="38"/>
      <c r="I441" s="38"/>
    </row>
    <row r="442" spans="7:9" ht="12.75">
      <c r="G442" s="38"/>
      <c r="H442" s="38"/>
      <c r="I442" s="38"/>
    </row>
    <row r="443" spans="7:9" ht="12.75">
      <c r="G443" s="38"/>
      <c r="H443" s="38"/>
      <c r="I443" s="38"/>
    </row>
    <row r="444" spans="7:9" ht="12.75">
      <c r="G444" s="38"/>
      <c r="H444" s="38"/>
      <c r="I444" s="38"/>
    </row>
    <row r="445" spans="7:9" ht="12.75">
      <c r="G445" s="38"/>
      <c r="H445" s="38"/>
      <c r="I445" s="38"/>
    </row>
    <row r="446" spans="7:9" ht="12.75">
      <c r="G446" s="38"/>
      <c r="H446" s="38"/>
      <c r="I446" s="38"/>
    </row>
    <row r="447" spans="7:9" ht="12.75">
      <c r="G447" s="38"/>
      <c r="H447" s="38"/>
      <c r="I447" s="38"/>
    </row>
    <row r="448" spans="7:9" ht="12.75">
      <c r="G448" s="38"/>
      <c r="H448" s="38"/>
      <c r="I448" s="38"/>
    </row>
    <row r="449" spans="7:9" ht="12.75">
      <c r="G449" s="38"/>
      <c r="H449" s="38"/>
      <c r="I449" s="38"/>
    </row>
    <row r="450" spans="7:9" ht="12.75">
      <c r="G450" s="38"/>
      <c r="H450" s="38"/>
      <c r="I450" s="38"/>
    </row>
    <row r="451" spans="7:9" ht="12.75">
      <c r="G451" s="38"/>
      <c r="H451" s="38"/>
      <c r="I451" s="38"/>
    </row>
    <row r="452" spans="7:9" ht="12.75">
      <c r="G452" s="38"/>
      <c r="H452" s="38"/>
      <c r="I452" s="38"/>
    </row>
    <row r="453" spans="7:9" ht="12.75">
      <c r="G453" s="38"/>
      <c r="H453" s="38"/>
      <c r="I453" s="38"/>
    </row>
    <row r="454" spans="7:9" ht="12.75">
      <c r="G454" s="38"/>
      <c r="H454" s="38"/>
      <c r="I454" s="38"/>
    </row>
    <row r="455" spans="7:9" ht="12.75">
      <c r="G455" s="38"/>
      <c r="H455" s="38"/>
      <c r="I455" s="38"/>
    </row>
    <row r="456" spans="7:9" ht="12.75">
      <c r="G456" s="38"/>
      <c r="H456" s="38"/>
      <c r="I456" s="38"/>
    </row>
    <row r="457" spans="7:9" ht="12.75">
      <c r="G457" s="38"/>
      <c r="H457" s="38"/>
      <c r="I457" s="38"/>
    </row>
    <row r="458" spans="7:9" ht="12.75">
      <c r="G458" s="38"/>
      <c r="H458" s="38"/>
      <c r="I458" s="38"/>
    </row>
    <row r="459" spans="7:9" ht="12.75">
      <c r="G459" s="38"/>
      <c r="H459" s="38"/>
      <c r="I459" s="38"/>
    </row>
    <row r="460" spans="7:9" ht="12.75">
      <c r="G460" s="38"/>
      <c r="H460" s="38"/>
      <c r="I460" s="38"/>
    </row>
    <row r="461" spans="7:9" ht="12.75">
      <c r="G461" s="38"/>
      <c r="H461" s="38"/>
      <c r="I461" s="38"/>
    </row>
    <row r="462" spans="7:9" ht="12.75">
      <c r="G462" s="38"/>
      <c r="H462" s="38"/>
      <c r="I462" s="38"/>
    </row>
    <row r="463" spans="7:9" ht="12.75">
      <c r="G463" s="38"/>
      <c r="H463" s="38"/>
      <c r="I463" s="38"/>
    </row>
    <row r="464" spans="7:9" ht="12.75">
      <c r="G464" s="38"/>
      <c r="H464" s="38"/>
      <c r="I464" s="38"/>
    </row>
    <row r="465" spans="7:9" ht="12.75">
      <c r="G465" s="38"/>
      <c r="H465" s="38"/>
      <c r="I465" s="38"/>
    </row>
    <row r="466" spans="7:9" ht="12.75">
      <c r="G466" s="38"/>
      <c r="H466" s="38"/>
      <c r="I466" s="38"/>
    </row>
    <row r="467" spans="7:9" ht="12.75">
      <c r="G467" s="38"/>
      <c r="H467" s="38"/>
      <c r="I467" s="38"/>
    </row>
    <row r="468" spans="7:9" ht="12.75">
      <c r="G468" s="38"/>
      <c r="H468" s="38"/>
      <c r="I468" s="38"/>
    </row>
    <row r="469" spans="7:9" ht="12.75">
      <c r="G469" s="38"/>
      <c r="H469" s="38"/>
      <c r="I469" s="38"/>
    </row>
    <row r="470" spans="7:9" ht="12.75">
      <c r="G470" s="38"/>
      <c r="H470" s="38"/>
      <c r="I470" s="38"/>
    </row>
    <row r="471" spans="7:9" ht="12.75">
      <c r="G471" s="38"/>
      <c r="H471" s="38"/>
      <c r="I471" s="38"/>
    </row>
    <row r="472" spans="7:9" ht="12.75">
      <c r="G472" s="38"/>
      <c r="H472" s="38"/>
      <c r="I472" s="38"/>
    </row>
    <row r="473" spans="7:9" ht="12.75">
      <c r="G473" s="38"/>
      <c r="H473" s="38"/>
      <c r="I473" s="38"/>
    </row>
    <row r="474" spans="7:9" ht="12.75">
      <c r="G474" s="38"/>
      <c r="H474" s="38"/>
      <c r="I474" s="38"/>
    </row>
    <row r="475" spans="7:9" ht="12.75">
      <c r="G475" s="38"/>
      <c r="H475" s="38"/>
      <c r="I475" s="38"/>
    </row>
    <row r="476" spans="7:9" ht="12.75">
      <c r="G476" s="38"/>
      <c r="H476" s="38"/>
      <c r="I476" s="38"/>
    </row>
    <row r="477" spans="7:9" ht="12.75">
      <c r="G477" s="38"/>
      <c r="H477" s="38"/>
      <c r="I477" s="38"/>
    </row>
    <row r="478" spans="7:9" ht="12.75">
      <c r="G478" s="38"/>
      <c r="H478" s="38"/>
      <c r="I478" s="38"/>
    </row>
    <row r="479" spans="7:9" ht="12.75">
      <c r="G479" s="38"/>
      <c r="H479" s="38"/>
      <c r="I479" s="38"/>
    </row>
    <row r="480" spans="7:9" ht="12.75">
      <c r="G480" s="38"/>
      <c r="H480" s="38"/>
      <c r="I480" s="38"/>
    </row>
    <row r="481" spans="7:9" ht="12.75">
      <c r="G481" s="38"/>
      <c r="H481" s="38"/>
      <c r="I481" s="38"/>
    </row>
    <row r="482" spans="7:9" ht="12.75">
      <c r="G482" s="38"/>
      <c r="H482" s="38"/>
      <c r="I482" s="38"/>
    </row>
    <row r="483" spans="7:9" ht="12.75">
      <c r="G483" s="38"/>
      <c r="H483" s="38"/>
      <c r="I483" s="38"/>
    </row>
    <row r="484" spans="7:9" ht="12.75">
      <c r="G484" s="38"/>
      <c r="H484" s="38"/>
      <c r="I484" s="38"/>
    </row>
    <row r="485" spans="7:9" ht="12.75">
      <c r="G485" s="38"/>
      <c r="H485" s="38"/>
      <c r="I485" s="38"/>
    </row>
    <row r="486" spans="7:9" ht="12.75">
      <c r="G486" s="38"/>
      <c r="H486" s="38"/>
      <c r="I486" s="38"/>
    </row>
    <row r="487" spans="7:9" ht="12.75">
      <c r="G487" s="38"/>
      <c r="H487" s="38"/>
      <c r="I487" s="38"/>
    </row>
    <row r="488" spans="7:9" ht="12.75">
      <c r="G488" s="38"/>
      <c r="H488" s="38"/>
      <c r="I488" s="38"/>
    </row>
    <row r="489" spans="7:9" ht="12.75">
      <c r="G489" s="38"/>
      <c r="H489" s="38"/>
      <c r="I489" s="38"/>
    </row>
    <row r="490" spans="7:9" ht="12.75">
      <c r="G490" s="38"/>
      <c r="H490" s="38"/>
      <c r="I490" s="38"/>
    </row>
    <row r="491" spans="7:9" ht="12.75">
      <c r="G491" s="38"/>
      <c r="H491" s="38"/>
      <c r="I491" s="38"/>
    </row>
    <row r="492" spans="7:9" ht="12.75">
      <c r="G492" s="38"/>
      <c r="H492" s="38"/>
      <c r="I492" s="38"/>
    </row>
    <row r="493" spans="7:9" ht="12.75">
      <c r="G493" s="38"/>
      <c r="H493" s="38"/>
      <c r="I493" s="38"/>
    </row>
    <row r="494" spans="7:9" ht="12.75">
      <c r="G494" s="38"/>
      <c r="H494" s="38"/>
      <c r="I494" s="38"/>
    </row>
    <row r="495" spans="7:9" ht="12.75">
      <c r="G495" s="38"/>
      <c r="H495" s="38"/>
      <c r="I495" s="38"/>
    </row>
    <row r="496" spans="7:9" ht="12.75">
      <c r="G496" s="38"/>
      <c r="H496" s="38"/>
      <c r="I496" s="38"/>
    </row>
    <row r="497" spans="7:9" ht="12.75">
      <c r="G497" s="38"/>
      <c r="H497" s="38"/>
      <c r="I497" s="38"/>
    </row>
    <row r="498" spans="7:9" ht="12.75">
      <c r="G498" s="38"/>
      <c r="H498" s="38"/>
      <c r="I498" s="38"/>
    </row>
    <row r="499" spans="7:9" ht="12.75">
      <c r="G499" s="38"/>
      <c r="H499" s="38"/>
      <c r="I499" s="38"/>
    </row>
    <row r="500" spans="7:9" ht="12.75">
      <c r="G500" s="38"/>
      <c r="H500" s="38"/>
      <c r="I500" s="38"/>
    </row>
    <row r="501" spans="7:9" ht="12.75">
      <c r="G501" s="38"/>
      <c r="H501" s="38"/>
      <c r="I501" s="38"/>
    </row>
    <row r="502" spans="7:9" ht="12.75">
      <c r="G502" s="38"/>
      <c r="H502" s="38"/>
      <c r="I502" s="38"/>
    </row>
    <row r="503" spans="7:9" ht="12.75">
      <c r="G503" s="38"/>
      <c r="H503" s="38"/>
      <c r="I503" s="38"/>
    </row>
    <row r="504" spans="7:9" ht="12.75">
      <c r="G504" s="38"/>
      <c r="H504" s="38"/>
      <c r="I504" s="38"/>
    </row>
    <row r="505" spans="7:9" ht="12.75">
      <c r="G505" s="38"/>
      <c r="H505" s="38"/>
      <c r="I505" s="38"/>
    </row>
    <row r="506" spans="7:9" ht="12.75">
      <c r="G506" s="38"/>
      <c r="H506" s="38"/>
      <c r="I506" s="38"/>
    </row>
    <row r="507" spans="7:9" ht="12.75">
      <c r="G507" s="38"/>
      <c r="H507" s="38"/>
      <c r="I507" s="38"/>
    </row>
    <row r="508" spans="7:9" ht="12.75">
      <c r="G508" s="38"/>
      <c r="H508" s="38"/>
      <c r="I508" s="38"/>
    </row>
    <row r="509" spans="7:9" ht="12.75">
      <c r="G509" s="38"/>
      <c r="H509" s="38"/>
      <c r="I509" s="38"/>
    </row>
    <row r="510" spans="7:9" ht="12.75">
      <c r="G510" s="38"/>
      <c r="H510" s="38"/>
      <c r="I510" s="38"/>
    </row>
    <row r="511" spans="7:9" ht="12.75">
      <c r="G511" s="38"/>
      <c r="H511" s="38"/>
      <c r="I511" s="38"/>
    </row>
    <row r="512" spans="7:9" ht="12.75">
      <c r="G512" s="38"/>
      <c r="H512" s="38"/>
      <c r="I512" s="38"/>
    </row>
    <row r="513" spans="7:9" ht="12.75">
      <c r="G513" s="38"/>
      <c r="H513" s="38"/>
      <c r="I513" s="38"/>
    </row>
    <row r="514" spans="7:9" ht="12.75">
      <c r="G514" s="38"/>
      <c r="H514" s="38"/>
      <c r="I514" s="38"/>
    </row>
    <row r="515" spans="7:9" ht="12.75">
      <c r="G515" s="38"/>
      <c r="H515" s="38"/>
      <c r="I515" s="38"/>
    </row>
    <row r="516" spans="7:9" ht="12.75">
      <c r="G516" s="38"/>
      <c r="H516" s="38"/>
      <c r="I516" s="38"/>
    </row>
    <row r="517" spans="7:9" ht="12.75">
      <c r="G517" s="38"/>
      <c r="H517" s="38"/>
      <c r="I517" s="38"/>
    </row>
    <row r="518" spans="7:9" ht="12.75">
      <c r="G518" s="38"/>
      <c r="H518" s="38"/>
      <c r="I518" s="38"/>
    </row>
    <row r="519" spans="7:9" ht="12.75">
      <c r="G519" s="38"/>
      <c r="H519" s="38"/>
      <c r="I519" s="38"/>
    </row>
    <row r="520" spans="7:9" ht="12.75">
      <c r="G520" s="38"/>
      <c r="H520" s="38"/>
      <c r="I520" s="38"/>
    </row>
    <row r="521" spans="7:9" ht="12.75">
      <c r="G521" s="38"/>
      <c r="H521" s="38"/>
      <c r="I521" s="38"/>
    </row>
    <row r="522" spans="7:9" ht="12.75">
      <c r="G522" s="38"/>
      <c r="H522" s="38"/>
      <c r="I522" s="38"/>
    </row>
    <row r="523" spans="7:9" ht="12.75">
      <c r="G523" s="38"/>
      <c r="H523" s="38"/>
      <c r="I523" s="38"/>
    </row>
    <row r="524" spans="7:9" ht="12.75">
      <c r="G524" s="38"/>
      <c r="H524" s="38"/>
      <c r="I524" s="38"/>
    </row>
    <row r="525" spans="7:9" ht="12.75">
      <c r="G525" s="38"/>
      <c r="H525" s="38"/>
      <c r="I525" s="38"/>
    </row>
    <row r="526" spans="7:9" ht="12.75">
      <c r="G526" s="38"/>
      <c r="H526" s="38"/>
      <c r="I526" s="38"/>
    </row>
    <row r="527" spans="7:9" ht="12.75">
      <c r="G527" s="38"/>
      <c r="H527" s="38"/>
      <c r="I527" s="38"/>
    </row>
    <row r="528" spans="7:9" ht="12.75">
      <c r="G528" s="38"/>
      <c r="H528" s="38"/>
      <c r="I528" s="38"/>
    </row>
    <row r="529" spans="7:9" ht="12.75">
      <c r="G529" s="38"/>
      <c r="H529" s="38"/>
      <c r="I529" s="38"/>
    </row>
    <row r="530" spans="7:9" ht="12.75">
      <c r="G530" s="38"/>
      <c r="H530" s="38"/>
      <c r="I530" s="38"/>
    </row>
    <row r="531" spans="7:9" ht="12.75">
      <c r="G531" s="38"/>
      <c r="H531" s="38"/>
      <c r="I531" s="38"/>
    </row>
    <row r="532" spans="7:9" ht="12.75">
      <c r="G532" s="38"/>
      <c r="H532" s="38"/>
      <c r="I532" s="38"/>
    </row>
    <row r="533" spans="7:9" ht="12.75">
      <c r="G533" s="38"/>
      <c r="H533" s="38"/>
      <c r="I533" s="38"/>
    </row>
    <row r="534" spans="7:9" ht="12.75">
      <c r="G534" s="38"/>
      <c r="H534" s="38"/>
      <c r="I534" s="38"/>
    </row>
    <row r="535" spans="7:9" ht="12.75">
      <c r="G535" s="38"/>
      <c r="H535" s="38"/>
      <c r="I535" s="38"/>
    </row>
    <row r="536" spans="7:9" ht="12.75">
      <c r="G536" s="38"/>
      <c r="H536" s="38"/>
      <c r="I536" s="38"/>
    </row>
    <row r="537" spans="7:9" ht="12.75">
      <c r="G537" s="38"/>
      <c r="H537" s="38"/>
      <c r="I537" s="38"/>
    </row>
    <row r="538" spans="7:9" ht="12.75">
      <c r="G538" s="38"/>
      <c r="H538" s="38"/>
      <c r="I538" s="38"/>
    </row>
    <row r="539" spans="7:9" ht="12.75">
      <c r="G539" s="38"/>
      <c r="H539" s="38"/>
      <c r="I539" s="38"/>
    </row>
    <row r="540" spans="7:9" ht="12.75">
      <c r="G540" s="38"/>
      <c r="H540" s="38"/>
      <c r="I540" s="38"/>
    </row>
    <row r="541" spans="7:9" ht="12.75">
      <c r="G541" s="38"/>
      <c r="H541" s="38"/>
      <c r="I541" s="38"/>
    </row>
    <row r="542" spans="7:9" ht="12.75">
      <c r="G542" s="38"/>
      <c r="H542" s="38"/>
      <c r="I542" s="38"/>
    </row>
    <row r="543" spans="7:9" ht="12.75">
      <c r="G543" s="38"/>
      <c r="H543" s="38"/>
      <c r="I543" s="38"/>
    </row>
    <row r="544" spans="7:9" ht="12.75">
      <c r="G544" s="38"/>
      <c r="H544" s="38"/>
      <c r="I544" s="38"/>
    </row>
    <row r="545" spans="7:9" ht="12.75">
      <c r="G545" s="38"/>
      <c r="H545" s="38"/>
      <c r="I545" s="38"/>
    </row>
    <row r="546" spans="7:9" ht="12.75">
      <c r="G546" s="38"/>
      <c r="H546" s="38"/>
      <c r="I546" s="38"/>
    </row>
    <row r="547" spans="7:9" ht="12.75">
      <c r="G547" s="38"/>
      <c r="H547" s="38"/>
      <c r="I547" s="38"/>
    </row>
    <row r="548" spans="7:9" ht="12.75">
      <c r="G548" s="38"/>
      <c r="H548" s="38"/>
      <c r="I548" s="38"/>
    </row>
    <row r="549" spans="7:9" ht="12.75">
      <c r="G549" s="38"/>
      <c r="H549" s="38"/>
      <c r="I549" s="38"/>
    </row>
    <row r="550" spans="7:9" ht="12.75">
      <c r="G550" s="38"/>
      <c r="H550" s="38"/>
      <c r="I550" s="38"/>
    </row>
    <row r="551" spans="7:9" ht="12.75">
      <c r="G551" s="38"/>
      <c r="H551" s="38"/>
      <c r="I551" s="38"/>
    </row>
    <row r="552" spans="7:9" ht="12.75">
      <c r="G552" s="38"/>
      <c r="H552" s="38"/>
      <c r="I552" s="38"/>
    </row>
    <row r="553" spans="7:9" ht="12.75">
      <c r="G553" s="38"/>
      <c r="H553" s="38"/>
      <c r="I553" s="38"/>
    </row>
    <row r="554" spans="7:9" ht="12.75">
      <c r="G554" s="38"/>
      <c r="H554" s="38"/>
      <c r="I554" s="38"/>
    </row>
    <row r="555" spans="7:9" ht="12.75">
      <c r="G555" s="38"/>
      <c r="H555" s="38"/>
      <c r="I555" s="38"/>
    </row>
    <row r="556" spans="7:9" ht="12.75">
      <c r="G556" s="38"/>
      <c r="H556" s="38"/>
      <c r="I556" s="38"/>
    </row>
    <row r="557" spans="7:9" ht="12.75">
      <c r="G557" s="38"/>
      <c r="H557" s="38"/>
      <c r="I557" s="38"/>
    </row>
    <row r="558" spans="7:9" ht="12.75">
      <c r="G558" s="38"/>
      <c r="H558" s="38"/>
      <c r="I558" s="38"/>
    </row>
    <row r="559" spans="7:9" ht="12.75">
      <c r="G559" s="38"/>
      <c r="H559" s="38"/>
      <c r="I559" s="38"/>
    </row>
    <row r="560" spans="7:9" ht="12.75">
      <c r="G560" s="38"/>
      <c r="H560" s="38"/>
      <c r="I560" s="38"/>
    </row>
    <row r="561" spans="7:9" ht="12.75">
      <c r="G561" s="38"/>
      <c r="H561" s="38"/>
      <c r="I561" s="38"/>
    </row>
    <row r="562" spans="7:9" ht="12.75">
      <c r="G562" s="38"/>
      <c r="H562" s="38"/>
      <c r="I562" s="38"/>
    </row>
    <row r="563" spans="7:9" ht="12.75">
      <c r="G563" s="38"/>
      <c r="H563" s="38"/>
      <c r="I563" s="38"/>
    </row>
    <row r="564" spans="7:9" ht="12.75">
      <c r="G564" s="38"/>
      <c r="H564" s="38"/>
      <c r="I564" s="38"/>
    </row>
    <row r="565" spans="7:9" ht="12.75">
      <c r="G565" s="38"/>
      <c r="H565" s="38"/>
      <c r="I565" s="38"/>
    </row>
    <row r="566" spans="7:9" ht="12.75">
      <c r="G566" s="38"/>
      <c r="H566" s="38"/>
      <c r="I566" s="38"/>
    </row>
    <row r="567" spans="7:9" ht="12.75">
      <c r="G567" s="38"/>
      <c r="H567" s="38"/>
      <c r="I567" s="38"/>
    </row>
    <row r="568" spans="7:9" ht="12.75">
      <c r="G568" s="38"/>
      <c r="H568" s="38"/>
      <c r="I568" s="38"/>
    </row>
    <row r="569" spans="7:9" ht="12.75">
      <c r="G569" s="38"/>
      <c r="H569" s="38"/>
      <c r="I569" s="38"/>
    </row>
    <row r="570" spans="7:9" ht="12.75">
      <c r="G570" s="38"/>
      <c r="H570" s="38"/>
      <c r="I570" s="38"/>
    </row>
    <row r="571" spans="7:9" ht="12.75">
      <c r="G571" s="38"/>
      <c r="H571" s="38"/>
      <c r="I571" s="38"/>
    </row>
    <row r="572" spans="7:9" ht="12.75">
      <c r="G572" s="38"/>
      <c r="H572" s="38"/>
      <c r="I572" s="38"/>
    </row>
    <row r="573" spans="7:9" ht="12.75">
      <c r="G573" s="38"/>
      <c r="H573" s="38"/>
      <c r="I573" s="38"/>
    </row>
    <row r="574" spans="7:9" ht="12.75">
      <c r="G574" s="38"/>
      <c r="H574" s="38"/>
      <c r="I574" s="38"/>
    </row>
    <row r="575" spans="7:9" ht="12.75">
      <c r="G575" s="38"/>
      <c r="H575" s="38"/>
      <c r="I575" s="38"/>
    </row>
    <row r="576" spans="7:9" ht="12.75">
      <c r="G576" s="38"/>
      <c r="H576" s="38"/>
      <c r="I576" s="38"/>
    </row>
    <row r="577" spans="7:9" ht="12.75">
      <c r="G577" s="38"/>
      <c r="H577" s="38"/>
      <c r="I577" s="38"/>
    </row>
    <row r="578" spans="7:9" ht="12.75">
      <c r="G578" s="38"/>
      <c r="H578" s="38"/>
      <c r="I578" s="38"/>
    </row>
    <row r="579" spans="7:9" ht="12.75">
      <c r="G579" s="38"/>
      <c r="H579" s="38"/>
      <c r="I579" s="38"/>
    </row>
    <row r="580" spans="7:9" ht="12.75">
      <c r="G580" s="38"/>
      <c r="H580" s="38"/>
      <c r="I580" s="38"/>
    </row>
    <row r="581" spans="7:9" ht="12.75">
      <c r="G581" s="38"/>
      <c r="H581" s="38"/>
      <c r="I581" s="38"/>
    </row>
    <row r="582" spans="7:9" ht="12.75">
      <c r="G582" s="38"/>
      <c r="H582" s="38"/>
      <c r="I582" s="38"/>
    </row>
    <row r="583" spans="7:9" ht="12.75">
      <c r="G583" s="38"/>
      <c r="H583" s="38"/>
      <c r="I583" s="38"/>
    </row>
    <row r="584" spans="7:9" ht="12.75">
      <c r="G584" s="38"/>
      <c r="H584" s="38"/>
      <c r="I584" s="38"/>
    </row>
    <row r="585" spans="7:9" ht="12.75">
      <c r="G585" s="38"/>
      <c r="H585" s="38"/>
      <c r="I585" s="38"/>
    </row>
    <row r="586" spans="7:9" ht="12.75">
      <c r="G586" s="38"/>
      <c r="H586" s="38"/>
      <c r="I586" s="38"/>
    </row>
    <row r="587" spans="7:9" ht="12.75">
      <c r="G587" s="38"/>
      <c r="H587" s="38"/>
      <c r="I587" s="38"/>
    </row>
    <row r="588" spans="7:9" ht="12.75">
      <c r="G588" s="38"/>
      <c r="H588" s="38"/>
      <c r="I588" s="38"/>
    </row>
    <row r="589" spans="7:9" ht="12.75">
      <c r="G589" s="38"/>
      <c r="H589" s="38"/>
      <c r="I589" s="38"/>
    </row>
    <row r="590" spans="7:9" ht="12.75">
      <c r="G590" s="38"/>
      <c r="H590" s="38"/>
      <c r="I590" s="38"/>
    </row>
    <row r="591" spans="7:9" ht="12.75">
      <c r="G591" s="38"/>
      <c r="H591" s="38"/>
      <c r="I591" s="38"/>
    </row>
    <row r="592" spans="7:9" ht="12.75">
      <c r="G592" s="38"/>
      <c r="H592" s="38"/>
      <c r="I592" s="38"/>
    </row>
    <row r="593" spans="7:9" ht="12.75">
      <c r="G593" s="38"/>
      <c r="H593" s="38"/>
      <c r="I593" s="38"/>
    </row>
    <row r="594" spans="7:9" ht="12.75">
      <c r="G594" s="38"/>
      <c r="H594" s="38"/>
      <c r="I594" s="38"/>
    </row>
    <row r="595" spans="7:9" ht="12.75">
      <c r="G595" s="38"/>
      <c r="H595" s="38"/>
      <c r="I595" s="38"/>
    </row>
    <row r="596" spans="7:9" ht="12.75">
      <c r="G596" s="38"/>
      <c r="H596" s="38"/>
      <c r="I596" s="38"/>
    </row>
    <row r="597" spans="7:9" ht="12.75">
      <c r="G597" s="38"/>
      <c r="H597" s="38"/>
      <c r="I597" s="38"/>
    </row>
    <row r="598" spans="7:9" ht="12.75">
      <c r="G598" s="38"/>
      <c r="H598" s="38"/>
      <c r="I598" s="38"/>
    </row>
    <row r="599" spans="7:9" ht="12.75">
      <c r="G599" s="38"/>
      <c r="H599" s="38"/>
      <c r="I599" s="38"/>
    </row>
    <row r="600" spans="7:9" ht="12.75">
      <c r="G600" s="38"/>
      <c r="H600" s="38"/>
      <c r="I600" s="38"/>
    </row>
    <row r="601" spans="7:9" ht="12.75">
      <c r="G601" s="38"/>
      <c r="H601" s="38"/>
      <c r="I601" s="38"/>
    </row>
    <row r="602" spans="7:9" ht="12.75">
      <c r="G602" s="38"/>
      <c r="H602" s="38"/>
      <c r="I602" s="38"/>
    </row>
    <row r="603" spans="7:9" ht="12.75">
      <c r="G603" s="38"/>
      <c r="H603" s="38"/>
      <c r="I603" s="38"/>
    </row>
    <row r="604" spans="7:9" ht="12.75">
      <c r="G604" s="38"/>
      <c r="H604" s="38"/>
      <c r="I604" s="38"/>
    </row>
    <row r="605" spans="7:9" ht="12.75">
      <c r="G605" s="38"/>
      <c r="H605" s="38"/>
      <c r="I605" s="38"/>
    </row>
    <row r="606" spans="7:9" ht="12.75">
      <c r="G606" s="38"/>
      <c r="H606" s="38"/>
      <c r="I606" s="38"/>
    </row>
    <row r="607" spans="7:9" ht="12.75">
      <c r="G607" s="38"/>
      <c r="H607" s="38"/>
      <c r="I607" s="38"/>
    </row>
    <row r="608" spans="7:9" ht="12.75">
      <c r="G608" s="38"/>
      <c r="H608" s="38"/>
      <c r="I608" s="38"/>
    </row>
    <row r="609" spans="7:9" ht="12.75">
      <c r="G609" s="38"/>
      <c r="H609" s="38"/>
      <c r="I609" s="38"/>
    </row>
    <row r="610" spans="7:9" ht="12.75">
      <c r="G610" s="38"/>
      <c r="H610" s="38"/>
      <c r="I610" s="38"/>
    </row>
    <row r="611" spans="7:9" ht="12.75">
      <c r="G611" s="38"/>
      <c r="H611" s="38"/>
      <c r="I611" s="38"/>
    </row>
    <row r="612" spans="7:9" ht="12.75">
      <c r="G612" s="38"/>
      <c r="H612" s="38"/>
      <c r="I612" s="38"/>
    </row>
    <row r="613" spans="7:9" ht="12.75">
      <c r="G613" s="38"/>
      <c r="H613" s="38"/>
      <c r="I613" s="38"/>
    </row>
    <row r="614" spans="7:9" ht="12.75">
      <c r="G614" s="38"/>
      <c r="H614" s="38"/>
      <c r="I614" s="38"/>
    </row>
    <row r="615" spans="7:9" ht="12.75">
      <c r="G615" s="38"/>
      <c r="H615" s="38"/>
      <c r="I615" s="38"/>
    </row>
    <row r="616" spans="7:9" ht="12.75">
      <c r="G616" s="38"/>
      <c r="H616" s="38"/>
      <c r="I616" s="38"/>
    </row>
    <row r="617" spans="7:9" ht="12.75">
      <c r="G617" s="38"/>
      <c r="H617" s="38"/>
      <c r="I617" s="38"/>
    </row>
    <row r="618" spans="7:9" ht="12.75">
      <c r="G618" s="38"/>
      <c r="H618" s="38"/>
      <c r="I618" s="38"/>
    </row>
    <row r="619" spans="7:9" ht="12.75">
      <c r="G619" s="38"/>
      <c r="H619" s="38"/>
      <c r="I619" s="38"/>
    </row>
    <row r="620" spans="7:9" ht="12.75">
      <c r="G620" s="38"/>
      <c r="H620" s="38"/>
      <c r="I620" s="38"/>
    </row>
    <row r="621" spans="7:9" ht="12.75">
      <c r="G621" s="38"/>
      <c r="H621" s="38"/>
      <c r="I621" s="38"/>
    </row>
    <row r="622" spans="7:9" ht="12.75">
      <c r="G622" s="38"/>
      <c r="H622" s="38"/>
      <c r="I622" s="38"/>
    </row>
    <row r="623" spans="7:9" ht="12.75">
      <c r="G623" s="38"/>
      <c r="H623" s="38"/>
      <c r="I623" s="38"/>
    </row>
    <row r="624" spans="7:9" ht="12.75">
      <c r="G624" s="38"/>
      <c r="H624" s="38"/>
      <c r="I624" s="38"/>
    </row>
    <row r="625" spans="7:9" ht="12.75">
      <c r="G625" s="38"/>
      <c r="H625" s="38"/>
      <c r="I625" s="38"/>
    </row>
    <row r="626" spans="7:9" ht="12.75">
      <c r="G626" s="38"/>
      <c r="H626" s="38"/>
      <c r="I626" s="38"/>
    </row>
    <row r="627" spans="7:9" ht="12.75">
      <c r="G627" s="38"/>
      <c r="H627" s="38"/>
      <c r="I627" s="38"/>
    </row>
    <row r="628" spans="7:9" ht="12.75">
      <c r="G628" s="38"/>
      <c r="H628" s="38"/>
      <c r="I628" s="38"/>
    </row>
    <row r="629" spans="7:9" ht="12.75">
      <c r="G629" s="38"/>
      <c r="H629" s="38"/>
      <c r="I629" s="38"/>
    </row>
    <row r="630" spans="7:9" ht="12.75">
      <c r="G630" s="38"/>
      <c r="H630" s="38"/>
      <c r="I630" s="38"/>
    </row>
    <row r="631" spans="7:9" ht="12.75">
      <c r="G631" s="38"/>
      <c r="H631" s="38"/>
      <c r="I631" s="38"/>
    </row>
    <row r="632" spans="7:9" ht="12.75">
      <c r="G632" s="38"/>
      <c r="H632" s="38"/>
      <c r="I632" s="38"/>
    </row>
    <row r="633" spans="7:9" ht="12.75">
      <c r="G633" s="38"/>
      <c r="H633" s="38"/>
      <c r="I633" s="38"/>
    </row>
    <row r="634" spans="7:9" ht="12.75">
      <c r="G634" s="38"/>
      <c r="H634" s="38"/>
      <c r="I634" s="38"/>
    </row>
    <row r="635" spans="7:9" ht="12.75">
      <c r="G635" s="38"/>
      <c r="H635" s="38"/>
      <c r="I635" s="38"/>
    </row>
    <row r="636" spans="7:9" ht="12.75">
      <c r="G636" s="38"/>
      <c r="H636" s="38"/>
      <c r="I636" s="38"/>
    </row>
    <row r="637" spans="7:9" ht="12.75">
      <c r="G637" s="38"/>
      <c r="H637" s="38"/>
      <c r="I637" s="38"/>
    </row>
    <row r="638" spans="7:9" ht="12.75">
      <c r="G638" s="38"/>
      <c r="H638" s="38"/>
      <c r="I638" s="38"/>
    </row>
    <row r="639" spans="7:9" ht="12.75">
      <c r="G639" s="38"/>
      <c r="H639" s="38"/>
      <c r="I639" s="38"/>
    </row>
    <row r="640" spans="7:9" ht="12.75">
      <c r="G640" s="38"/>
      <c r="H640" s="38"/>
      <c r="I640" s="38"/>
    </row>
    <row r="641" spans="7:9" ht="12.75">
      <c r="G641" s="38"/>
      <c r="H641" s="38"/>
      <c r="I641" s="38"/>
    </row>
    <row r="642" spans="7:9" ht="12.75">
      <c r="G642" s="38"/>
      <c r="H642" s="38"/>
      <c r="I642" s="38"/>
    </row>
    <row r="643" spans="7:9" ht="12.75">
      <c r="G643" s="38"/>
      <c r="H643" s="38"/>
      <c r="I643" s="38"/>
    </row>
    <row r="644" spans="7:9" ht="12.75">
      <c r="G644" s="38"/>
      <c r="H644" s="38"/>
      <c r="I644" s="38"/>
    </row>
    <row r="645" spans="7:9" ht="12.75">
      <c r="G645" s="38"/>
      <c r="H645" s="38"/>
      <c r="I645" s="38"/>
    </row>
    <row r="646" spans="7:9" ht="12.75">
      <c r="G646" s="38"/>
      <c r="H646" s="38"/>
      <c r="I646" s="38"/>
    </row>
    <row r="647" spans="7:9" ht="12.75">
      <c r="G647" s="38"/>
      <c r="H647" s="38"/>
      <c r="I647" s="38"/>
    </row>
    <row r="648" spans="7:9" ht="12.75">
      <c r="G648" s="38"/>
      <c r="H648" s="38"/>
      <c r="I648" s="38"/>
    </row>
    <row r="649" spans="7:9" ht="12.75">
      <c r="G649" s="38"/>
      <c r="H649" s="38"/>
      <c r="I649" s="38"/>
    </row>
    <row r="650" spans="7:9" ht="12.75">
      <c r="G650" s="38"/>
      <c r="H650" s="38"/>
      <c r="I650" s="38"/>
    </row>
    <row r="651" spans="7:9" ht="12.75">
      <c r="G651" s="38"/>
      <c r="H651" s="38"/>
      <c r="I651" s="38"/>
    </row>
    <row r="652" spans="7:9" ht="12.75">
      <c r="G652" s="38"/>
      <c r="H652" s="38"/>
      <c r="I652" s="38"/>
    </row>
    <row r="653" spans="7:9" ht="12.75">
      <c r="G653" s="38"/>
      <c r="H653" s="38"/>
      <c r="I653" s="38"/>
    </row>
    <row r="654" spans="7:9" ht="12.75">
      <c r="G654" s="38"/>
      <c r="H654" s="38"/>
      <c r="I654" s="38"/>
    </row>
    <row r="655" spans="7:9" ht="12.75">
      <c r="G655" s="38"/>
      <c r="H655" s="38"/>
      <c r="I655" s="38"/>
    </row>
    <row r="656" spans="7:9" ht="12.75">
      <c r="G656" s="38"/>
      <c r="H656" s="38"/>
      <c r="I656" s="38"/>
    </row>
    <row r="657" spans="7:9" ht="12.75">
      <c r="G657" s="38"/>
      <c r="H657" s="38"/>
      <c r="I657" s="38"/>
    </row>
    <row r="658" spans="7:9" ht="12.75">
      <c r="G658" s="38"/>
      <c r="H658" s="38"/>
      <c r="I658" s="38"/>
    </row>
    <row r="659" spans="7:9" ht="12.75">
      <c r="G659" s="38"/>
      <c r="H659" s="38"/>
      <c r="I659" s="38"/>
    </row>
    <row r="660" spans="7:9" ht="12.75">
      <c r="G660" s="38"/>
      <c r="H660" s="38"/>
      <c r="I660" s="38"/>
    </row>
    <row r="661" spans="7:9" ht="12.75">
      <c r="G661" s="38"/>
      <c r="H661" s="38"/>
      <c r="I661" s="38"/>
    </row>
    <row r="662" spans="7:9" ht="12.75">
      <c r="G662" s="38"/>
      <c r="H662" s="38"/>
      <c r="I662" s="38"/>
    </row>
    <row r="663" spans="7:9" ht="12.75">
      <c r="G663" s="38"/>
      <c r="H663" s="38"/>
      <c r="I663" s="38"/>
    </row>
    <row r="664" spans="7:9" ht="12.75">
      <c r="G664" s="38"/>
      <c r="H664" s="38"/>
      <c r="I664" s="38"/>
    </row>
    <row r="665" spans="7:9" ht="12.75">
      <c r="G665" s="38"/>
      <c r="H665" s="38"/>
      <c r="I665" s="38"/>
    </row>
    <row r="666" spans="7:9" ht="12.75">
      <c r="G666" s="38"/>
      <c r="H666" s="38"/>
      <c r="I666" s="38"/>
    </row>
    <row r="667" spans="7:9" ht="12.75">
      <c r="G667" s="38"/>
      <c r="H667" s="38"/>
      <c r="I667" s="38"/>
    </row>
    <row r="668" spans="7:9" ht="12.75">
      <c r="G668" s="38"/>
      <c r="H668" s="38"/>
      <c r="I668" s="38"/>
    </row>
    <row r="669" spans="7:9" ht="12.75">
      <c r="G669" s="38"/>
      <c r="H669" s="38"/>
      <c r="I669" s="38"/>
    </row>
    <row r="670" spans="7:9" ht="12.75">
      <c r="G670" s="38"/>
      <c r="H670" s="38"/>
      <c r="I670" s="38"/>
    </row>
    <row r="671" spans="7:9" ht="12.75">
      <c r="G671" s="38"/>
      <c r="H671" s="38"/>
      <c r="I671" s="38"/>
    </row>
    <row r="672" spans="7:9" ht="12.75">
      <c r="G672" s="38"/>
      <c r="H672" s="38"/>
      <c r="I672" s="38"/>
    </row>
    <row r="673" spans="7:9" ht="12.75">
      <c r="G673" s="38"/>
      <c r="H673" s="38"/>
      <c r="I673" s="38"/>
    </row>
    <row r="674" spans="7:9" ht="12.75">
      <c r="G674" s="38"/>
      <c r="H674" s="38"/>
      <c r="I674" s="38"/>
    </row>
    <row r="675" spans="7:9" ht="12.75">
      <c r="G675" s="38"/>
      <c r="H675" s="38"/>
      <c r="I675" s="38"/>
    </row>
    <row r="676" spans="7:9" ht="12.75">
      <c r="G676" s="38"/>
      <c r="H676" s="38"/>
      <c r="I676" s="38"/>
    </row>
    <row r="677" spans="7:9" ht="12.75">
      <c r="G677" s="38"/>
      <c r="H677" s="38"/>
      <c r="I677" s="38"/>
    </row>
    <row r="678" spans="7:9" ht="12.75">
      <c r="G678" s="38"/>
      <c r="H678" s="38"/>
      <c r="I678" s="38"/>
    </row>
    <row r="679" spans="7:9" ht="12.75">
      <c r="G679" s="38"/>
      <c r="H679" s="38"/>
      <c r="I679" s="38"/>
    </row>
    <row r="680" spans="7:9" ht="12.75">
      <c r="G680" s="38"/>
      <c r="H680" s="38"/>
      <c r="I680" s="38"/>
    </row>
    <row r="681" spans="7:9" ht="12.75">
      <c r="G681" s="38"/>
      <c r="H681" s="38"/>
      <c r="I681" s="38"/>
    </row>
    <row r="682" spans="7:9" ht="12.75">
      <c r="G682" s="38"/>
      <c r="H682" s="38"/>
      <c r="I682" s="38"/>
    </row>
    <row r="683" spans="7:9" ht="12.75">
      <c r="G683" s="38"/>
      <c r="H683" s="38"/>
      <c r="I683" s="38"/>
    </row>
    <row r="684" spans="7:9" ht="12.75">
      <c r="G684" s="38"/>
      <c r="H684" s="38"/>
      <c r="I684" s="38"/>
    </row>
    <row r="685" spans="7:9" ht="12.75">
      <c r="G685" s="38"/>
      <c r="H685" s="38"/>
      <c r="I685" s="38"/>
    </row>
    <row r="686" spans="7:9" ht="12.75">
      <c r="G686" s="38"/>
      <c r="H686" s="38"/>
      <c r="I686" s="38"/>
    </row>
    <row r="687" spans="7:9" ht="12.75">
      <c r="G687" s="38"/>
      <c r="H687" s="38"/>
      <c r="I687" s="38"/>
    </row>
    <row r="688" spans="7:9" ht="12.75">
      <c r="G688" s="38"/>
      <c r="H688" s="38"/>
      <c r="I688" s="38"/>
    </row>
    <row r="689" spans="7:9" ht="12.75">
      <c r="G689" s="38"/>
      <c r="H689" s="38"/>
      <c r="I689" s="38"/>
    </row>
    <row r="690" spans="7:9" ht="12.75">
      <c r="G690" s="38"/>
      <c r="H690" s="38"/>
      <c r="I690" s="38"/>
    </row>
    <row r="691" spans="7:9" ht="12.75">
      <c r="G691" s="38"/>
      <c r="H691" s="38"/>
      <c r="I691" s="38"/>
    </row>
    <row r="692" spans="7:9" ht="12.75">
      <c r="G692" s="38"/>
      <c r="H692" s="38"/>
      <c r="I692" s="38"/>
    </row>
    <row r="693" spans="7:9" ht="12.75">
      <c r="G693" s="38"/>
      <c r="H693" s="38"/>
      <c r="I693" s="38"/>
    </row>
    <row r="694" spans="7:9" ht="12.75">
      <c r="G694" s="38"/>
      <c r="H694" s="38"/>
      <c r="I694" s="38"/>
    </row>
    <row r="695" spans="7:9" ht="12.75">
      <c r="G695" s="38"/>
      <c r="H695" s="38"/>
      <c r="I695" s="38"/>
    </row>
    <row r="696" spans="7:9" ht="12.75">
      <c r="G696" s="38"/>
      <c r="H696" s="38"/>
      <c r="I696" s="38"/>
    </row>
    <row r="697" spans="7:9" ht="12.75">
      <c r="G697" s="38"/>
      <c r="H697" s="38"/>
      <c r="I697" s="38"/>
    </row>
    <row r="698" spans="7:9" ht="12.75">
      <c r="G698" s="38"/>
      <c r="H698" s="38"/>
      <c r="I698" s="38"/>
    </row>
    <row r="699" spans="7:9" ht="12.75">
      <c r="G699" s="38"/>
      <c r="H699" s="38"/>
      <c r="I699" s="38"/>
    </row>
    <row r="700" spans="7:9" ht="12.75">
      <c r="G700" s="38"/>
      <c r="H700" s="38"/>
      <c r="I700" s="38"/>
    </row>
    <row r="701" spans="7:9" ht="12.75">
      <c r="G701" s="38"/>
      <c r="H701" s="38"/>
      <c r="I701" s="38"/>
    </row>
    <row r="702" spans="7:9" ht="12.75">
      <c r="G702" s="38"/>
      <c r="H702" s="38"/>
      <c r="I702" s="38"/>
    </row>
    <row r="703" spans="7:9" ht="12.75">
      <c r="G703" s="38"/>
      <c r="H703" s="38"/>
      <c r="I703" s="38"/>
    </row>
    <row r="704" spans="7:9" ht="12.75">
      <c r="G704" s="38"/>
      <c r="H704" s="38"/>
      <c r="I704" s="38"/>
    </row>
    <row r="705" spans="7:9" ht="12.75">
      <c r="G705" s="38"/>
      <c r="H705" s="38"/>
      <c r="I705" s="38"/>
    </row>
    <row r="706" spans="7:9" ht="12.75">
      <c r="G706" s="38"/>
      <c r="H706" s="38"/>
      <c r="I706" s="38"/>
    </row>
    <row r="707" spans="7:9" ht="12.75">
      <c r="G707" s="38"/>
      <c r="H707" s="38"/>
      <c r="I707" s="38"/>
    </row>
    <row r="708" spans="7:9" ht="12.75">
      <c r="G708" s="38"/>
      <c r="H708" s="38"/>
      <c r="I708" s="38"/>
    </row>
    <row r="709" spans="7:9" ht="12.75">
      <c r="G709" s="38"/>
      <c r="H709" s="38"/>
      <c r="I709" s="38"/>
    </row>
    <row r="710" spans="7:9" ht="12.75">
      <c r="G710" s="38"/>
      <c r="H710" s="38"/>
      <c r="I710" s="38"/>
    </row>
    <row r="711" spans="7:9" ht="12.75">
      <c r="G711" s="38"/>
      <c r="H711" s="38"/>
      <c r="I711" s="38"/>
    </row>
    <row r="712" spans="7:9" ht="12.75">
      <c r="G712" s="38"/>
      <c r="H712" s="38"/>
      <c r="I712" s="38"/>
    </row>
    <row r="713" spans="7:9" ht="12.75">
      <c r="G713" s="38"/>
      <c r="H713" s="38"/>
      <c r="I713" s="38"/>
    </row>
    <row r="714" spans="7:9" ht="12.75">
      <c r="G714" s="38"/>
      <c r="H714" s="38"/>
      <c r="I714" s="38"/>
    </row>
    <row r="715" spans="7:9" ht="12.75">
      <c r="G715" s="38"/>
      <c r="H715" s="38"/>
      <c r="I715" s="38"/>
    </row>
    <row r="716" spans="7:9" ht="12.75">
      <c r="G716" s="38"/>
      <c r="H716" s="38"/>
      <c r="I716" s="38"/>
    </row>
    <row r="717" spans="7:9" ht="12.75">
      <c r="G717" s="38"/>
      <c r="H717" s="38"/>
      <c r="I717" s="38"/>
    </row>
    <row r="718" spans="7:9" ht="12.75">
      <c r="G718" s="38"/>
      <c r="H718" s="38"/>
      <c r="I718" s="38"/>
    </row>
    <row r="719" spans="7:9" ht="12.75">
      <c r="G719" s="38"/>
      <c r="H719" s="38"/>
      <c r="I719" s="38"/>
    </row>
    <row r="720" spans="7:9" ht="12.75">
      <c r="G720" s="38"/>
      <c r="H720" s="38"/>
      <c r="I720" s="38"/>
    </row>
    <row r="721" spans="7:9" ht="12.75">
      <c r="G721" s="38"/>
      <c r="H721" s="38"/>
      <c r="I721" s="38"/>
    </row>
    <row r="722" spans="7:9" ht="12.75">
      <c r="G722" s="38"/>
      <c r="H722" s="38"/>
      <c r="I722" s="38"/>
    </row>
    <row r="723" spans="7:9" ht="12.75">
      <c r="G723" s="38"/>
      <c r="H723" s="38"/>
      <c r="I723" s="38"/>
    </row>
    <row r="724" spans="7:9" ht="12.75">
      <c r="G724" s="38"/>
      <c r="H724" s="38"/>
      <c r="I724" s="38"/>
    </row>
    <row r="725" spans="7:9" ht="12.75">
      <c r="G725" s="38"/>
      <c r="H725" s="38"/>
      <c r="I725" s="38"/>
    </row>
    <row r="726" spans="7:9" ht="12.75">
      <c r="G726" s="38"/>
      <c r="H726" s="38"/>
      <c r="I726" s="38"/>
    </row>
    <row r="727" spans="7:9" ht="12.75">
      <c r="G727" s="38"/>
      <c r="H727" s="38"/>
      <c r="I727" s="38"/>
    </row>
    <row r="728" spans="7:9" ht="12.75">
      <c r="G728" s="38"/>
      <c r="H728" s="38"/>
      <c r="I728" s="38"/>
    </row>
    <row r="729" spans="7:9" ht="12.75">
      <c r="G729" s="38"/>
      <c r="H729" s="38"/>
      <c r="I729" s="38"/>
    </row>
    <row r="730" spans="7:9" ht="12.75">
      <c r="G730" s="38"/>
      <c r="H730" s="38"/>
      <c r="I730" s="38"/>
    </row>
    <row r="731" spans="7:9" ht="12.75">
      <c r="G731" s="38"/>
      <c r="H731" s="38"/>
      <c r="I731" s="38"/>
    </row>
    <row r="732" spans="7:9" ht="12.75">
      <c r="G732" s="38"/>
      <c r="H732" s="38"/>
      <c r="I732" s="38"/>
    </row>
    <row r="733" spans="7:9" ht="12.75">
      <c r="G733" s="38"/>
      <c r="H733" s="38"/>
      <c r="I733" s="38"/>
    </row>
    <row r="734" spans="7:9" ht="12.75">
      <c r="G734" s="38"/>
      <c r="H734" s="38"/>
      <c r="I734" s="38"/>
    </row>
    <row r="735" spans="7:9" ht="12.75">
      <c r="G735" s="38"/>
      <c r="H735" s="38"/>
      <c r="I735" s="38"/>
    </row>
    <row r="736" spans="7:9" ht="12.75">
      <c r="G736" s="38"/>
      <c r="H736" s="38"/>
      <c r="I736" s="38"/>
    </row>
    <row r="737" spans="7:9" ht="12.75">
      <c r="G737" s="38"/>
      <c r="H737" s="38"/>
      <c r="I737" s="38"/>
    </row>
    <row r="738" spans="7:9" ht="12.75">
      <c r="G738" s="38"/>
      <c r="H738" s="38"/>
      <c r="I738" s="38"/>
    </row>
    <row r="739" spans="7:9" ht="12.75">
      <c r="G739" s="38"/>
      <c r="H739" s="38"/>
      <c r="I739" s="38"/>
    </row>
    <row r="740" spans="7:9" ht="12.75">
      <c r="G740" s="38"/>
      <c r="H740" s="38"/>
      <c r="I740" s="38"/>
    </row>
    <row r="741" spans="7:9" ht="12.75">
      <c r="G741" s="38"/>
      <c r="H741" s="38"/>
      <c r="I741" s="38"/>
    </row>
    <row r="742" spans="7:9" ht="12.75">
      <c r="G742" s="38"/>
      <c r="H742" s="38"/>
      <c r="I742" s="38"/>
    </row>
    <row r="743" spans="7:9" ht="12.75">
      <c r="G743" s="38"/>
      <c r="H743" s="38"/>
      <c r="I743" s="38"/>
    </row>
    <row r="744" spans="7:9" ht="12.75">
      <c r="G744" s="38"/>
      <c r="H744" s="38"/>
      <c r="I744" s="38"/>
    </row>
    <row r="745" spans="7:9" ht="12.75">
      <c r="G745" s="38"/>
      <c r="H745" s="38"/>
      <c r="I745" s="38"/>
    </row>
    <row r="746" spans="7:9" ht="12.75">
      <c r="G746" s="38"/>
      <c r="H746" s="38"/>
      <c r="I746" s="38"/>
    </row>
    <row r="747" spans="7:9" ht="12.75">
      <c r="G747" s="38"/>
      <c r="H747" s="38"/>
      <c r="I747" s="38"/>
    </row>
    <row r="748" spans="7:9" ht="12.75">
      <c r="G748" s="38"/>
      <c r="H748" s="38"/>
      <c r="I748" s="38"/>
    </row>
    <row r="749" spans="7:9" ht="12.75">
      <c r="G749" s="38"/>
      <c r="H749" s="38"/>
      <c r="I749" s="38"/>
    </row>
    <row r="750" spans="7:9" ht="12.75">
      <c r="G750" s="38"/>
      <c r="H750" s="38"/>
      <c r="I750" s="38"/>
    </row>
    <row r="751" spans="7:9" ht="12.75">
      <c r="G751" s="38"/>
      <c r="H751" s="38"/>
      <c r="I751" s="38"/>
    </row>
    <row r="752" spans="7:9" ht="12.75">
      <c r="G752" s="38"/>
      <c r="H752" s="38"/>
      <c r="I752" s="38"/>
    </row>
    <row r="753" spans="7:9" ht="12.75">
      <c r="G753" s="38"/>
      <c r="H753" s="38"/>
      <c r="I753" s="38"/>
    </row>
    <row r="754" spans="7:9" ht="12.75">
      <c r="G754" s="38"/>
      <c r="H754" s="38"/>
      <c r="I754" s="38"/>
    </row>
    <row r="755" spans="7:9" ht="12.75">
      <c r="G755" s="38"/>
      <c r="H755" s="38"/>
      <c r="I755" s="38"/>
    </row>
    <row r="756" spans="7:9" ht="12.75">
      <c r="G756" s="38"/>
      <c r="H756" s="38"/>
      <c r="I756" s="38"/>
    </row>
    <row r="757" spans="7:9" ht="12.75">
      <c r="G757" s="38"/>
      <c r="H757" s="38"/>
      <c r="I757" s="38"/>
    </row>
    <row r="758" spans="7:9" ht="12.75">
      <c r="G758" s="38"/>
      <c r="H758" s="38"/>
      <c r="I758" s="38"/>
    </row>
    <row r="759" spans="7:9" ht="12.75">
      <c r="G759" s="38"/>
      <c r="H759" s="38"/>
      <c r="I759" s="38"/>
    </row>
    <row r="760" spans="7:9" ht="12.75">
      <c r="G760" s="38"/>
      <c r="H760" s="38"/>
      <c r="I760" s="38"/>
    </row>
    <row r="761" spans="7:9" ht="12.75">
      <c r="G761" s="38"/>
      <c r="H761" s="38"/>
      <c r="I761" s="38"/>
    </row>
    <row r="762" spans="7:9" ht="12.75">
      <c r="G762" s="38"/>
      <c r="H762" s="38"/>
      <c r="I762" s="38"/>
    </row>
    <row r="763" spans="7:9" ht="12.75">
      <c r="G763" s="38"/>
      <c r="H763" s="38"/>
      <c r="I763" s="38"/>
    </row>
    <row r="764" spans="7:9" ht="12.75">
      <c r="G764" s="38"/>
      <c r="H764" s="38"/>
      <c r="I764" s="38"/>
    </row>
    <row r="765" spans="7:9" ht="12.75">
      <c r="G765" s="38"/>
      <c r="H765" s="38"/>
      <c r="I765" s="38"/>
    </row>
    <row r="766" spans="7:9" ht="12.75">
      <c r="G766" s="38"/>
      <c r="H766" s="38"/>
      <c r="I766" s="38"/>
    </row>
    <row r="767" spans="7:9" ht="12.75">
      <c r="G767" s="38"/>
      <c r="H767" s="38"/>
      <c r="I767" s="38"/>
    </row>
    <row r="768" spans="7:9" ht="12.75">
      <c r="G768" s="38"/>
      <c r="H768" s="38"/>
      <c r="I768" s="38"/>
    </row>
    <row r="769" spans="7:9" ht="12.75">
      <c r="G769" s="38"/>
      <c r="H769" s="38"/>
      <c r="I769" s="38"/>
    </row>
    <row r="770" spans="7:9" ht="12.75">
      <c r="G770" s="38"/>
      <c r="H770" s="38"/>
      <c r="I770" s="38"/>
    </row>
    <row r="771" spans="7:9" ht="12.75">
      <c r="G771" s="38"/>
      <c r="H771" s="38"/>
      <c r="I771" s="38"/>
    </row>
    <row r="772" spans="7:9" ht="12.75">
      <c r="G772" s="38"/>
      <c r="H772" s="38"/>
      <c r="I772" s="38"/>
    </row>
    <row r="773" spans="7:9" ht="12.75">
      <c r="G773" s="38"/>
      <c r="H773" s="38"/>
      <c r="I773" s="38"/>
    </row>
    <row r="774" spans="7:9" ht="12.75">
      <c r="G774" s="38"/>
      <c r="H774" s="38"/>
      <c r="I774" s="38"/>
    </row>
    <row r="775" spans="7:9" ht="12.75">
      <c r="G775" s="38"/>
      <c r="H775" s="38"/>
      <c r="I775" s="38"/>
    </row>
    <row r="776" spans="7:9" ht="12.75">
      <c r="G776" s="38"/>
      <c r="H776" s="38"/>
      <c r="I776" s="38"/>
    </row>
    <row r="777" spans="7:9" ht="12.75">
      <c r="G777" s="38"/>
      <c r="H777" s="38"/>
      <c r="I777" s="38"/>
    </row>
    <row r="778" spans="7:9" ht="12.75">
      <c r="G778" s="38"/>
      <c r="H778" s="38"/>
      <c r="I778" s="38"/>
    </row>
    <row r="779" spans="7:9" ht="12.75">
      <c r="G779" s="38"/>
      <c r="H779" s="38"/>
      <c r="I779" s="38"/>
    </row>
    <row r="780" spans="7:9" ht="12.75">
      <c r="G780" s="38"/>
      <c r="H780" s="38"/>
      <c r="I780" s="38"/>
    </row>
    <row r="781" spans="7:9" ht="12.75">
      <c r="G781" s="38"/>
      <c r="H781" s="38"/>
      <c r="I781" s="38"/>
    </row>
    <row r="782" spans="7:9" ht="12.75">
      <c r="G782" s="38"/>
      <c r="H782" s="38"/>
      <c r="I782" s="38"/>
    </row>
    <row r="783" spans="7:9" ht="12.75">
      <c r="G783" s="38"/>
      <c r="H783" s="38"/>
      <c r="I783" s="38"/>
    </row>
    <row r="784" spans="7:9" ht="12.75">
      <c r="G784" s="38"/>
      <c r="H784" s="38"/>
      <c r="I784" s="38"/>
    </row>
    <row r="785" spans="7:9" ht="12.75">
      <c r="G785" s="38"/>
      <c r="H785" s="38"/>
      <c r="I785" s="38"/>
    </row>
    <row r="786" spans="7:9" ht="12.75">
      <c r="G786" s="38"/>
      <c r="H786" s="38"/>
      <c r="I786" s="38"/>
    </row>
    <row r="787" spans="7:9" ht="12.75">
      <c r="G787" s="38"/>
      <c r="H787" s="38"/>
      <c r="I787" s="38"/>
    </row>
    <row r="788" spans="7:9" ht="12.75">
      <c r="G788" s="38"/>
      <c r="H788" s="38"/>
      <c r="I788" s="38"/>
    </row>
    <row r="789" spans="7:9" ht="12.75">
      <c r="G789" s="38"/>
      <c r="H789" s="38"/>
      <c r="I789" s="38"/>
    </row>
    <row r="790" spans="7:9" ht="12.75">
      <c r="G790" s="38"/>
      <c r="H790" s="38"/>
      <c r="I790" s="38"/>
    </row>
    <row r="791" spans="7:9" ht="12.75">
      <c r="G791" s="38"/>
      <c r="H791" s="38"/>
      <c r="I791" s="38"/>
    </row>
    <row r="792" spans="7:9" ht="12.75">
      <c r="G792" s="38"/>
      <c r="H792" s="38"/>
      <c r="I792" s="38"/>
    </row>
    <row r="793" spans="7:9" ht="12.75">
      <c r="G793" s="38"/>
      <c r="H793" s="38"/>
      <c r="I793" s="38"/>
    </row>
    <row r="794" spans="7:9" ht="12.75">
      <c r="G794" s="38"/>
      <c r="H794" s="38"/>
      <c r="I794" s="38"/>
    </row>
    <row r="795" spans="7:9" ht="12.75">
      <c r="G795" s="38"/>
      <c r="H795" s="38"/>
      <c r="I795" s="38"/>
    </row>
    <row r="796" spans="7:9" ht="12.75">
      <c r="G796" s="38"/>
      <c r="H796" s="38"/>
      <c r="I796" s="38"/>
    </row>
    <row r="797" spans="7:9" ht="12.75">
      <c r="G797" s="38"/>
      <c r="H797" s="38"/>
      <c r="I797" s="38"/>
    </row>
    <row r="798" spans="7:9" ht="12.75">
      <c r="G798" s="38"/>
      <c r="H798" s="38"/>
      <c r="I798" s="38"/>
    </row>
    <row r="799" spans="7:9" ht="12.75">
      <c r="G799" s="38"/>
      <c r="H799" s="38"/>
      <c r="I799" s="38"/>
    </row>
    <row r="800" spans="7:9" ht="12.75">
      <c r="G800" s="38"/>
      <c r="H800" s="38"/>
      <c r="I800" s="38"/>
    </row>
    <row r="801" spans="7:9" ht="12.75">
      <c r="G801" s="38"/>
      <c r="H801" s="38"/>
      <c r="I801" s="38"/>
    </row>
    <row r="802" spans="7:9" ht="12.75">
      <c r="G802" s="38"/>
      <c r="H802" s="38"/>
      <c r="I802" s="38"/>
    </row>
    <row r="803" spans="7:9" ht="12.75">
      <c r="G803" s="38"/>
      <c r="H803" s="38"/>
      <c r="I803" s="38"/>
    </row>
    <row r="804" spans="7:9" ht="12.75">
      <c r="G804" s="38"/>
      <c r="H804" s="38"/>
      <c r="I804" s="38"/>
    </row>
    <row r="805" spans="7:9" ht="12.75">
      <c r="G805" s="38"/>
      <c r="H805" s="38"/>
      <c r="I805" s="38"/>
    </row>
    <row r="806" spans="7:9" ht="12.75">
      <c r="G806" s="38"/>
      <c r="H806" s="38"/>
      <c r="I806" s="38"/>
    </row>
    <row r="807" spans="7:9" ht="12.75">
      <c r="G807" s="38"/>
      <c r="H807" s="38"/>
      <c r="I807" s="38"/>
    </row>
    <row r="808" spans="7:9" ht="12.75">
      <c r="G808" s="38"/>
      <c r="H808" s="38"/>
      <c r="I808" s="38"/>
    </row>
    <row r="809" spans="7:9" ht="12.75">
      <c r="G809" s="38"/>
      <c r="H809" s="38"/>
      <c r="I809" s="38"/>
    </row>
    <row r="810" spans="7:9" ht="12.75">
      <c r="G810" s="38"/>
      <c r="H810" s="38"/>
      <c r="I810" s="38"/>
    </row>
    <row r="811" spans="7:9" ht="12.75">
      <c r="G811" s="38"/>
      <c r="H811" s="38"/>
      <c r="I811" s="38"/>
    </row>
    <row r="812" spans="7:9" ht="12.75">
      <c r="G812" s="38"/>
      <c r="H812" s="38"/>
      <c r="I812" s="38"/>
    </row>
    <row r="813" spans="7:9" ht="12.75">
      <c r="G813" s="38"/>
      <c r="H813" s="38"/>
      <c r="I813" s="38"/>
    </row>
    <row r="814" spans="7:9" ht="12.75">
      <c r="G814" s="38"/>
      <c r="H814" s="38"/>
      <c r="I814" s="38"/>
    </row>
    <row r="815" spans="7:9" ht="12.75">
      <c r="G815" s="38"/>
      <c r="H815" s="38"/>
      <c r="I815" s="38"/>
    </row>
    <row r="816" spans="7:9" ht="12.75">
      <c r="G816" s="38"/>
      <c r="H816" s="38"/>
      <c r="I816" s="38"/>
    </row>
    <row r="817" spans="7:9" ht="12.75">
      <c r="G817" s="38"/>
      <c r="H817" s="38"/>
      <c r="I817" s="38"/>
    </row>
    <row r="818" spans="7:9" ht="12.75">
      <c r="G818" s="38"/>
      <c r="H818" s="38"/>
      <c r="I818" s="38"/>
    </row>
    <row r="819" spans="7:9" ht="12.75">
      <c r="G819" s="38"/>
      <c r="H819" s="38"/>
      <c r="I819" s="38"/>
    </row>
    <row r="820" spans="7:9" ht="12.75">
      <c r="G820" s="38"/>
      <c r="H820" s="38"/>
      <c r="I820" s="38"/>
    </row>
    <row r="821" spans="7:9" ht="12.75">
      <c r="G821" s="38"/>
      <c r="H821" s="38"/>
      <c r="I821" s="38"/>
    </row>
    <row r="822" spans="7:9" ht="12.75">
      <c r="G822" s="38"/>
      <c r="H822" s="38"/>
      <c r="I822" s="38"/>
    </row>
    <row r="823" spans="7:9" ht="12.75">
      <c r="G823" s="38"/>
      <c r="H823" s="38"/>
      <c r="I823" s="38"/>
    </row>
    <row r="824" spans="7:9" ht="12.75">
      <c r="G824" s="38"/>
      <c r="H824" s="38"/>
      <c r="I824" s="38"/>
    </row>
    <row r="825" spans="7:9" ht="12.75">
      <c r="G825" s="38"/>
      <c r="H825" s="38"/>
      <c r="I825" s="38"/>
    </row>
    <row r="826" spans="7:9" ht="12.75">
      <c r="G826" s="38"/>
      <c r="H826" s="38"/>
      <c r="I826" s="38"/>
    </row>
    <row r="827" spans="7:9" ht="12.75">
      <c r="G827" s="38"/>
      <c r="H827" s="38"/>
      <c r="I827" s="38"/>
    </row>
    <row r="828" spans="7:9" ht="12.75">
      <c r="G828" s="38"/>
      <c r="H828" s="38"/>
      <c r="I828" s="38"/>
    </row>
    <row r="829" spans="7:9" ht="12.75">
      <c r="G829" s="38"/>
      <c r="H829" s="38"/>
      <c r="I829" s="38"/>
    </row>
    <row r="830" spans="7:9" ht="12.75">
      <c r="G830" s="38"/>
      <c r="H830" s="38"/>
      <c r="I830" s="38"/>
    </row>
    <row r="831" spans="7:9" ht="12.75">
      <c r="G831" s="38"/>
      <c r="H831" s="38"/>
      <c r="I831" s="38"/>
    </row>
    <row r="832" spans="7:9" ht="12.75">
      <c r="G832" s="38"/>
      <c r="H832" s="38"/>
      <c r="I832" s="38"/>
    </row>
    <row r="833" spans="7:9" ht="12.75">
      <c r="G833" s="38"/>
      <c r="H833" s="38"/>
      <c r="I833" s="38"/>
    </row>
    <row r="834" spans="7:9" ht="12.75">
      <c r="G834" s="38"/>
      <c r="H834" s="38"/>
      <c r="I834" s="38"/>
    </row>
    <row r="835" spans="7:9" ht="12.75">
      <c r="G835" s="38"/>
      <c r="H835" s="38"/>
      <c r="I835" s="38"/>
    </row>
    <row r="836" spans="7:9" ht="12.75">
      <c r="G836" s="38"/>
      <c r="H836" s="38"/>
      <c r="I836" s="38"/>
    </row>
    <row r="837" spans="7:9" ht="12.75">
      <c r="G837" s="38"/>
      <c r="H837" s="38"/>
      <c r="I837" s="38"/>
    </row>
    <row r="838" spans="7:9" ht="12.75">
      <c r="G838" s="38"/>
      <c r="H838" s="38"/>
      <c r="I838" s="38"/>
    </row>
    <row r="839" spans="7:9" ht="12.75">
      <c r="G839" s="38"/>
      <c r="H839" s="38"/>
      <c r="I839" s="38"/>
    </row>
    <row r="840" spans="7:9" ht="12.75">
      <c r="G840" s="38"/>
      <c r="H840" s="38"/>
      <c r="I840" s="38"/>
    </row>
    <row r="841" spans="7:9" ht="12.75">
      <c r="G841" s="38"/>
      <c r="H841" s="38"/>
      <c r="I841" s="38"/>
    </row>
    <row r="842" spans="7:9" ht="12.75">
      <c r="G842" s="38"/>
      <c r="H842" s="38"/>
      <c r="I842" s="38"/>
    </row>
    <row r="843" spans="7:9" ht="12.75">
      <c r="G843" s="38"/>
      <c r="H843" s="38"/>
      <c r="I843" s="38"/>
    </row>
    <row r="844" spans="7:9" ht="12.75">
      <c r="G844" s="38"/>
      <c r="H844" s="38"/>
      <c r="I844" s="38"/>
    </row>
    <row r="845" spans="7:9" ht="12.75">
      <c r="G845" s="38"/>
      <c r="H845" s="38"/>
      <c r="I845" s="38"/>
    </row>
    <row r="846" spans="7:9" ht="12.75">
      <c r="G846" s="38"/>
      <c r="H846" s="38"/>
      <c r="I846" s="38"/>
    </row>
    <row r="847" spans="7:9" ht="12.75">
      <c r="G847" s="38"/>
      <c r="H847" s="38"/>
      <c r="I847" s="38"/>
    </row>
    <row r="848" spans="7:9" ht="12.75">
      <c r="G848" s="38"/>
      <c r="H848" s="38"/>
      <c r="I848" s="38"/>
    </row>
    <row r="849" spans="7:9" ht="12.75">
      <c r="G849" s="38"/>
      <c r="H849" s="38"/>
      <c r="I849" s="38"/>
    </row>
    <row r="850" spans="7:9" ht="12.75">
      <c r="G850" s="38"/>
      <c r="H850" s="38"/>
      <c r="I850" s="38"/>
    </row>
    <row r="851" spans="7:9" ht="12.75">
      <c r="G851" s="38"/>
      <c r="H851" s="38"/>
      <c r="I851" s="38"/>
    </row>
    <row r="852" spans="7:9" ht="12.75">
      <c r="G852" s="38"/>
      <c r="H852" s="38"/>
      <c r="I852" s="38"/>
    </row>
    <row r="853" spans="7:9" ht="12.75">
      <c r="G853" s="38"/>
      <c r="H853" s="38"/>
      <c r="I853" s="38"/>
    </row>
    <row r="854" spans="7:9" ht="12.75">
      <c r="G854" s="38"/>
      <c r="H854" s="38"/>
      <c r="I854" s="38"/>
    </row>
    <row r="855" spans="7:9" ht="12.75">
      <c r="G855" s="38"/>
      <c r="H855" s="38"/>
      <c r="I855" s="38"/>
    </row>
    <row r="856" spans="7:9" ht="12.75">
      <c r="G856" s="38"/>
      <c r="H856" s="38"/>
      <c r="I856" s="38"/>
    </row>
    <row r="857" spans="7:9" ht="12.75">
      <c r="G857" s="38"/>
      <c r="H857" s="38"/>
      <c r="I857" s="38"/>
    </row>
    <row r="858" spans="7:9" ht="12.75">
      <c r="G858" s="38"/>
      <c r="H858" s="38"/>
      <c r="I858" s="38"/>
    </row>
    <row r="859" spans="7:9" ht="12.75">
      <c r="G859" s="38"/>
      <c r="H859" s="38"/>
      <c r="I859" s="38"/>
    </row>
    <row r="860" spans="7:9" ht="12.75">
      <c r="G860" s="38"/>
      <c r="H860" s="38"/>
      <c r="I860" s="38"/>
    </row>
    <row r="861" spans="7:9" ht="12.75">
      <c r="G861" s="38"/>
      <c r="H861" s="38"/>
      <c r="I861" s="38"/>
    </row>
    <row r="862" spans="7:9" ht="12.75">
      <c r="G862" s="38"/>
      <c r="H862" s="38"/>
      <c r="I862" s="38"/>
    </row>
    <row r="863" spans="7:9" ht="12.75">
      <c r="G863" s="38"/>
      <c r="H863" s="38"/>
      <c r="I863" s="38"/>
    </row>
    <row r="864" spans="7:9" ht="12.75">
      <c r="G864" s="38"/>
      <c r="H864" s="38"/>
      <c r="I864" s="38"/>
    </row>
    <row r="865" spans="7:9" ht="12.75">
      <c r="G865" s="38"/>
      <c r="H865" s="38"/>
      <c r="I865" s="38"/>
    </row>
    <row r="866" spans="7:9" ht="12.75">
      <c r="G866" s="38"/>
      <c r="H866" s="38"/>
      <c r="I866" s="38"/>
    </row>
    <row r="867" spans="7:9" ht="12.75">
      <c r="G867" s="38"/>
      <c r="H867" s="38"/>
      <c r="I867" s="38"/>
    </row>
    <row r="868" spans="7:9" ht="12.75">
      <c r="G868" s="38"/>
      <c r="H868" s="38"/>
      <c r="I868" s="38"/>
    </row>
    <row r="869" spans="7:9" ht="12.75">
      <c r="G869" s="38"/>
      <c r="H869" s="38"/>
      <c r="I869" s="38"/>
    </row>
    <row r="870" spans="7:9" ht="12.75">
      <c r="G870" s="38"/>
      <c r="H870" s="38"/>
      <c r="I870" s="38"/>
    </row>
    <row r="871" spans="7:9" ht="12.75">
      <c r="G871" s="38"/>
      <c r="H871" s="38"/>
      <c r="I871" s="38"/>
    </row>
    <row r="872" spans="7:9" ht="12.75">
      <c r="G872" s="38"/>
      <c r="H872" s="38"/>
      <c r="I872" s="38"/>
    </row>
    <row r="873" spans="7:9" ht="12.75">
      <c r="G873" s="38"/>
      <c r="H873" s="38"/>
      <c r="I873" s="38"/>
    </row>
    <row r="874" spans="7:9" ht="12.75">
      <c r="G874" s="38"/>
      <c r="H874" s="38"/>
      <c r="I874" s="38"/>
    </row>
    <row r="875" spans="7:9" ht="12.75">
      <c r="G875" s="38"/>
      <c r="H875" s="38"/>
      <c r="I875" s="38"/>
    </row>
    <row r="876" spans="7:9" ht="12.75">
      <c r="G876" s="38"/>
      <c r="H876" s="38"/>
      <c r="I876" s="38"/>
    </row>
    <row r="877" spans="7:9" ht="12.75">
      <c r="G877" s="38"/>
      <c r="H877" s="38"/>
      <c r="I877" s="38"/>
    </row>
    <row r="878" spans="7:9" ht="12.75">
      <c r="G878" s="38"/>
      <c r="H878" s="38"/>
      <c r="I878" s="38"/>
    </row>
    <row r="879" spans="7:9" ht="12.75">
      <c r="G879" s="38"/>
      <c r="H879" s="38"/>
      <c r="I879" s="38"/>
    </row>
    <row r="880" spans="7:9" ht="12.75">
      <c r="G880" s="38"/>
      <c r="H880" s="38"/>
      <c r="I880" s="38"/>
    </row>
    <row r="881" spans="7:9" ht="12.75">
      <c r="G881" s="38"/>
      <c r="H881" s="38"/>
      <c r="I881" s="38"/>
    </row>
    <row r="882" spans="7:9" ht="12.75">
      <c r="G882" s="38"/>
      <c r="H882" s="38"/>
      <c r="I882" s="38"/>
    </row>
    <row r="883" spans="7:9" ht="12.75">
      <c r="G883" s="38"/>
      <c r="H883" s="38"/>
      <c r="I883" s="38"/>
    </row>
    <row r="884" spans="7:9" ht="12.75">
      <c r="G884" s="38"/>
      <c r="H884" s="38"/>
      <c r="I884" s="38"/>
    </row>
    <row r="885" spans="7:9" ht="12.75">
      <c r="G885" s="38"/>
      <c r="H885" s="38"/>
      <c r="I885" s="38"/>
    </row>
    <row r="886" spans="7:9" ht="12.75">
      <c r="G886" s="38"/>
      <c r="H886" s="38"/>
      <c r="I886" s="38"/>
    </row>
    <row r="887" spans="7:9" ht="12.75">
      <c r="G887" s="38"/>
      <c r="H887" s="38"/>
      <c r="I887" s="38"/>
    </row>
    <row r="888" spans="7:9" ht="12.75">
      <c r="G888" s="38"/>
      <c r="H888" s="38"/>
      <c r="I888" s="38"/>
    </row>
    <row r="889" spans="7:9" ht="12.75">
      <c r="G889" s="38"/>
      <c r="H889" s="38"/>
      <c r="I889" s="38"/>
    </row>
    <row r="890" spans="7:9" ht="12.75">
      <c r="G890" s="38"/>
      <c r="H890" s="38"/>
      <c r="I890" s="38"/>
    </row>
    <row r="891" spans="7:9" ht="12.75">
      <c r="G891" s="38"/>
      <c r="H891" s="38"/>
      <c r="I891" s="38"/>
    </row>
    <row r="892" spans="7:9" ht="12.75">
      <c r="G892" s="38"/>
      <c r="H892" s="38"/>
      <c r="I892" s="38"/>
    </row>
    <row r="893" spans="7:9" ht="12.75">
      <c r="G893" s="38"/>
      <c r="H893" s="38"/>
      <c r="I893" s="38"/>
    </row>
    <row r="894" spans="7:9" ht="12.75">
      <c r="G894" s="38"/>
      <c r="H894" s="38"/>
      <c r="I894" s="38"/>
    </row>
    <row r="895" spans="7:9" ht="12.75">
      <c r="G895" s="38"/>
      <c r="H895" s="38"/>
      <c r="I895" s="38"/>
    </row>
    <row r="896" spans="7:9" ht="12.75">
      <c r="G896" s="38"/>
      <c r="H896" s="38"/>
      <c r="I896" s="38"/>
    </row>
    <row r="897" spans="7:9" ht="12.75">
      <c r="G897" s="38"/>
      <c r="H897" s="38"/>
      <c r="I897" s="38"/>
    </row>
    <row r="898" spans="7:9" ht="12.75">
      <c r="G898" s="38"/>
      <c r="H898" s="38"/>
      <c r="I898" s="38"/>
    </row>
    <row r="899" spans="7:9" ht="12.75">
      <c r="G899" s="38"/>
      <c r="H899" s="38"/>
      <c r="I899" s="38"/>
    </row>
    <row r="900" spans="7:9" ht="12.75">
      <c r="G900" s="38"/>
      <c r="H900" s="38"/>
      <c r="I900" s="38"/>
    </row>
    <row r="901" spans="7:9" ht="12.75">
      <c r="G901" s="38"/>
      <c r="H901" s="38"/>
      <c r="I901" s="38"/>
    </row>
    <row r="902" spans="7:9" ht="12.75">
      <c r="G902" s="38"/>
      <c r="H902" s="38"/>
      <c r="I902" s="38"/>
    </row>
    <row r="903" spans="7:9" ht="12.75">
      <c r="G903" s="38"/>
      <c r="H903" s="38"/>
      <c r="I903" s="38"/>
    </row>
    <row r="904" spans="7:9" ht="12.75">
      <c r="G904" s="38"/>
      <c r="H904" s="38"/>
      <c r="I904" s="38"/>
    </row>
    <row r="905" spans="7:9" ht="12.75">
      <c r="G905" s="38"/>
      <c r="H905" s="38"/>
      <c r="I905" s="38"/>
    </row>
    <row r="906" spans="7:9" ht="12.75">
      <c r="G906" s="38"/>
      <c r="H906" s="38"/>
      <c r="I906" s="38"/>
    </row>
    <row r="907" spans="7:9" ht="12.75">
      <c r="G907" s="38"/>
      <c r="H907" s="38"/>
      <c r="I907" s="38"/>
    </row>
    <row r="908" spans="7:9" ht="12.75">
      <c r="G908" s="38"/>
      <c r="H908" s="38"/>
      <c r="I908" s="38"/>
    </row>
    <row r="909" spans="7:9" ht="12.75">
      <c r="G909" s="38"/>
      <c r="H909" s="38"/>
      <c r="I909" s="38"/>
    </row>
    <row r="910" spans="7:9" ht="12.75">
      <c r="G910" s="38"/>
      <c r="H910" s="38"/>
      <c r="I910" s="38"/>
    </row>
    <row r="911" spans="7:9" ht="12.75">
      <c r="G911" s="38"/>
      <c r="H911" s="38"/>
      <c r="I911" s="38"/>
    </row>
    <row r="912" spans="7:9" ht="12.75">
      <c r="G912" s="38"/>
      <c r="H912" s="38"/>
      <c r="I912" s="38"/>
    </row>
    <row r="913" spans="7:9" ht="12.75">
      <c r="G913" s="38"/>
      <c r="H913" s="38"/>
      <c r="I913" s="38"/>
    </row>
    <row r="914" spans="7:9" ht="12.75">
      <c r="G914" s="38"/>
      <c r="H914" s="38"/>
      <c r="I914" s="38"/>
    </row>
    <row r="915" spans="7:9" ht="12.75">
      <c r="G915" s="38"/>
      <c r="H915" s="38"/>
      <c r="I915" s="38"/>
    </row>
    <row r="916" spans="7:9" ht="12.75">
      <c r="G916" s="38"/>
      <c r="H916" s="38"/>
      <c r="I916" s="38"/>
    </row>
    <row r="917" spans="7:9" ht="12.75">
      <c r="G917" s="38"/>
      <c r="H917" s="38"/>
      <c r="I917" s="38"/>
    </row>
    <row r="918" spans="7:9" ht="12.75">
      <c r="G918" s="38"/>
      <c r="H918" s="38"/>
      <c r="I918" s="38"/>
    </row>
    <row r="919" spans="7:9" ht="12.75">
      <c r="G919" s="38"/>
      <c r="H919" s="38"/>
      <c r="I919" s="38"/>
    </row>
    <row r="920" spans="7:9" ht="12.75">
      <c r="G920" s="38"/>
      <c r="H920" s="38"/>
      <c r="I920" s="38"/>
    </row>
    <row r="921" spans="7:9" ht="12.75">
      <c r="G921" s="38"/>
      <c r="H921" s="38"/>
      <c r="I921" s="38"/>
    </row>
    <row r="922" spans="7:9" ht="12.75">
      <c r="G922" s="38"/>
      <c r="H922" s="38"/>
      <c r="I922" s="38"/>
    </row>
    <row r="923" spans="7:9" ht="12.75">
      <c r="G923" s="38"/>
      <c r="H923" s="38"/>
      <c r="I923" s="38"/>
    </row>
    <row r="924" spans="7:9" ht="12.75">
      <c r="G924" s="38"/>
      <c r="H924" s="38"/>
      <c r="I924" s="38"/>
    </row>
    <row r="925" spans="7:9" ht="12.75">
      <c r="G925" s="38"/>
      <c r="H925" s="38"/>
      <c r="I925" s="38"/>
    </row>
    <row r="926" spans="7:9" ht="12.75">
      <c r="G926" s="38"/>
      <c r="H926" s="38"/>
      <c r="I926" s="38"/>
    </row>
    <row r="927" spans="7:9" ht="12.75">
      <c r="G927" s="38"/>
      <c r="H927" s="38"/>
      <c r="I927" s="38"/>
    </row>
    <row r="928" spans="7:9" ht="12.75">
      <c r="G928" s="38"/>
      <c r="H928" s="38"/>
      <c r="I928" s="38"/>
    </row>
    <row r="929" spans="7:9" ht="12.75">
      <c r="G929" s="38"/>
      <c r="H929" s="38"/>
      <c r="I929" s="38"/>
    </row>
    <row r="930" spans="7:9" ht="12.75">
      <c r="G930" s="38"/>
      <c r="H930" s="38"/>
      <c r="I930" s="38"/>
    </row>
    <row r="931" spans="7:9" ht="12.75">
      <c r="G931" s="38"/>
      <c r="H931" s="38"/>
      <c r="I931" s="38"/>
    </row>
    <row r="932" spans="7:9" ht="12.75">
      <c r="G932" s="38"/>
      <c r="H932" s="38"/>
      <c r="I932" s="38"/>
    </row>
    <row r="933" spans="7:9" ht="12.75">
      <c r="G933" s="38"/>
      <c r="H933" s="38"/>
      <c r="I933" s="38"/>
    </row>
    <row r="934" spans="7:9" ht="12.75">
      <c r="G934" s="38"/>
      <c r="H934" s="38"/>
      <c r="I934" s="38"/>
    </row>
    <row r="935" spans="7:9" ht="12.75">
      <c r="G935" s="38"/>
      <c r="H935" s="38"/>
      <c r="I935" s="38"/>
    </row>
    <row r="936" spans="7:9" ht="12.75">
      <c r="G936" s="38"/>
      <c r="H936" s="38"/>
      <c r="I936" s="38"/>
    </row>
    <row r="937" spans="7:9" ht="12.75">
      <c r="G937" s="38"/>
      <c r="H937" s="38"/>
      <c r="I937" s="38"/>
    </row>
    <row r="938" spans="7:9" ht="12.75">
      <c r="G938" s="38"/>
      <c r="H938" s="38"/>
      <c r="I938" s="38"/>
    </row>
    <row r="939" spans="7:9" ht="12.75">
      <c r="G939" s="38"/>
      <c r="H939" s="38"/>
      <c r="I939" s="38"/>
    </row>
    <row r="940" spans="7:9" ht="12.75">
      <c r="G940" s="38"/>
      <c r="H940" s="38"/>
      <c r="I940" s="38"/>
    </row>
    <row r="941" spans="7:9" ht="12.75">
      <c r="G941" s="38"/>
      <c r="H941" s="38"/>
      <c r="I941" s="38"/>
    </row>
    <row r="942" spans="7:9" ht="12.75">
      <c r="G942" s="38"/>
      <c r="H942" s="38"/>
      <c r="I942" s="38"/>
    </row>
    <row r="943" spans="7:9" ht="12.75">
      <c r="G943" s="38"/>
      <c r="H943" s="38"/>
      <c r="I943" s="38"/>
    </row>
    <row r="944" spans="7:9" ht="12.75">
      <c r="G944" s="38"/>
      <c r="H944" s="38"/>
      <c r="I944" s="38"/>
    </row>
    <row r="945" spans="7:9" ht="12.75">
      <c r="G945" s="38"/>
      <c r="H945" s="38"/>
      <c r="I945" s="38"/>
    </row>
    <row r="946" spans="7:9" ht="12.75">
      <c r="G946" s="38"/>
      <c r="H946" s="38"/>
      <c r="I946" s="38"/>
    </row>
    <row r="947" spans="7:9" ht="12.75">
      <c r="G947" s="38"/>
      <c r="H947" s="38"/>
      <c r="I947" s="38"/>
    </row>
    <row r="948" spans="7:9" ht="12.75">
      <c r="G948" s="38"/>
      <c r="H948" s="38"/>
      <c r="I948" s="38"/>
    </row>
    <row r="949" spans="7:9" ht="12.75">
      <c r="G949" s="38"/>
      <c r="H949" s="38"/>
      <c r="I949" s="38"/>
    </row>
    <row r="950" spans="7:9" ht="12.75">
      <c r="G950" s="38"/>
      <c r="H950" s="38"/>
      <c r="I950" s="38"/>
    </row>
    <row r="951" spans="7:9" ht="12.75">
      <c r="G951" s="38"/>
      <c r="H951" s="38"/>
      <c r="I951" s="38"/>
    </row>
    <row r="952" spans="7:9" ht="12.75">
      <c r="G952" s="38"/>
      <c r="H952" s="38"/>
      <c r="I952" s="38"/>
    </row>
    <row r="953" spans="7:9" ht="12.75">
      <c r="G953" s="38"/>
      <c r="H953" s="38"/>
      <c r="I953" s="38"/>
    </row>
    <row r="954" spans="7:9" ht="12.75">
      <c r="G954" s="38"/>
      <c r="H954" s="38"/>
      <c r="I954" s="38"/>
    </row>
  </sheetData>
  <mergeCells count="18">
    <mergeCell ref="A9:B20"/>
    <mergeCell ref="C9:D20"/>
    <mergeCell ref="E9:F20"/>
    <mergeCell ref="H15:I15"/>
    <mergeCell ref="A1:F6"/>
    <mergeCell ref="H1:I1"/>
    <mergeCell ref="A7:F7"/>
    <mergeCell ref="A8:F8"/>
    <mergeCell ref="H8:I8"/>
    <mergeCell ref="A47:B47"/>
    <mergeCell ref="A48:B48"/>
    <mergeCell ref="A49:B49"/>
    <mergeCell ref="A41:B41"/>
    <mergeCell ref="A42:B42"/>
    <mergeCell ref="A43:B43"/>
    <mergeCell ref="A44:B44"/>
    <mergeCell ref="A45:B45"/>
    <mergeCell ref="A46:B46"/>
  </mergeCells>
  <hyperlinks>
    <hyperlink ref="I3" r:id="rId1" xr:uid="{00000000-0004-0000-0300-000000000000}"/>
    <hyperlink ref="I4" r:id="rId2" xr:uid="{00000000-0004-0000-0300-000001000000}"/>
    <hyperlink ref="I5" r:id="rId3" xr:uid="{00000000-0004-0000-0300-000002000000}"/>
    <hyperlink ref="I6" r:id="rId4" xr:uid="{00000000-0004-0000-0300-000003000000}"/>
    <hyperlink ref="A8" r:id="rId5" xr:uid="{00000000-0004-0000-0300-000004000000}"/>
    <hyperlink ref="I10" r:id="rId6" xr:uid="{00000000-0004-0000-0300-000005000000}"/>
    <hyperlink ref="I11" r:id="rId7" xr:uid="{00000000-0004-0000-0300-000006000000}"/>
    <hyperlink ref="I12" r:id="rId8" xr:uid="{00000000-0004-0000-0300-000007000000}"/>
    <hyperlink ref="I13" r:id="rId9" xr:uid="{00000000-0004-0000-0300-000008000000}"/>
    <hyperlink ref="I17" r:id="rId10" xr:uid="{00000000-0004-0000-0300-000009000000}"/>
    <hyperlink ref="I18" r:id="rId11" xr:uid="{00000000-0004-0000-0300-00000A000000}"/>
    <hyperlink ref="I19" r:id="rId12" xr:uid="{00000000-0004-0000-0300-00000B000000}"/>
    <hyperlink ref="I20" r:id="rId13" xr:uid="{00000000-0004-0000-0300-00000C000000}"/>
    <hyperlink ref="B23" r:id="rId14" xr:uid="{00000000-0004-0000-0300-00000D000000}"/>
    <hyperlink ref="C23" r:id="rId15" xr:uid="{00000000-0004-0000-0300-00000E000000}"/>
    <hyperlink ref="D23" r:id="rId16" xr:uid="{00000000-0004-0000-0300-00000F000000}"/>
    <hyperlink ref="E23" r:id="rId17" xr:uid="{00000000-0004-0000-0300-000010000000}"/>
    <hyperlink ref="F23" r:id="rId18" xr:uid="{00000000-0004-0000-0300-000011000000}"/>
    <hyperlink ref="B24" r:id="rId19" xr:uid="{00000000-0004-0000-0300-000012000000}"/>
    <hyperlink ref="C24" r:id="rId20" xr:uid="{00000000-0004-0000-0300-000013000000}"/>
    <hyperlink ref="D24" r:id="rId21" xr:uid="{00000000-0004-0000-0300-000014000000}"/>
    <hyperlink ref="E24" r:id="rId22" xr:uid="{00000000-0004-0000-0300-000015000000}"/>
    <hyperlink ref="F24" r:id="rId23" xr:uid="{00000000-0004-0000-0300-000016000000}"/>
    <hyperlink ref="B25" r:id="rId24" xr:uid="{00000000-0004-0000-0300-000017000000}"/>
    <hyperlink ref="C25" r:id="rId25" xr:uid="{00000000-0004-0000-0300-000018000000}"/>
    <hyperlink ref="D25" r:id="rId26" xr:uid="{00000000-0004-0000-0300-000019000000}"/>
    <hyperlink ref="E25" r:id="rId27" xr:uid="{00000000-0004-0000-0300-00001A000000}"/>
    <hyperlink ref="F25" r:id="rId28" xr:uid="{00000000-0004-0000-0300-00001B000000}"/>
    <hyperlink ref="B26" r:id="rId29" xr:uid="{00000000-0004-0000-0300-00001C000000}"/>
    <hyperlink ref="C26" r:id="rId30" xr:uid="{00000000-0004-0000-0300-00001D000000}"/>
    <hyperlink ref="D26" r:id="rId31" xr:uid="{00000000-0004-0000-0300-00001E000000}"/>
    <hyperlink ref="E26" r:id="rId32" xr:uid="{00000000-0004-0000-0300-00001F000000}"/>
    <hyperlink ref="F26" r:id="rId33" xr:uid="{00000000-0004-0000-0300-000020000000}"/>
    <hyperlink ref="B27" r:id="rId34" xr:uid="{00000000-0004-0000-0300-000021000000}"/>
    <hyperlink ref="C27" r:id="rId35" xr:uid="{00000000-0004-0000-0300-000022000000}"/>
    <hyperlink ref="D27" r:id="rId36" xr:uid="{00000000-0004-0000-0300-000023000000}"/>
    <hyperlink ref="E27" r:id="rId37" xr:uid="{00000000-0004-0000-0300-000024000000}"/>
    <hyperlink ref="F27" r:id="rId38" xr:uid="{00000000-0004-0000-0300-000025000000}"/>
    <hyperlink ref="B28" r:id="rId39" xr:uid="{00000000-0004-0000-0300-000026000000}"/>
    <hyperlink ref="C28" r:id="rId40" xr:uid="{00000000-0004-0000-0300-000027000000}"/>
    <hyperlink ref="D28" r:id="rId41" xr:uid="{00000000-0004-0000-0300-000028000000}"/>
    <hyperlink ref="E28" r:id="rId42" xr:uid="{00000000-0004-0000-0300-000029000000}"/>
    <hyperlink ref="F28" r:id="rId43" xr:uid="{00000000-0004-0000-0300-00002A000000}"/>
    <hyperlink ref="B29" r:id="rId44" xr:uid="{00000000-0004-0000-0300-00002B000000}"/>
    <hyperlink ref="C29" r:id="rId45" xr:uid="{00000000-0004-0000-0300-00002C000000}"/>
    <hyperlink ref="D29" r:id="rId46" xr:uid="{00000000-0004-0000-0300-00002D000000}"/>
    <hyperlink ref="E29" r:id="rId47" xr:uid="{00000000-0004-0000-0300-00002E000000}"/>
    <hyperlink ref="F29" r:id="rId48" xr:uid="{00000000-0004-0000-0300-00002F000000}"/>
    <hyperlink ref="A41" r:id="rId49" xr:uid="{00000000-0004-0000-0300-000030000000}"/>
    <hyperlink ref="A42" r:id="rId50" xr:uid="{00000000-0004-0000-0300-000031000000}"/>
    <hyperlink ref="A43" r:id="rId51" xr:uid="{00000000-0004-0000-0300-000032000000}"/>
    <hyperlink ref="A44" r:id="rId52" xr:uid="{00000000-0004-0000-0300-000033000000}"/>
    <hyperlink ref="A45" r:id="rId53" xr:uid="{00000000-0004-0000-0300-000034000000}"/>
    <hyperlink ref="A46" r:id="rId54" xr:uid="{00000000-0004-0000-0300-000035000000}"/>
    <hyperlink ref="A47" r:id="rId55" xr:uid="{00000000-0004-0000-0300-000036000000}"/>
    <hyperlink ref="A48" r:id="rId56" xr:uid="{00000000-0004-0000-0300-000037000000}"/>
    <hyperlink ref="A49" r:id="rId57" xr:uid="{00000000-0004-0000-0300-000038000000}"/>
  </hyperlinks>
  <pageMargins left="0.7" right="0.7" top="0.75" bottom="0.75" header="0.3" footer="0.3"/>
  <pageSetup paperSize="9" orientation="portrait" verticalDpi="0" r:id="rId58"/>
  <drawing r:id="rId59"/>
  <tableParts count="5">
    <tablePart r:id="rId60"/>
    <tablePart r:id="rId61"/>
    <tablePart r:id="rId62"/>
    <tablePart r:id="rId63"/>
    <tablePart r:id="rId6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M59"/>
  <sheetViews>
    <sheetView topLeftCell="C33" zoomScale="88" workbookViewId="0">
      <selection activeCell="F60" sqref="F60"/>
    </sheetView>
  </sheetViews>
  <sheetFormatPr defaultColWidth="12.53125" defaultRowHeight="15.75" customHeight="1"/>
  <cols>
    <col min="3" max="3" width="46" bestFit="1" customWidth="1"/>
    <col min="4" max="4" width="15.33203125" bestFit="1" customWidth="1"/>
    <col min="5" max="5" width="46" bestFit="1" customWidth="1"/>
    <col min="6" max="6" width="9.53125" bestFit="1" customWidth="1"/>
    <col min="7" max="7" width="46" bestFit="1" customWidth="1"/>
    <col min="8" max="8" width="9.53125" bestFit="1" customWidth="1"/>
    <col min="9" max="9" width="46" bestFit="1" customWidth="1"/>
    <col min="10" max="10" width="9.53125" bestFit="1" customWidth="1"/>
    <col min="19" max="19" width="18" bestFit="1" customWidth="1"/>
    <col min="20" max="20" width="8.6640625" bestFit="1" customWidth="1"/>
    <col min="21" max="21" width="9.86328125" bestFit="1" customWidth="1"/>
    <col min="22" max="23" width="8.6640625" bestFit="1" customWidth="1"/>
    <col min="24" max="24" width="9.86328125" bestFit="1" customWidth="1"/>
    <col min="26" max="26" width="3.796875" bestFit="1" customWidth="1"/>
    <col min="27" max="27" width="9.86328125" bestFit="1" customWidth="1"/>
    <col min="30" max="30" width="3.796875" bestFit="1" customWidth="1"/>
    <col min="31" max="31" width="9.86328125" bestFit="1" customWidth="1"/>
    <col min="34" max="34" width="3.796875" bestFit="1" customWidth="1"/>
    <col min="35" max="35" width="9.86328125" bestFit="1" customWidth="1"/>
    <col min="36" max="36" width="23" bestFit="1" customWidth="1"/>
    <col min="37" max="37" width="12.19921875" customWidth="1"/>
    <col min="38" max="38" width="2.86328125" bestFit="1" customWidth="1"/>
  </cols>
  <sheetData>
    <row r="1" spans="2:39" ht="15.75" customHeight="1">
      <c r="C1" s="17"/>
      <c r="T1" t="s">
        <v>36</v>
      </c>
      <c r="U1" t="s">
        <v>37</v>
      </c>
      <c r="V1" t="s">
        <v>38</v>
      </c>
      <c r="W1" t="s">
        <v>39</v>
      </c>
      <c r="AJ1" t="str">
        <f>"Средний KPI команды (%)"</f>
        <v>Средний KPI команды (%)</v>
      </c>
      <c r="AK1">
        <f>SUM(Данные!$T$3:$W$3)</f>
        <v>45</v>
      </c>
      <c r="AL1">
        <f>ROUND(IF(COUNT(D11,F11,H11,J11)=0,0,
            SUM(IFERROR(D11,0),IFERROR(F11,0),IFERROR(H11,0),IFERROR(J11,0))
            /COUNT(D11,F11,H11,J11)),0)</f>
        <v>92</v>
      </c>
      <c r="AM1" s="24">
        <v>45904</v>
      </c>
    </row>
    <row r="2" spans="2:39" ht="15.75" customHeight="1">
      <c r="B2" s="18"/>
      <c r="C2" s="118" t="s">
        <v>4</v>
      </c>
      <c r="D2" s="119"/>
      <c r="T2">
        <f>SUM(D4,D16,D28,D40,D52)</f>
        <v>25</v>
      </c>
      <c r="U2">
        <f>SUM(F4,F16,F28,F40,F52)</f>
        <v>26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90.45</v>
      </c>
      <c r="AK2">
        <f>SUM(Данные!$T$2:$W$2)</f>
        <v>51</v>
      </c>
      <c r="AL2">
        <f>ROUND(IF(COUNT(D23,F23,H23,J23)=0,0,
    SUM(IFERROR(D23,0),IFERROR(F23,0),IFERROR(H23,0),IFERROR(J23,0))
    /COUNT(D23,F23,H23,J23)),0)</f>
        <v>96</v>
      </c>
    </row>
    <row r="3" spans="2:39" ht="15.75" customHeight="1">
      <c r="B3" s="18"/>
      <c r="C3" s="120" t="s">
        <v>36</v>
      </c>
      <c r="D3" s="121"/>
      <c r="E3" s="118" t="s">
        <v>37</v>
      </c>
      <c r="F3" s="119"/>
      <c r="G3" s="118" t="s">
        <v>38</v>
      </c>
      <c r="H3" s="119"/>
      <c r="I3" s="118" t="s">
        <v>39</v>
      </c>
      <c r="J3" s="119"/>
      <c r="K3" s="92"/>
      <c r="L3" s="92"/>
      <c r="M3" s="92"/>
      <c r="N3" s="92"/>
      <c r="T3">
        <f>SUM(D5,D17,D29,D41,D53)</f>
        <v>21</v>
      </c>
      <c r="U3">
        <f>SUM(F5,F17,F29,F41,F53)</f>
        <v>24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93.33</v>
      </c>
      <c r="AL3">
        <f>ROUND(IF(COUNT(D35,F35,H35,J35)=0,0,
    SUM(IFERROR(D35,0),IFERROR(F35,0),IFERROR(H35,0),IFERROR(J35,0))
    /COUNT(D35,F35,H35,J35)),0)</f>
        <v>95</v>
      </c>
    </row>
    <row r="4" spans="2:39" ht="15.75" customHeight="1">
      <c r="C4" s="19" t="s">
        <v>40</v>
      </c>
      <c r="D4" s="20">
        <v>7</v>
      </c>
      <c r="E4" s="19" t="s">
        <v>40</v>
      </c>
      <c r="F4" s="20">
        <v>5</v>
      </c>
      <c r="G4" s="19" t="s">
        <v>40</v>
      </c>
      <c r="H4" s="20"/>
      <c r="I4" s="19" t="s">
        <v>40</v>
      </c>
      <c r="J4" s="20"/>
      <c r="T4">
        <f>SUM(D6,D18,D30,D42,D54)</f>
        <v>20</v>
      </c>
      <c r="U4">
        <f>SUM(F6,F18,F30,F42,F54)</f>
        <v>22</v>
      </c>
      <c r="V4">
        <f>SUM(H6,H18,H30,H42,H54)</f>
        <v>0</v>
      </c>
      <c r="W4">
        <f>SUM(J6,J18,J30,J42,J54)</f>
        <v>0</v>
      </c>
      <c r="AK4">
        <f>Данные!$AJ$2</f>
        <v>90.45</v>
      </c>
      <c r="AL4">
        <f>ROUND(IF(COUNT(D47,F47,H47,J47)=0,0,
    SUM(IFERROR(D47,0),IFERROR(F47,0),IFERROR(H47,0),IFERROR(J47,0))
    /COUNT(D47,F47,H47,J47)),0)</f>
        <v>82</v>
      </c>
    </row>
    <row r="5" spans="2:39" ht="15.75" customHeight="1">
      <c r="C5" s="19" t="s">
        <v>41</v>
      </c>
      <c r="D5" s="20">
        <v>7</v>
      </c>
      <c r="E5" s="19" t="s">
        <v>41</v>
      </c>
      <c r="F5" s="20">
        <v>5</v>
      </c>
      <c r="G5" s="19" t="s">
        <v>41</v>
      </c>
      <c r="H5" s="20"/>
      <c r="I5" s="19" t="s">
        <v>41</v>
      </c>
      <c r="J5" s="20"/>
      <c r="T5">
        <f>ROUND(IFERROR(T4/T3*100,0),2)</f>
        <v>95.24</v>
      </c>
      <c r="U5">
        <f>ROUND(IFERROR(U4/U3*100,0),2)</f>
        <v>91.67</v>
      </c>
      <c r="V5">
        <f>ROUND(IFERROR(V4/V3*100,0),2)</f>
        <v>0</v>
      </c>
      <c r="W5">
        <f>ROUND(IFERROR(W4/W3*100,0),2)</f>
        <v>0</v>
      </c>
      <c r="AK5">
        <f>SUM(Данные!$T$4:$W$4)</f>
        <v>42</v>
      </c>
      <c r="AL5">
        <f>ROUND(IF(COUNT(D59,F59,H59,J59)=0,0,
    SUM(IFERROR(D59,0),IFERROR(F59,0),IFERROR(H59,0),IFERROR(J59,0))
    /COUNT(D59,F59,H59,J59)),0)</f>
        <v>87</v>
      </c>
    </row>
    <row r="6" spans="2:39" ht="15.75" customHeight="1">
      <c r="C6" s="19" t="s">
        <v>42</v>
      </c>
      <c r="D6" s="20">
        <v>6</v>
      </c>
      <c r="E6" s="19" t="s">
        <v>42</v>
      </c>
      <c r="F6" s="20">
        <v>4</v>
      </c>
      <c r="G6" s="19" t="s">
        <v>42</v>
      </c>
      <c r="H6" s="20"/>
      <c r="I6" s="19" t="s">
        <v>42</v>
      </c>
      <c r="J6" s="20"/>
      <c r="T6">
        <f>ROUND(IFERROR(T3/T2*100,0),2)</f>
        <v>84</v>
      </c>
      <c r="U6">
        <f>ROUND(IFERROR(U3/U2*100,0),2)</f>
        <v>92.31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>
      <c r="C7" s="19" t="s">
        <v>43</v>
      </c>
      <c r="D7" s="20">
        <f>D5/D4*100</f>
        <v>100</v>
      </c>
      <c r="E7" s="19" t="s">
        <v>43</v>
      </c>
      <c r="F7" s="20">
        <f>F5/F4*100</f>
        <v>100</v>
      </c>
      <c r="G7" s="19" t="s">
        <v>43</v>
      </c>
      <c r="H7" s="20" t="e">
        <f>H5/H4*100</f>
        <v>#DIV/0!</v>
      </c>
      <c r="I7" s="19" t="s">
        <v>43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>
      <c r="C8" s="19" t="s">
        <v>44</v>
      </c>
      <c r="D8" s="20">
        <f>ROUND(D6/D5*100,2)</f>
        <v>85.71</v>
      </c>
      <c r="E8" s="19" t="s">
        <v>44</v>
      </c>
      <c r="F8" s="20">
        <f>ROUND(F6/F5*100,2)</f>
        <v>80</v>
      </c>
      <c r="G8" s="19" t="s">
        <v>44</v>
      </c>
      <c r="H8" s="20" t="e">
        <f>ROUND(H6/H5*100,2)</f>
        <v>#DIV/0!</v>
      </c>
      <c r="I8" s="19" t="s">
        <v>44</v>
      </c>
      <c r="J8" s="20" t="e">
        <f>ROUND(J6/J5*100,2)</f>
        <v>#DIV/0!</v>
      </c>
      <c r="S8" t="str">
        <f>C2</f>
        <v>Крипак Ксения</v>
      </c>
      <c r="T8">
        <f>SUM(D5,F5,H5,J5)</f>
        <v>12</v>
      </c>
      <c r="U8">
        <f>IF(COUNT(D11,F11,H11,J11)=0,0,
        SUM(IFERROR(D11,0),IFERROR(F11,0),IFERROR(H11,0),IFERROR(J11,0))
        /COUNT(D11,F11,H11,J11)/100)</f>
        <v>0.91720000000000002</v>
      </c>
      <c r="X8">
        <f>IF(COUNT(D23,F23,H23,J23)=0,0,
        SUM(IFERROR(D23,0),IFERROR(F23,0),IFERROR(H23,0),IFERROR(J23,0))
        /COUNT(D23,F23,H23,J23)/100)</f>
        <v>0.95674999999999999</v>
      </c>
      <c r="AA8">
        <f>IF(COUNT(D35,F35,H35,J35)=0,0,
         SUM(IFERROR(D35,0),IFERROR(F35,0),IFERROR(H35,0),IFERROR(J35,0))
         /COUNT(D35,F35,H35,J35)/100)</f>
        <v>0.95409999999999995</v>
      </c>
      <c r="AE8">
        <f>IF(COUNT(D47,F47,H47,J47)=0,0,
         SUM(IFERROR(D47,0),IFERROR(F47,0),IFERROR(H47,0),IFERROR(J47,0))
         /COUNT(D47,F47,H47,J47)/100)</f>
        <v>0.82145000000000001</v>
      </c>
      <c r="AI8">
        <f>IF(COUNT(D59,F59,H59,J59)=0,0,
         SUM(IFERROR(D59,0),IFERROR(F59,0),IFERROR(H59,0),IFERROR(J59,0))
         /COUNT(D59,F59,H59,J59)/100)</f>
        <v>0.8730500000000001</v>
      </c>
    </row>
    <row r="9" spans="2:39" ht="15.75" customHeight="1">
      <c r="C9" s="19" t="s">
        <v>45</v>
      </c>
      <c r="D9" s="20">
        <v>5</v>
      </c>
      <c r="E9" s="19" t="s">
        <v>45</v>
      </c>
      <c r="F9" s="20">
        <v>5</v>
      </c>
      <c r="G9" s="19" t="s">
        <v>45</v>
      </c>
      <c r="H9" s="20"/>
      <c r="I9" s="19" t="s">
        <v>45</v>
      </c>
      <c r="J9" s="20"/>
      <c r="S9" t="str">
        <f>C14</f>
        <v>Марущак Анастасия</v>
      </c>
      <c r="T9">
        <f>SUM(D17,F17,H17,J17)</f>
        <v>10</v>
      </c>
      <c r="U9">
        <f>1-U8</f>
        <v>8.2799999999999985E-2</v>
      </c>
      <c r="X9">
        <f>1-X8</f>
        <v>4.3250000000000011E-2</v>
      </c>
      <c r="AA9">
        <f>1-AA8</f>
        <v>4.5900000000000052E-2</v>
      </c>
      <c r="AE9">
        <f>1-AE8</f>
        <v>0.17854999999999999</v>
      </c>
      <c r="AI9">
        <f>1-AI8</f>
        <v>0.1269499999999999</v>
      </c>
    </row>
    <row r="10" spans="2:39" ht="15.75" customHeight="1">
      <c r="C10" s="19" t="s">
        <v>46</v>
      </c>
      <c r="D10" s="20">
        <v>5</v>
      </c>
      <c r="E10" s="19" t="s">
        <v>46</v>
      </c>
      <c r="F10" s="20">
        <v>4.5</v>
      </c>
      <c r="G10" s="19" t="s">
        <v>46</v>
      </c>
      <c r="H10" s="20"/>
      <c r="I10" s="19" t="s">
        <v>46</v>
      </c>
      <c r="J10" s="20"/>
      <c r="S10" t="str">
        <f>C26</f>
        <v>Усанов Владислав</v>
      </c>
      <c r="T10">
        <f>SUM(D29,F29,H29,J29)</f>
        <v>12</v>
      </c>
    </row>
    <row r="11" spans="2:39" ht="15.75" customHeight="1">
      <c r="C11" s="21" t="s">
        <v>47</v>
      </c>
      <c r="D11" s="22">
        <f>ROUND(SUM(D7:D10)/210*100,2)</f>
        <v>93.2</v>
      </c>
      <c r="E11" s="21" t="s">
        <v>47</v>
      </c>
      <c r="F11" s="22">
        <f>ROUND(SUM(F7:F10)/210*100,2)</f>
        <v>90.24</v>
      </c>
      <c r="G11" s="21" t="s">
        <v>47</v>
      </c>
      <c r="H11" s="22" t="e">
        <f>ROUND(SUM(H7:H10)/210*100,2)</f>
        <v>#DIV/0!</v>
      </c>
      <c r="I11" s="21" t="s">
        <v>47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5</v>
      </c>
    </row>
    <row r="12" spans="2:39" ht="15.75" customHeight="1">
      <c r="S12" t="str">
        <f>C50</f>
        <v>Кузнецов Никита</v>
      </c>
      <c r="T12">
        <f>SUM(D53,F53,H53,J53)</f>
        <v>6</v>
      </c>
    </row>
    <row r="14" spans="2:39" ht="15.75" customHeight="1">
      <c r="C14" s="118" t="s">
        <v>6</v>
      </c>
      <c r="D14" s="119"/>
    </row>
    <row r="15" spans="2:39" ht="15.75" customHeight="1">
      <c r="C15" s="120" t="s">
        <v>36</v>
      </c>
      <c r="D15" s="121"/>
      <c r="E15" s="118" t="s">
        <v>37</v>
      </c>
      <c r="F15" s="119"/>
      <c r="G15" s="118" t="s">
        <v>38</v>
      </c>
      <c r="H15" s="119"/>
      <c r="I15" s="118" t="s">
        <v>39</v>
      </c>
      <c r="J15" s="119"/>
    </row>
    <row r="16" spans="2:39" ht="15.75" customHeight="1">
      <c r="C16" s="19" t="s">
        <v>40</v>
      </c>
      <c r="D16" s="20">
        <v>6</v>
      </c>
      <c r="E16" s="19" t="s">
        <v>40</v>
      </c>
      <c r="F16" s="20">
        <v>5</v>
      </c>
      <c r="G16" s="19" t="s">
        <v>40</v>
      </c>
      <c r="H16" s="20"/>
      <c r="I16" s="19" t="s">
        <v>40</v>
      </c>
      <c r="J16" s="20"/>
    </row>
    <row r="17" spans="3:10" ht="15.75" customHeight="1">
      <c r="C17" s="19" t="s">
        <v>41</v>
      </c>
      <c r="D17" s="20">
        <v>5</v>
      </c>
      <c r="E17" s="19" t="s">
        <v>41</v>
      </c>
      <c r="F17" s="20">
        <v>5</v>
      </c>
      <c r="G17" s="19" t="s">
        <v>41</v>
      </c>
      <c r="H17" s="20"/>
      <c r="I17" s="19" t="s">
        <v>41</v>
      </c>
      <c r="J17" s="20"/>
    </row>
    <row r="18" spans="3:10" ht="15.75" customHeight="1">
      <c r="C18" s="19" t="s">
        <v>42</v>
      </c>
      <c r="D18" s="20">
        <v>5</v>
      </c>
      <c r="E18" s="19" t="s">
        <v>42</v>
      </c>
      <c r="F18" s="20">
        <v>5</v>
      </c>
      <c r="G18" s="19" t="s">
        <v>42</v>
      </c>
      <c r="H18" s="20"/>
      <c r="I18" s="19" t="s">
        <v>42</v>
      </c>
      <c r="J18" s="20"/>
    </row>
    <row r="19" spans="3:10" ht="15.75" customHeight="1">
      <c r="C19" s="19" t="s">
        <v>43</v>
      </c>
      <c r="D19" s="20">
        <f>D17/D16*100</f>
        <v>83.333333333333343</v>
      </c>
      <c r="E19" s="19" t="s">
        <v>43</v>
      </c>
      <c r="F19" s="20">
        <f>F17/F16*100</f>
        <v>100</v>
      </c>
      <c r="G19" s="19" t="s">
        <v>43</v>
      </c>
      <c r="H19" s="20" t="e">
        <f>H17/H16*100</f>
        <v>#DIV/0!</v>
      </c>
      <c r="I19" s="19" t="s">
        <v>43</v>
      </c>
      <c r="J19" s="20" t="e">
        <f>J17/J16*100</f>
        <v>#DIV/0!</v>
      </c>
    </row>
    <row r="20" spans="3:10" ht="15.75" customHeight="1">
      <c r="C20" s="19" t="s">
        <v>44</v>
      </c>
      <c r="D20" s="20">
        <f>ROUND(D18/D17*100,2)</f>
        <v>100</v>
      </c>
      <c r="E20" s="19" t="s">
        <v>44</v>
      </c>
      <c r="F20" s="20">
        <f>ROUND(F18/F17*100,2)</f>
        <v>100</v>
      </c>
      <c r="G20" s="19" t="s">
        <v>44</v>
      </c>
      <c r="H20" s="20" t="e">
        <f>ROUND(H18/H17*100,2)</f>
        <v>#DIV/0!</v>
      </c>
      <c r="I20" s="19" t="s">
        <v>44</v>
      </c>
      <c r="J20" s="20" t="e">
        <f>ROUND(J18/J17*100,2)</f>
        <v>#DIV/0!</v>
      </c>
    </row>
    <row r="21" spans="3:10" ht="15.75" customHeight="1">
      <c r="C21" s="19" t="s">
        <v>45</v>
      </c>
      <c r="D21" s="20">
        <v>4.5</v>
      </c>
      <c r="E21" s="19" t="s">
        <v>45</v>
      </c>
      <c r="F21" s="20">
        <v>5</v>
      </c>
      <c r="G21" s="19" t="s">
        <v>45</v>
      </c>
      <c r="H21" s="20"/>
      <c r="I21" s="19" t="s">
        <v>45</v>
      </c>
      <c r="J21" s="20"/>
    </row>
    <row r="22" spans="3:10" ht="15.75" customHeight="1">
      <c r="C22" s="19" t="s">
        <v>46</v>
      </c>
      <c r="D22" s="20">
        <v>4</v>
      </c>
      <c r="E22" s="19" t="s">
        <v>46</v>
      </c>
      <c r="F22" s="20">
        <v>5</v>
      </c>
      <c r="G22" s="19" t="s">
        <v>46</v>
      </c>
      <c r="H22" s="20"/>
      <c r="I22" s="19" t="s">
        <v>46</v>
      </c>
      <c r="J22" s="20"/>
    </row>
    <row r="23" spans="3:10" ht="15.75" customHeight="1">
      <c r="C23" s="21" t="s">
        <v>47</v>
      </c>
      <c r="D23" s="22">
        <f>ROUND(SUM(D19:D22)/210*100,2)</f>
        <v>91.35</v>
      </c>
      <c r="E23" s="21" t="s">
        <v>47</v>
      </c>
      <c r="F23" s="22">
        <f>ROUND(SUM(F19:F22)/210*100,2)</f>
        <v>100</v>
      </c>
      <c r="G23" s="21" t="s">
        <v>47</v>
      </c>
      <c r="H23" s="22" t="e">
        <f>ROUND(SUM(H19:H22)/210*100,2)</f>
        <v>#DIV/0!</v>
      </c>
      <c r="I23" s="21" t="s">
        <v>47</v>
      </c>
      <c r="J23" s="22" t="e">
        <f>ROUND(SUM(J19:J22)/210*100,2)</f>
        <v>#DIV/0!</v>
      </c>
    </row>
    <row r="26" spans="3:10" ht="15.75" customHeight="1">
      <c r="C26" s="118" t="s">
        <v>12</v>
      </c>
      <c r="D26" s="119"/>
    </row>
    <row r="27" spans="3:10" ht="15.75" customHeight="1">
      <c r="C27" s="120" t="s">
        <v>36</v>
      </c>
      <c r="D27" s="121"/>
      <c r="E27" s="118" t="s">
        <v>37</v>
      </c>
      <c r="F27" s="119"/>
      <c r="G27" s="118" t="s">
        <v>38</v>
      </c>
      <c r="H27" s="119"/>
      <c r="I27" s="118" t="s">
        <v>39</v>
      </c>
      <c r="J27" s="119"/>
    </row>
    <row r="28" spans="3:10" ht="15.75" customHeight="1">
      <c r="C28" s="19" t="s">
        <v>40</v>
      </c>
      <c r="D28" s="20">
        <v>5</v>
      </c>
      <c r="E28" s="19" t="s">
        <v>40</v>
      </c>
      <c r="F28" s="20">
        <v>7</v>
      </c>
      <c r="G28" s="19" t="s">
        <v>40</v>
      </c>
      <c r="H28" s="20"/>
      <c r="I28" s="19" t="s">
        <v>40</v>
      </c>
      <c r="J28" s="20"/>
    </row>
    <row r="29" spans="3:10" ht="16.5" customHeight="1">
      <c r="C29" s="19" t="s">
        <v>41</v>
      </c>
      <c r="D29" s="20">
        <v>5</v>
      </c>
      <c r="E29" s="19" t="s">
        <v>41</v>
      </c>
      <c r="F29" s="20">
        <v>7</v>
      </c>
      <c r="G29" s="19" t="s">
        <v>41</v>
      </c>
      <c r="H29" s="20"/>
      <c r="I29" s="19" t="s">
        <v>41</v>
      </c>
      <c r="J29" s="20"/>
    </row>
    <row r="30" spans="3:10" ht="16.5" customHeight="1">
      <c r="C30" s="19" t="s">
        <v>42</v>
      </c>
      <c r="D30" s="20">
        <v>5</v>
      </c>
      <c r="E30" s="19" t="s">
        <v>42</v>
      </c>
      <c r="F30" s="20">
        <v>6</v>
      </c>
      <c r="G30" s="19" t="s">
        <v>42</v>
      </c>
      <c r="H30" s="20"/>
      <c r="I30" s="19" t="s">
        <v>42</v>
      </c>
      <c r="J30" s="20"/>
    </row>
    <row r="31" spans="3:10" ht="16.5" customHeight="1">
      <c r="C31" s="19" t="s">
        <v>43</v>
      </c>
      <c r="D31" s="20">
        <f>D29/D28*100</f>
        <v>100</v>
      </c>
      <c r="E31" s="19" t="s">
        <v>43</v>
      </c>
      <c r="F31" s="20">
        <f>F29/F28*100</f>
        <v>100</v>
      </c>
      <c r="G31" s="19" t="s">
        <v>43</v>
      </c>
      <c r="H31" s="20" t="e">
        <f>H29/H28*100</f>
        <v>#DIV/0!</v>
      </c>
      <c r="I31" s="19" t="s">
        <v>43</v>
      </c>
      <c r="J31" s="20" t="e">
        <f>J29/J28*100</f>
        <v>#DIV/0!</v>
      </c>
    </row>
    <row r="32" spans="3:10" ht="16.5" customHeight="1">
      <c r="C32" s="19" t="s">
        <v>44</v>
      </c>
      <c r="D32" s="20">
        <f>ROUND(D30/D29*100,2)</f>
        <v>100</v>
      </c>
      <c r="E32" s="19" t="s">
        <v>44</v>
      </c>
      <c r="F32" s="20">
        <f>ROUND(F30/F29*100,2)</f>
        <v>85.71</v>
      </c>
      <c r="G32" s="19" t="s">
        <v>44</v>
      </c>
      <c r="H32" s="20" t="e">
        <f>ROUND(H30/H29*100,2)</f>
        <v>#DIV/0!</v>
      </c>
      <c r="I32" s="19" t="s">
        <v>44</v>
      </c>
      <c r="J32" s="20" t="e">
        <f>ROUND(J30/J29*100,2)</f>
        <v>#DIV/0!</v>
      </c>
    </row>
    <row r="33" spans="3:10" ht="16.5" customHeight="1">
      <c r="C33" s="19" t="s">
        <v>45</v>
      </c>
      <c r="D33" s="20">
        <v>4</v>
      </c>
      <c r="E33" s="19" t="s">
        <v>45</v>
      </c>
      <c r="F33" s="20">
        <v>3</v>
      </c>
      <c r="G33" s="19" t="s">
        <v>45</v>
      </c>
      <c r="H33" s="20"/>
      <c r="I33" s="19" t="s">
        <v>45</v>
      </c>
      <c r="J33" s="20"/>
    </row>
    <row r="34" spans="3:10" ht="16.5" customHeight="1">
      <c r="C34" s="19" t="s">
        <v>46</v>
      </c>
      <c r="D34" s="20">
        <v>4</v>
      </c>
      <c r="E34" s="19" t="s">
        <v>46</v>
      </c>
      <c r="F34" s="20">
        <v>4</v>
      </c>
      <c r="G34" s="19" t="s">
        <v>46</v>
      </c>
      <c r="H34" s="20"/>
      <c r="I34" s="19" t="s">
        <v>46</v>
      </c>
      <c r="J34" s="20"/>
    </row>
    <row r="35" spans="3:10" ht="16.5" customHeight="1">
      <c r="C35" s="21" t="s">
        <v>47</v>
      </c>
      <c r="D35" s="22">
        <f>ROUND(SUM(D31:D34)/210*100,2)</f>
        <v>99.05</v>
      </c>
      <c r="E35" s="21" t="s">
        <v>47</v>
      </c>
      <c r="F35" s="22">
        <f>ROUND(SUM(F31:F34)/210*100,2)</f>
        <v>91.77</v>
      </c>
      <c r="G35" s="21" t="s">
        <v>47</v>
      </c>
      <c r="H35" s="22" t="e">
        <f>ROUND(SUM(H31:H34)/210*100,2)</f>
        <v>#DIV/0!</v>
      </c>
      <c r="I35" s="21" t="s">
        <v>47</v>
      </c>
      <c r="J35" s="22" t="e">
        <f>ROUND(SUM(J31:J34)/210*100,2)</f>
        <v>#DIV/0!</v>
      </c>
    </row>
    <row r="38" spans="3:10" ht="17" customHeight="1">
      <c r="C38" s="118" t="s">
        <v>15</v>
      </c>
      <c r="D38" s="119"/>
    </row>
    <row r="39" spans="3:10" ht="17" customHeight="1">
      <c r="C39" s="120" t="s">
        <v>36</v>
      </c>
      <c r="D39" s="121"/>
      <c r="E39" s="118" t="s">
        <v>37</v>
      </c>
      <c r="F39" s="119"/>
      <c r="G39" s="118" t="s">
        <v>38</v>
      </c>
      <c r="H39" s="119"/>
      <c r="I39" s="118" t="s">
        <v>39</v>
      </c>
      <c r="J39" s="119"/>
    </row>
    <row r="40" spans="3:10" ht="16.5" customHeight="1">
      <c r="C40" s="19" t="s">
        <v>40</v>
      </c>
      <c r="D40" s="20">
        <v>4</v>
      </c>
      <c r="E40" s="19" t="s">
        <v>40</v>
      </c>
      <c r="F40" s="20">
        <v>4</v>
      </c>
      <c r="G40" s="19" t="s">
        <v>40</v>
      </c>
      <c r="H40" s="20"/>
      <c r="I40" s="19" t="s">
        <v>40</v>
      </c>
      <c r="J40" s="20"/>
    </row>
    <row r="41" spans="3:10" ht="16.5" customHeight="1">
      <c r="C41" s="19" t="s">
        <v>41</v>
      </c>
      <c r="D41" s="20">
        <v>2</v>
      </c>
      <c r="E41" s="19" t="s">
        <v>41</v>
      </c>
      <c r="F41" s="20">
        <v>3</v>
      </c>
      <c r="G41" s="19" t="s">
        <v>41</v>
      </c>
      <c r="H41" s="20"/>
      <c r="I41" s="19" t="s">
        <v>41</v>
      </c>
      <c r="J41" s="20"/>
    </row>
    <row r="42" spans="3:10" ht="16.5" customHeight="1">
      <c r="C42" s="19" t="s">
        <v>42</v>
      </c>
      <c r="D42" s="20">
        <v>2</v>
      </c>
      <c r="E42" s="19" t="s">
        <v>42</v>
      </c>
      <c r="F42" s="20">
        <v>3</v>
      </c>
      <c r="G42" s="19" t="s">
        <v>42</v>
      </c>
      <c r="H42" s="20"/>
      <c r="I42" s="19" t="s">
        <v>42</v>
      </c>
      <c r="J42" s="20"/>
    </row>
    <row r="43" spans="3:10" ht="16.5" customHeight="1">
      <c r="C43" s="19" t="s">
        <v>43</v>
      </c>
      <c r="D43" s="20">
        <f>D41/D40*100</f>
        <v>50</v>
      </c>
      <c r="E43" s="19" t="s">
        <v>43</v>
      </c>
      <c r="F43" s="20">
        <f>F41/F40*100</f>
        <v>75</v>
      </c>
      <c r="G43" s="19" t="s">
        <v>43</v>
      </c>
      <c r="H43" s="20" t="e">
        <f>H41/H40*100</f>
        <v>#DIV/0!</v>
      </c>
      <c r="I43" s="19" t="s">
        <v>43</v>
      </c>
      <c r="J43" s="20" t="e">
        <f>J41/J40*100</f>
        <v>#DIV/0!</v>
      </c>
    </row>
    <row r="44" spans="3:10" ht="16.5" customHeight="1">
      <c r="C44" s="19" t="s">
        <v>44</v>
      </c>
      <c r="D44" s="20">
        <f>ROUND(D42/D41*100,2)</f>
        <v>100</v>
      </c>
      <c r="E44" s="19" t="s">
        <v>44</v>
      </c>
      <c r="F44" s="20">
        <f>ROUND(F42/F41*100,2)</f>
        <v>100</v>
      </c>
      <c r="G44" s="19" t="s">
        <v>44</v>
      </c>
      <c r="H44" s="20" t="e">
        <f>ROUND(H42/H41*100,2)</f>
        <v>#DIV/0!</v>
      </c>
      <c r="I44" s="19" t="s">
        <v>44</v>
      </c>
      <c r="J44" s="20" t="e">
        <f>ROUND(J42/J41*100,2)</f>
        <v>#DIV/0!</v>
      </c>
    </row>
    <row r="45" spans="3:10" ht="16.5" customHeight="1">
      <c r="C45" s="19" t="s">
        <v>45</v>
      </c>
      <c r="D45" s="20">
        <v>5</v>
      </c>
      <c r="E45" s="19" t="s">
        <v>45</v>
      </c>
      <c r="F45" s="20">
        <v>5</v>
      </c>
      <c r="G45" s="19" t="s">
        <v>45</v>
      </c>
      <c r="H45" s="20"/>
      <c r="I45" s="19" t="s">
        <v>45</v>
      </c>
      <c r="J45" s="20"/>
    </row>
    <row r="46" spans="3:10" ht="16.5" customHeight="1">
      <c r="C46" s="19" t="s">
        <v>46</v>
      </c>
      <c r="D46" s="20">
        <v>5</v>
      </c>
      <c r="E46" s="19" t="s">
        <v>46</v>
      </c>
      <c r="F46" s="20">
        <v>5</v>
      </c>
      <c r="G46" s="19" t="s">
        <v>46</v>
      </c>
      <c r="H46" s="20"/>
      <c r="I46" s="19" t="s">
        <v>46</v>
      </c>
      <c r="J46" s="20"/>
    </row>
    <row r="47" spans="3:10" ht="16.5" customHeight="1">
      <c r="C47" s="21" t="s">
        <v>47</v>
      </c>
      <c r="D47" s="22">
        <f>ROUND(SUM(D43:D46)/210*100,2)</f>
        <v>76.19</v>
      </c>
      <c r="E47" s="21" t="s">
        <v>47</v>
      </c>
      <c r="F47" s="22">
        <f>ROUND(SUM(F43:F46)/210*100,2)</f>
        <v>88.1</v>
      </c>
      <c r="G47" s="21" t="s">
        <v>47</v>
      </c>
      <c r="H47" s="22" t="e">
        <f>ROUND(SUM(H43:H46)/210*100,2)</f>
        <v>#DIV/0!</v>
      </c>
      <c r="I47" s="21" t="s">
        <v>47</v>
      </c>
      <c r="J47" s="22" t="e">
        <f>ROUND(SUM(J43:J46)/210*100,2)</f>
        <v>#DIV/0!</v>
      </c>
    </row>
    <row r="50" spans="3:10" ht="17" customHeight="1">
      <c r="C50" s="118" t="s">
        <v>9</v>
      </c>
      <c r="D50" s="119"/>
    </row>
    <row r="51" spans="3:10" ht="17" customHeight="1">
      <c r="C51" s="120" t="s">
        <v>36</v>
      </c>
      <c r="D51" s="121"/>
      <c r="E51" s="118" t="s">
        <v>37</v>
      </c>
      <c r="F51" s="119"/>
      <c r="G51" s="118" t="s">
        <v>38</v>
      </c>
      <c r="H51" s="119"/>
      <c r="I51" s="118" t="s">
        <v>39</v>
      </c>
      <c r="J51" s="119"/>
    </row>
    <row r="52" spans="3:10" ht="16.5" customHeight="1">
      <c r="C52" s="19" t="s">
        <v>40</v>
      </c>
      <c r="D52" s="20">
        <v>3</v>
      </c>
      <c r="E52" s="19" t="s">
        <v>40</v>
      </c>
      <c r="F52" s="20">
        <v>5</v>
      </c>
      <c r="G52" s="19" t="s">
        <v>40</v>
      </c>
      <c r="H52" s="20"/>
      <c r="I52" s="19" t="s">
        <v>40</v>
      </c>
      <c r="J52" s="20"/>
    </row>
    <row r="53" spans="3:10" ht="16.5" customHeight="1">
      <c r="C53" s="19" t="s">
        <v>41</v>
      </c>
      <c r="D53" s="20">
        <v>2</v>
      </c>
      <c r="E53" s="19" t="s">
        <v>41</v>
      </c>
      <c r="F53" s="20">
        <v>4</v>
      </c>
      <c r="G53" s="19" t="s">
        <v>41</v>
      </c>
      <c r="H53" s="20"/>
      <c r="I53" s="19" t="s">
        <v>41</v>
      </c>
      <c r="J53" s="20"/>
    </row>
    <row r="54" spans="3:10" ht="16.5" customHeight="1">
      <c r="C54" s="19" t="s">
        <v>42</v>
      </c>
      <c r="D54" s="20">
        <v>2</v>
      </c>
      <c r="E54" s="19" t="s">
        <v>42</v>
      </c>
      <c r="F54" s="20">
        <v>4</v>
      </c>
      <c r="G54" s="19" t="s">
        <v>42</v>
      </c>
      <c r="H54" s="20"/>
      <c r="I54" s="19" t="s">
        <v>42</v>
      </c>
      <c r="J54" s="20"/>
    </row>
    <row r="55" spans="3:10" ht="16.5" customHeight="1">
      <c r="C55" s="19" t="s">
        <v>43</v>
      </c>
      <c r="D55" s="20">
        <f>D53/D52*100</f>
        <v>66.666666666666657</v>
      </c>
      <c r="E55" s="19" t="s">
        <v>43</v>
      </c>
      <c r="F55" s="20">
        <f>F53/F52*100</f>
        <v>80</v>
      </c>
      <c r="G55" s="19" t="s">
        <v>43</v>
      </c>
      <c r="H55" s="20" t="e">
        <f>H53/H52*100</f>
        <v>#DIV/0!</v>
      </c>
      <c r="I55" s="19" t="s">
        <v>43</v>
      </c>
      <c r="J55" s="20" t="e">
        <f>J53/J52*100</f>
        <v>#DIV/0!</v>
      </c>
    </row>
    <row r="56" spans="3:10" ht="16.5" customHeight="1">
      <c r="C56" s="19" t="s">
        <v>44</v>
      </c>
      <c r="D56" s="20">
        <f>ROUND(D54/D53*100,2)</f>
        <v>100</v>
      </c>
      <c r="E56" s="19" t="s">
        <v>44</v>
      </c>
      <c r="F56" s="20">
        <f>ROUND(F54/F53*100,2)</f>
        <v>100</v>
      </c>
      <c r="G56" s="19" t="s">
        <v>44</v>
      </c>
      <c r="H56" s="20" t="e">
        <f>ROUND(H54/H53*100,2)</f>
        <v>#DIV/0!</v>
      </c>
      <c r="I56" s="19" t="s">
        <v>44</v>
      </c>
      <c r="J56" s="20" t="e">
        <f>ROUND(J54/J53*100,2)</f>
        <v>#DIV/0!</v>
      </c>
    </row>
    <row r="57" spans="3:10" ht="16.5" customHeight="1">
      <c r="C57" s="19" t="s">
        <v>45</v>
      </c>
      <c r="D57" s="20">
        <v>5</v>
      </c>
      <c r="E57" s="19" t="s">
        <v>45</v>
      </c>
      <c r="F57" s="20">
        <v>5</v>
      </c>
      <c r="G57" s="19" t="s">
        <v>45</v>
      </c>
      <c r="H57" s="20"/>
      <c r="I57" s="19" t="s">
        <v>45</v>
      </c>
      <c r="J57" s="20"/>
    </row>
    <row r="58" spans="3:10" ht="16.5" customHeight="1">
      <c r="C58" s="19" t="s">
        <v>46</v>
      </c>
      <c r="D58" s="20">
        <v>5</v>
      </c>
      <c r="E58" s="19" t="s">
        <v>46</v>
      </c>
      <c r="F58" s="20">
        <v>5</v>
      </c>
      <c r="G58" s="19" t="s">
        <v>46</v>
      </c>
      <c r="H58" s="20"/>
      <c r="I58" s="19" t="s">
        <v>46</v>
      </c>
      <c r="J58" s="20"/>
    </row>
    <row r="59" spans="3:10" ht="16.5" customHeight="1">
      <c r="C59" s="21" t="s">
        <v>47</v>
      </c>
      <c r="D59" s="22">
        <f>ROUND(SUM(D55:D58)/210*100,2)</f>
        <v>84.13</v>
      </c>
      <c r="E59" s="21" t="s">
        <v>47</v>
      </c>
      <c r="F59" s="22">
        <f>ROUND(SUM(F55:F58)/210*100,2)</f>
        <v>90.48</v>
      </c>
      <c r="G59" s="21" t="s">
        <v>47</v>
      </c>
      <c r="H59" s="22" t="e">
        <f>ROUND(SUM(H55:H58)/210*100,2)</f>
        <v>#DIV/0!</v>
      </c>
      <c r="I59" s="21" t="s">
        <v>47</v>
      </c>
      <c r="J59" s="22" t="e">
        <f>ROUND(SUM(J55:J58)/210*100,2)</f>
        <v>#DIV/0!</v>
      </c>
    </row>
  </sheetData>
  <mergeCells count="27"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C39:D39"/>
    <mergeCell ref="E39:F39"/>
    <mergeCell ref="G39:H39"/>
    <mergeCell ref="I39:J39"/>
    <mergeCell ref="C50:D50"/>
    <mergeCell ref="M3:N3"/>
    <mergeCell ref="C14:D14"/>
    <mergeCell ref="C15:D15"/>
    <mergeCell ref="E15:F15"/>
    <mergeCell ref="G15:H15"/>
    <mergeCell ref="I15:J15"/>
    <mergeCell ref="K3:L3"/>
    <mergeCell ref="C2:D2"/>
    <mergeCell ref="C3:D3"/>
    <mergeCell ref="E3:F3"/>
    <mergeCell ref="G3:H3"/>
    <mergeCell ref="I3:J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3"/>
  <sheetViews>
    <sheetView zoomScale="66" zoomScaleNormal="55" workbookViewId="0">
      <selection activeCell="Q13" sqref="Q13"/>
    </sheetView>
  </sheetViews>
  <sheetFormatPr defaultColWidth="12.53125" defaultRowHeight="12.75"/>
  <cols>
    <col min="1" max="1" width="12.53125" customWidth="1"/>
    <col min="2" max="2" width="10.1328125" customWidth="1"/>
    <col min="3" max="3" width="45.19921875" customWidth="1"/>
    <col min="4" max="4" width="22.1328125" customWidth="1"/>
    <col min="5" max="5" width="23.6640625" customWidth="1"/>
    <col min="6" max="6" width="20.86328125" customWidth="1"/>
    <col min="7" max="7" width="19" customWidth="1"/>
    <col min="8" max="8" width="6.6640625" customWidth="1"/>
    <col min="9" max="9" width="11.796875" customWidth="1"/>
  </cols>
  <sheetData>
    <row r="1" spans="1:9">
      <c r="A1" s="25"/>
      <c r="B1" s="25"/>
      <c r="C1" s="25"/>
      <c r="D1" s="25"/>
      <c r="E1" s="25"/>
      <c r="F1" s="25"/>
      <c r="G1" s="25"/>
      <c r="H1" s="25"/>
      <c r="I1" s="25"/>
    </row>
    <row r="2" spans="1:9">
      <c r="A2" s="25"/>
      <c r="B2" s="26"/>
      <c r="C2" s="26"/>
      <c r="D2" s="26"/>
      <c r="E2" s="26"/>
      <c r="F2" s="26"/>
      <c r="G2" s="26"/>
      <c r="H2" s="26"/>
      <c r="I2" s="25"/>
    </row>
    <row r="3" spans="1:9" ht="19.899999999999999">
      <c r="A3" s="25"/>
      <c r="B3" s="26"/>
      <c r="C3" s="27" t="s">
        <v>79</v>
      </c>
      <c r="D3" s="28" t="s">
        <v>80</v>
      </c>
      <c r="E3" s="37">
        <f>Данные!AM1</f>
        <v>45904</v>
      </c>
      <c r="F3" s="29" t="s">
        <v>81</v>
      </c>
      <c r="G3" s="37">
        <v>45932</v>
      </c>
      <c r="H3" s="26"/>
      <c r="I3" s="25"/>
    </row>
    <row r="4" spans="1:9">
      <c r="A4" s="25"/>
      <c r="B4" s="26"/>
      <c r="C4" s="26"/>
      <c r="D4" s="26"/>
      <c r="E4" s="26"/>
      <c r="F4" s="26"/>
      <c r="G4" s="26"/>
      <c r="H4" s="26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20" customHeight="1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37.5" customHeight="1">
      <c r="A21" s="25"/>
      <c r="B21" s="25"/>
      <c r="C21" s="25"/>
      <c r="D21" s="25"/>
      <c r="E21" s="25"/>
      <c r="F21" s="25"/>
      <c r="G21" s="25"/>
      <c r="H21" s="25"/>
      <c r="I21" s="25"/>
    </row>
    <row r="22" spans="1:9">
      <c r="A22" s="25"/>
      <c r="B22" s="25"/>
      <c r="C22" s="25"/>
      <c r="D22" s="25"/>
      <c r="E22" s="25"/>
      <c r="F22" s="25"/>
      <c r="G22" s="25"/>
      <c r="H22" s="25"/>
      <c r="I22" s="25"/>
    </row>
    <row r="23" spans="1:9">
      <c r="A23" s="25"/>
      <c r="B23" s="25"/>
      <c r="C23" s="25"/>
      <c r="D23" s="25"/>
      <c r="E23" s="25"/>
      <c r="F23" s="25"/>
      <c r="G23" s="25"/>
      <c r="H23" s="25"/>
      <c r="I23" s="25"/>
    </row>
    <row r="24" spans="1:9">
      <c r="A24" s="25"/>
      <c r="B24" s="25"/>
      <c r="C24" s="25"/>
      <c r="D24" s="25"/>
      <c r="E24" s="25"/>
      <c r="F24" s="25"/>
      <c r="G24" s="25"/>
      <c r="H24" s="25"/>
      <c r="I24" s="25"/>
    </row>
    <row r="25" spans="1:9">
      <c r="A25" s="25"/>
      <c r="B25" s="25"/>
      <c r="C25" s="25"/>
      <c r="D25" s="25"/>
      <c r="E25" s="25"/>
      <c r="F25" s="25"/>
      <c r="G25" s="25"/>
      <c r="H25" s="25"/>
      <c r="I25" s="25"/>
    </row>
    <row r="26" spans="1:9">
      <c r="A26" s="25"/>
      <c r="B26" s="25"/>
      <c r="C26" s="25"/>
      <c r="D26" s="25"/>
      <c r="E26" s="25"/>
      <c r="F26" s="25"/>
      <c r="G26" s="25"/>
      <c r="H26" s="25"/>
      <c r="I26" s="25"/>
    </row>
    <row r="27" spans="1:9">
      <c r="A27" s="25"/>
      <c r="B27" s="25"/>
      <c r="C27" s="25"/>
      <c r="D27" s="25"/>
      <c r="E27" s="25"/>
      <c r="F27" s="25"/>
      <c r="G27" s="25"/>
      <c r="H27" s="25"/>
      <c r="I27" s="25"/>
    </row>
    <row r="28" spans="1:9">
      <c r="A28" s="25"/>
      <c r="B28" s="25"/>
      <c r="C28" s="25"/>
      <c r="D28" s="25"/>
      <c r="E28" s="25"/>
      <c r="F28" s="25"/>
      <c r="G28" s="25"/>
      <c r="H28" s="25"/>
      <c r="I28" s="25"/>
    </row>
    <row r="29" spans="1:9">
      <c r="A29" s="25"/>
      <c r="B29" s="25"/>
      <c r="C29" s="25"/>
      <c r="D29" s="25"/>
      <c r="E29" s="25"/>
      <c r="F29" s="25"/>
      <c r="G29" s="25"/>
      <c r="H29" s="25"/>
      <c r="I29" s="25"/>
    </row>
    <row r="30" spans="1:9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42.5" customHeight="1">
      <c r="A31" s="25"/>
      <c r="B31" s="25"/>
      <c r="C31" s="25"/>
      <c r="D31" s="25"/>
      <c r="E31" s="25"/>
      <c r="F31" s="25"/>
      <c r="G31" s="25"/>
      <c r="H31" s="25"/>
      <c r="I31" s="25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</sheetData>
  <dataValidations count="1">
    <dataValidation type="date" allowBlank="1" showInputMessage="1" showErrorMessage="1" sqref="E3" xr:uid="{00000000-0002-0000-0500-000000000000}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9"/>
  <sheetViews>
    <sheetView tabSelected="1" topLeftCell="A93" zoomScale="70" zoomScaleNormal="70" workbookViewId="0">
      <selection activeCell="A104" sqref="A104"/>
    </sheetView>
  </sheetViews>
  <sheetFormatPr defaultColWidth="12.6640625" defaultRowHeight="15.75" customHeight="1"/>
  <cols>
    <col min="1" max="1" width="29.796875" style="59" customWidth="1"/>
    <col min="2" max="2" width="197.33203125" style="59" customWidth="1"/>
    <col min="3" max="3" width="85.46484375" style="59" customWidth="1"/>
    <col min="4" max="16384" width="12.6640625" style="59"/>
  </cols>
  <sheetData>
    <row r="1" spans="1:3" ht="54.75" customHeight="1" thickTop="1" thickBot="1">
      <c r="A1" s="126" t="s">
        <v>48</v>
      </c>
      <c r="B1" s="127"/>
      <c r="C1" s="128"/>
    </row>
    <row r="2" spans="1:3" ht="38.25" customHeight="1" thickTop="1" thickBot="1">
      <c r="A2" s="60" t="s">
        <v>49</v>
      </c>
      <c r="B2" s="60" t="s">
        <v>50</v>
      </c>
      <c r="C2" s="60" t="s">
        <v>51</v>
      </c>
    </row>
    <row r="3" spans="1:3" ht="23.25" customHeight="1" thickTop="1">
      <c r="A3" s="85" t="s">
        <v>52</v>
      </c>
      <c r="B3" s="61" t="s">
        <v>53</v>
      </c>
      <c r="C3" s="62" t="str">
        <f>HYPERLINK("https://dl.acm.org/doi/10.5555/1593949","Pressman — Software Engineering: A Practitioner’s Approach")</f>
        <v>Pressman — Software Engineering: A Practitioner’s Approach</v>
      </c>
    </row>
    <row r="4" spans="1:3" ht="23.25" customHeight="1">
      <c r="A4" s="86" t="s">
        <v>54</v>
      </c>
      <c r="B4" s="63" t="s">
        <v>55</v>
      </c>
      <c r="C4" s="64" t="str">
        <f>HYPERLINK("https://www.pmi.org/about/what-is-a-project","PMI — Project Life Cycle (обзор)")</f>
        <v>PMI — Project Life Cycle (обзор)</v>
      </c>
    </row>
    <row r="5" spans="1:3" ht="23.25" customHeight="1">
      <c r="A5" s="86" t="s">
        <v>56</v>
      </c>
      <c r="B5" s="63" t="s">
        <v>57</v>
      </c>
      <c r="C5" s="64" t="str">
        <f>HYPERLINK("https://www.belbin.com/about/belbin-team-roles","Belbin — Team Roles (официально)")</f>
        <v>Belbin — Team Roles (официально)</v>
      </c>
    </row>
    <row r="6" spans="1:3" ht="23.25" customHeight="1">
      <c r="A6" s="86" t="s">
        <v>58</v>
      </c>
      <c r="B6" s="64" t="s">
        <v>194</v>
      </c>
      <c r="C6" s="64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>
      <c r="A7" s="86" t="s">
        <v>59</v>
      </c>
      <c r="B7" s="65" t="s">
        <v>60</v>
      </c>
      <c r="C7" s="64" t="str">
        <f>HYPERLINK("https://www.gartner.com/en/information-technology/glossary/kpi-key-performance-indicator","Gartner Glossary — KPI")</f>
        <v>Gartner Glossary — KPI</v>
      </c>
    </row>
    <row r="8" spans="1:3" ht="23.25" customHeight="1">
      <c r="A8" s="86" t="s">
        <v>34</v>
      </c>
      <c r="B8" s="63" t="s">
        <v>61</v>
      </c>
      <c r="C8" s="64" t="str">
        <f>HYPERLINK("https://www.pmi.org/-/media/pmi/documents/registered/pdf/pmbok-standards/pmi-lexicon-pm-terms.pdf","PMI Lexicon v4.0")</f>
        <v>PMI Lexicon v4.0</v>
      </c>
    </row>
    <row r="9" spans="1:3" ht="23.25" customHeight="1">
      <c r="A9" s="86" t="s">
        <v>62</v>
      </c>
      <c r="B9" s="63" t="s">
        <v>63</v>
      </c>
      <c r="C9" s="64" t="str">
        <f>HYPERLINK("https://ieeecs-media.computer.org/media/education/swebok/swebok-v3.pdf","SWEBOK v3.0 (IEEE)")</f>
        <v>SWEBOK v3.0 (IEEE)</v>
      </c>
    </row>
    <row r="10" spans="1:3" ht="23.25" customHeight="1">
      <c r="A10" s="86" t="s">
        <v>64</v>
      </c>
      <c r="B10" s="63" t="s">
        <v>65</v>
      </c>
      <c r="C10" s="64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>
      <c r="A11" s="86" t="s">
        <v>66</v>
      </c>
      <c r="B11" s="63" t="s">
        <v>67</v>
      </c>
      <c r="C11" s="64" t="str">
        <f>HYPERLINK("https://dictionary.apa.org/group-dynamics","APA Dictionary of Psychology")</f>
        <v>APA Dictionary of Psychology</v>
      </c>
    </row>
    <row r="12" spans="1:3" ht="23.25" customHeight="1">
      <c r="A12" s="86" t="s">
        <v>68</v>
      </c>
      <c r="B12" s="63" t="s">
        <v>69</v>
      </c>
      <c r="C12" s="64" t="str">
        <f>HYPERLINK("https://www.pmi.org/-/media/pmi/documents/registered/pdf/pmbok-standards/pmi-lexicon-pm-terms.pdf","PMI Lexicon v4.0")</f>
        <v>PMI Lexicon v4.0</v>
      </c>
    </row>
    <row r="13" spans="1:3" ht="23.25" customHeight="1">
      <c r="A13" s="86" t="s">
        <v>70</v>
      </c>
      <c r="B13" s="63" t="s">
        <v>71</v>
      </c>
      <c r="C13" s="64" t="str">
        <f t="shared" ref="C13:C14" si="0">HYPERLINK("https://ieeecs-media.computer.org/media/education/swebok/swebok-v3.pdf","SWEBOK v3.0 (IEEE)")</f>
        <v>SWEBOK v3.0 (IEEE)</v>
      </c>
    </row>
    <row r="14" spans="1:3" ht="23.25" customHeight="1">
      <c r="A14" s="86" t="s">
        <v>72</v>
      </c>
      <c r="B14" s="63" t="s">
        <v>73</v>
      </c>
      <c r="C14" s="64" t="str">
        <f t="shared" si="0"/>
        <v>SWEBOK v3.0 (IEEE)</v>
      </c>
    </row>
    <row r="15" spans="1:3" ht="23.25" customHeight="1">
      <c r="A15" s="129" t="s">
        <v>195</v>
      </c>
      <c r="B15" s="63" t="s">
        <v>196</v>
      </c>
      <c r="C15" s="64" t="s">
        <v>197</v>
      </c>
    </row>
    <row r="16" spans="1:3" ht="23.25" customHeight="1">
      <c r="A16" s="130"/>
      <c r="B16" s="63" t="s">
        <v>198</v>
      </c>
      <c r="C16" s="66" t="s">
        <v>199</v>
      </c>
    </row>
    <row r="17" spans="1:3" ht="23.25" customHeight="1">
      <c r="A17" s="129" t="s">
        <v>200</v>
      </c>
      <c r="B17" s="63" t="s">
        <v>201</v>
      </c>
      <c r="C17" s="67" t="s">
        <v>202</v>
      </c>
    </row>
    <row r="18" spans="1:3" ht="23.25" customHeight="1">
      <c r="A18" s="130"/>
      <c r="B18" s="63" t="s">
        <v>203</v>
      </c>
      <c r="C18" s="68" t="s">
        <v>204</v>
      </c>
    </row>
    <row r="19" spans="1:3" ht="23.25" customHeight="1">
      <c r="A19" s="129" t="s">
        <v>205</v>
      </c>
      <c r="B19" s="63" t="s">
        <v>206</v>
      </c>
      <c r="C19" s="64" t="s">
        <v>207</v>
      </c>
    </row>
    <row r="20" spans="1:3" ht="23.25" customHeight="1">
      <c r="A20" s="130"/>
      <c r="B20" s="63" t="s">
        <v>208</v>
      </c>
      <c r="C20" s="69" t="s">
        <v>209</v>
      </c>
    </row>
    <row r="21" spans="1:3" ht="23.25" customHeight="1">
      <c r="A21" s="129" t="s">
        <v>54</v>
      </c>
      <c r="B21" s="63" t="s">
        <v>210</v>
      </c>
      <c r="C21" s="64" t="s">
        <v>211</v>
      </c>
    </row>
    <row r="22" spans="1:3" ht="23.25" customHeight="1">
      <c r="A22" s="130"/>
      <c r="B22" s="63" t="s">
        <v>212</v>
      </c>
      <c r="C22" s="64" t="s">
        <v>194</v>
      </c>
    </row>
    <row r="23" spans="1:3" ht="23.25" customHeight="1">
      <c r="A23" s="122" t="s">
        <v>213</v>
      </c>
      <c r="B23" s="63" t="s">
        <v>214</v>
      </c>
      <c r="C23" s="68" t="s">
        <v>215</v>
      </c>
    </row>
    <row r="24" spans="1:3" ht="23.25" customHeight="1">
      <c r="A24" s="123"/>
      <c r="B24" s="63" t="s">
        <v>216</v>
      </c>
      <c r="C24" s="64" t="s">
        <v>217</v>
      </c>
    </row>
    <row r="25" spans="1:3" ht="23.25" customHeight="1">
      <c r="A25" s="87" t="s">
        <v>218</v>
      </c>
      <c r="B25" s="63" t="s">
        <v>219</v>
      </c>
      <c r="C25" s="64" t="s">
        <v>220</v>
      </c>
    </row>
    <row r="26" spans="1:3" ht="23.25" customHeight="1">
      <c r="A26" s="87" t="s">
        <v>221</v>
      </c>
      <c r="B26" s="63" t="s">
        <v>222</v>
      </c>
      <c r="C26" s="64" t="s">
        <v>223</v>
      </c>
    </row>
    <row r="27" spans="1:3" ht="23.25" customHeight="1">
      <c r="A27" s="87" t="s">
        <v>224</v>
      </c>
      <c r="B27" s="63" t="s">
        <v>225</v>
      </c>
      <c r="C27" s="64" t="s">
        <v>226</v>
      </c>
    </row>
    <row r="28" spans="1:3" ht="23.25" customHeight="1">
      <c r="A28" s="87" t="s">
        <v>227</v>
      </c>
      <c r="B28" s="63" t="s">
        <v>228</v>
      </c>
      <c r="C28" s="64" t="s">
        <v>226</v>
      </c>
    </row>
    <row r="29" spans="1:3" ht="23.25" customHeight="1">
      <c r="A29" s="87" t="s">
        <v>229</v>
      </c>
      <c r="B29" s="63" t="s">
        <v>230</v>
      </c>
      <c r="C29" s="64" t="s">
        <v>231</v>
      </c>
    </row>
    <row r="30" spans="1:3" ht="23.25" customHeight="1">
      <c r="A30" s="87" t="s">
        <v>232</v>
      </c>
      <c r="B30" s="63" t="s">
        <v>233</v>
      </c>
      <c r="C30" s="64" t="s">
        <v>231</v>
      </c>
    </row>
    <row r="31" spans="1:3" ht="23.25" customHeight="1">
      <c r="A31" s="87" t="s">
        <v>234</v>
      </c>
      <c r="B31" s="63" t="s">
        <v>235</v>
      </c>
      <c r="C31" s="64" t="s">
        <v>231</v>
      </c>
    </row>
    <row r="32" spans="1:3" ht="23.25" customHeight="1">
      <c r="A32" s="122" t="s">
        <v>236</v>
      </c>
      <c r="B32" s="63" t="s">
        <v>237</v>
      </c>
      <c r="C32" s="64" t="s">
        <v>238</v>
      </c>
    </row>
    <row r="33" spans="1:3" ht="23.25" customHeight="1">
      <c r="A33" s="123"/>
      <c r="B33" s="63" t="s">
        <v>239</v>
      </c>
      <c r="C33" s="64" t="s">
        <v>240</v>
      </c>
    </row>
    <row r="34" spans="1:3" ht="23.25" customHeight="1">
      <c r="A34" s="122" t="s">
        <v>241</v>
      </c>
      <c r="B34" s="63" t="s">
        <v>242</v>
      </c>
      <c r="C34" s="64" t="s">
        <v>243</v>
      </c>
    </row>
    <row r="35" spans="1:3" ht="23.25" customHeight="1">
      <c r="A35" s="123"/>
      <c r="B35" s="63" t="s">
        <v>244</v>
      </c>
      <c r="C35" s="64" t="s">
        <v>245</v>
      </c>
    </row>
    <row r="36" spans="1:3" ht="23.25" customHeight="1">
      <c r="A36" s="124" t="s">
        <v>246</v>
      </c>
      <c r="B36" s="63" t="s">
        <v>247</v>
      </c>
      <c r="C36" s="64" t="s">
        <v>246</v>
      </c>
    </row>
    <row r="37" spans="1:3" ht="23.25" customHeight="1">
      <c r="A37" s="125"/>
      <c r="B37" s="63" t="s">
        <v>248</v>
      </c>
      <c r="C37" s="64" t="s">
        <v>249</v>
      </c>
    </row>
    <row r="38" spans="1:3" ht="23.25" customHeight="1">
      <c r="A38" s="124" t="s">
        <v>250</v>
      </c>
      <c r="B38" s="63" t="s">
        <v>251</v>
      </c>
      <c r="C38" s="64" t="s">
        <v>252</v>
      </c>
    </row>
    <row r="39" spans="1:3" ht="23.25" customHeight="1">
      <c r="A39" s="125"/>
      <c r="B39" s="63" t="s">
        <v>253</v>
      </c>
      <c r="C39" s="64" t="s">
        <v>254</v>
      </c>
    </row>
    <row r="40" spans="1:3" ht="23.25" customHeight="1">
      <c r="A40" s="124" t="s">
        <v>255</v>
      </c>
      <c r="B40" s="63" t="s">
        <v>256</v>
      </c>
      <c r="C40" s="64" t="s">
        <v>257</v>
      </c>
    </row>
    <row r="41" spans="1:3" ht="23.25" customHeight="1">
      <c r="A41" s="125"/>
      <c r="B41" s="63" t="s">
        <v>258</v>
      </c>
      <c r="C41" s="64" t="s">
        <v>259</v>
      </c>
    </row>
    <row r="42" spans="1:3" ht="23.25" customHeight="1">
      <c r="A42" s="124" t="s">
        <v>260</v>
      </c>
      <c r="B42" s="63" t="s">
        <v>261</v>
      </c>
      <c r="C42" s="64" t="s">
        <v>262</v>
      </c>
    </row>
    <row r="43" spans="1:3" ht="23.25" customHeight="1">
      <c r="A43" s="125"/>
      <c r="B43" s="63" t="s">
        <v>263</v>
      </c>
      <c r="C43" s="64" t="s">
        <v>264</v>
      </c>
    </row>
    <row r="44" spans="1:3" ht="23.25" customHeight="1">
      <c r="A44" s="122" t="s">
        <v>265</v>
      </c>
      <c r="B44" s="63" t="s">
        <v>266</v>
      </c>
      <c r="C44" s="64" t="s">
        <v>267</v>
      </c>
    </row>
    <row r="45" spans="1:3" ht="23.25" customHeight="1">
      <c r="A45" s="123"/>
      <c r="B45" s="63" t="s">
        <v>268</v>
      </c>
      <c r="C45" s="64" t="s">
        <v>269</v>
      </c>
    </row>
    <row r="46" spans="1:3" ht="23.25" customHeight="1">
      <c r="A46" s="122" t="s">
        <v>270</v>
      </c>
      <c r="B46" s="63" t="s">
        <v>271</v>
      </c>
      <c r="C46" s="64" t="s">
        <v>272</v>
      </c>
    </row>
    <row r="47" spans="1:3" ht="23.25" customHeight="1">
      <c r="A47" s="123"/>
      <c r="B47" s="63" t="s">
        <v>273</v>
      </c>
      <c r="C47" s="64" t="s">
        <v>274</v>
      </c>
    </row>
    <row r="48" spans="1:3" ht="23.25" customHeight="1">
      <c r="A48" s="122" t="s">
        <v>275</v>
      </c>
      <c r="B48" s="63" t="s">
        <v>276</v>
      </c>
      <c r="C48" s="64" t="s">
        <v>277</v>
      </c>
    </row>
    <row r="49" spans="1:3" ht="23.25" customHeight="1">
      <c r="A49" s="123"/>
      <c r="B49" s="63" t="s">
        <v>278</v>
      </c>
      <c r="C49" s="64" t="s">
        <v>279</v>
      </c>
    </row>
    <row r="50" spans="1:3" ht="23.25" customHeight="1">
      <c r="A50" s="87" t="s">
        <v>280</v>
      </c>
      <c r="B50" s="63" t="s">
        <v>281</v>
      </c>
      <c r="C50" s="64" t="s">
        <v>282</v>
      </c>
    </row>
    <row r="51" spans="1:3" ht="23.25" customHeight="1">
      <c r="A51" s="122" t="s">
        <v>283</v>
      </c>
      <c r="B51" s="63" t="s">
        <v>284</v>
      </c>
      <c r="C51" s="64" t="s">
        <v>285</v>
      </c>
    </row>
    <row r="52" spans="1:3" ht="23.25" customHeight="1">
      <c r="A52" s="123"/>
      <c r="B52" s="63" t="s">
        <v>286</v>
      </c>
      <c r="C52" s="64" t="s">
        <v>287</v>
      </c>
    </row>
    <row r="53" spans="1:3" ht="23.25" customHeight="1">
      <c r="A53" s="87" t="s">
        <v>288</v>
      </c>
      <c r="B53" s="63" t="s">
        <v>289</v>
      </c>
      <c r="C53" s="64" t="s">
        <v>290</v>
      </c>
    </row>
    <row r="54" spans="1:3" ht="23.25" customHeight="1">
      <c r="A54" s="124" t="s">
        <v>291</v>
      </c>
      <c r="B54" s="63" t="s">
        <v>292</v>
      </c>
      <c r="C54" s="64" t="s">
        <v>293</v>
      </c>
    </row>
    <row r="55" spans="1:3" ht="23.25" customHeight="1">
      <c r="A55" s="125"/>
      <c r="B55" s="63" t="s">
        <v>294</v>
      </c>
      <c r="C55" s="64" t="s">
        <v>295</v>
      </c>
    </row>
    <row r="56" spans="1:3" ht="23.25" customHeight="1">
      <c r="A56" s="122" t="s">
        <v>296</v>
      </c>
      <c r="B56" s="63" t="s">
        <v>297</v>
      </c>
      <c r="C56" s="64" t="s">
        <v>298</v>
      </c>
    </row>
    <row r="57" spans="1:3" ht="23.25" customHeight="1">
      <c r="A57" s="123"/>
      <c r="B57" s="63" t="s">
        <v>299</v>
      </c>
      <c r="C57" s="64" t="s">
        <v>300</v>
      </c>
    </row>
    <row r="58" spans="1:3" ht="23.25" customHeight="1">
      <c r="A58" s="88" t="s">
        <v>301</v>
      </c>
      <c r="B58" s="70" t="s">
        <v>302</v>
      </c>
      <c r="C58" s="71" t="s">
        <v>303</v>
      </c>
    </row>
    <row r="59" spans="1:3" ht="26.25">
      <c r="A59" s="89" t="s">
        <v>304</v>
      </c>
      <c r="B59" s="72" t="s">
        <v>305</v>
      </c>
      <c r="C59" s="73" t="s">
        <v>306</v>
      </c>
    </row>
    <row r="60" spans="1:3" ht="26.25">
      <c r="A60" s="89" t="s">
        <v>307</v>
      </c>
      <c r="B60" s="72" t="s">
        <v>308</v>
      </c>
      <c r="C60" s="73" t="s">
        <v>309</v>
      </c>
    </row>
    <row r="61" spans="1:3" ht="13.15">
      <c r="A61" s="89" t="s">
        <v>310</v>
      </c>
      <c r="B61" s="72" t="s">
        <v>311</v>
      </c>
      <c r="C61" s="73" t="s">
        <v>312</v>
      </c>
    </row>
    <row r="62" spans="1:3" ht="13.15">
      <c r="A62" s="89" t="s">
        <v>313</v>
      </c>
      <c r="B62" s="72" t="s">
        <v>314</v>
      </c>
      <c r="C62" s="73" t="s">
        <v>315</v>
      </c>
    </row>
    <row r="63" spans="1:3" ht="26.25">
      <c r="A63" s="89" t="s">
        <v>316</v>
      </c>
      <c r="B63" s="72" t="s">
        <v>317</v>
      </c>
      <c r="C63" s="73" t="s">
        <v>318</v>
      </c>
    </row>
    <row r="64" spans="1:3" ht="13.15">
      <c r="A64" s="89" t="s">
        <v>319</v>
      </c>
      <c r="B64" s="72" t="s">
        <v>320</v>
      </c>
      <c r="C64" s="73" t="s">
        <v>321</v>
      </c>
    </row>
    <row r="65" spans="1:3" ht="13.15">
      <c r="A65" s="89" t="s">
        <v>322</v>
      </c>
      <c r="B65" s="72" t="s">
        <v>323</v>
      </c>
      <c r="C65" s="73" t="s">
        <v>324</v>
      </c>
    </row>
    <row r="66" spans="1:3" ht="13.15">
      <c r="A66" s="89" t="s">
        <v>325</v>
      </c>
      <c r="B66" s="72" t="s">
        <v>326</v>
      </c>
      <c r="C66" s="73" t="s">
        <v>327</v>
      </c>
    </row>
    <row r="67" spans="1:3" ht="13.15">
      <c r="A67" s="89" t="s">
        <v>328</v>
      </c>
      <c r="B67" s="72" t="s">
        <v>329</v>
      </c>
      <c r="C67" s="73" t="s">
        <v>330</v>
      </c>
    </row>
    <row r="68" spans="1:3" ht="13.15">
      <c r="A68" s="89" t="s">
        <v>331</v>
      </c>
      <c r="B68" s="72" t="s">
        <v>332</v>
      </c>
      <c r="C68" s="73" t="s">
        <v>333</v>
      </c>
    </row>
    <row r="69" spans="1:3" ht="26.25">
      <c r="A69" s="89" t="s">
        <v>334</v>
      </c>
      <c r="B69" s="72" t="s">
        <v>335</v>
      </c>
      <c r="C69" s="73" t="s">
        <v>336</v>
      </c>
    </row>
    <row r="70" spans="1:3" ht="13.15">
      <c r="A70" s="89" t="s">
        <v>337</v>
      </c>
      <c r="B70" s="72" t="s">
        <v>338</v>
      </c>
      <c r="C70" s="74" t="s">
        <v>339</v>
      </c>
    </row>
    <row r="71" spans="1:3" ht="26.25">
      <c r="A71" s="89" t="s">
        <v>340</v>
      </c>
      <c r="B71" s="72" t="s">
        <v>341</v>
      </c>
      <c r="C71" s="73" t="s">
        <v>342</v>
      </c>
    </row>
    <row r="72" spans="1:3" ht="13.15">
      <c r="A72" s="89" t="s">
        <v>343</v>
      </c>
      <c r="B72" s="72" t="s">
        <v>344</v>
      </c>
      <c r="C72" s="73" t="s">
        <v>345</v>
      </c>
    </row>
    <row r="73" spans="1:3" ht="13.15">
      <c r="A73" s="89" t="s">
        <v>229</v>
      </c>
      <c r="B73" s="72" t="s">
        <v>346</v>
      </c>
      <c r="C73" s="73" t="s">
        <v>347</v>
      </c>
    </row>
    <row r="74" spans="1:3" ht="13.15">
      <c r="A74" s="89" t="s">
        <v>348</v>
      </c>
      <c r="B74" s="72" t="s">
        <v>349</v>
      </c>
      <c r="C74" s="73" t="s">
        <v>350</v>
      </c>
    </row>
    <row r="75" spans="1:3" ht="13.15">
      <c r="A75" s="89" t="s">
        <v>236</v>
      </c>
      <c r="B75" s="72" t="s">
        <v>351</v>
      </c>
      <c r="C75" s="73" t="s">
        <v>352</v>
      </c>
    </row>
    <row r="76" spans="1:3" ht="13.15">
      <c r="A76" s="89" t="s">
        <v>353</v>
      </c>
      <c r="B76" s="72" t="s">
        <v>354</v>
      </c>
      <c r="C76" s="73" t="s">
        <v>355</v>
      </c>
    </row>
    <row r="77" spans="1:3" ht="13.15">
      <c r="A77" s="89" t="s">
        <v>356</v>
      </c>
      <c r="B77" s="72" t="s">
        <v>357</v>
      </c>
      <c r="C77" s="73" t="s">
        <v>358</v>
      </c>
    </row>
    <row r="78" spans="1:3" ht="13.15">
      <c r="A78" s="89" t="s">
        <v>359</v>
      </c>
      <c r="B78" s="72" t="s">
        <v>360</v>
      </c>
      <c r="C78" s="73" t="s">
        <v>361</v>
      </c>
    </row>
    <row r="79" spans="1:3" ht="13.15">
      <c r="A79" s="89" t="s">
        <v>232</v>
      </c>
      <c r="B79" s="72" t="s">
        <v>362</v>
      </c>
      <c r="C79" s="73" t="s">
        <v>363</v>
      </c>
    </row>
    <row r="80" spans="1:3" ht="13.15">
      <c r="A80" s="89" t="s">
        <v>234</v>
      </c>
      <c r="B80" s="72" t="s">
        <v>364</v>
      </c>
      <c r="C80" s="73" t="s">
        <v>365</v>
      </c>
    </row>
    <row r="81" spans="1:3" ht="13.15">
      <c r="A81" s="89" t="s">
        <v>366</v>
      </c>
      <c r="B81" s="72" t="s">
        <v>367</v>
      </c>
      <c r="C81" s="73" t="s">
        <v>368</v>
      </c>
    </row>
    <row r="82" spans="1:3" ht="13.15">
      <c r="A82" s="89" t="s">
        <v>369</v>
      </c>
      <c r="B82" s="72" t="s">
        <v>370</v>
      </c>
      <c r="C82" s="73" t="s">
        <v>371</v>
      </c>
    </row>
    <row r="83" spans="1:3" ht="13.15">
      <c r="A83" s="89" t="s">
        <v>372</v>
      </c>
      <c r="B83" s="72" t="s">
        <v>373</v>
      </c>
      <c r="C83" s="73" t="s">
        <v>374</v>
      </c>
    </row>
    <row r="84" spans="1:3" ht="13.15">
      <c r="A84" s="89" t="s">
        <v>375</v>
      </c>
      <c r="B84" s="72" t="s">
        <v>376</v>
      </c>
      <c r="C84" s="73" t="s">
        <v>377</v>
      </c>
    </row>
    <row r="85" spans="1:3" ht="13.15">
      <c r="A85" s="89" t="s">
        <v>378</v>
      </c>
      <c r="B85" s="72" t="s">
        <v>379</v>
      </c>
      <c r="C85" s="73" t="s">
        <v>380</v>
      </c>
    </row>
    <row r="86" spans="1:3" ht="13.15">
      <c r="A86" s="89" t="s">
        <v>381</v>
      </c>
      <c r="B86" s="72" t="s">
        <v>382</v>
      </c>
      <c r="C86" s="73" t="s">
        <v>383</v>
      </c>
    </row>
    <row r="87" spans="1:3" ht="13.15">
      <c r="A87" s="89" t="s">
        <v>384</v>
      </c>
      <c r="B87" s="72" t="s">
        <v>385</v>
      </c>
      <c r="C87" s="73" t="s">
        <v>386</v>
      </c>
    </row>
    <row r="88" spans="1:3" ht="26.25">
      <c r="A88" s="89" t="s">
        <v>387</v>
      </c>
      <c r="B88" s="72" t="s">
        <v>388</v>
      </c>
      <c r="C88" s="74" t="s">
        <v>389</v>
      </c>
    </row>
    <row r="89" spans="1:3" ht="26.25">
      <c r="A89" s="89" t="s">
        <v>390</v>
      </c>
      <c r="B89" s="72" t="s">
        <v>391</v>
      </c>
      <c r="C89" s="73" t="s">
        <v>392</v>
      </c>
    </row>
    <row r="90" spans="1:3" ht="13.15">
      <c r="A90" s="89" t="s">
        <v>393</v>
      </c>
      <c r="B90" s="72" t="s">
        <v>394</v>
      </c>
      <c r="C90" s="73" t="s">
        <v>395</v>
      </c>
    </row>
    <row r="91" spans="1:3" ht="26.25">
      <c r="A91" s="89" t="s">
        <v>396</v>
      </c>
      <c r="B91" s="72" t="s">
        <v>397</v>
      </c>
      <c r="C91" s="73" t="s">
        <v>398</v>
      </c>
    </row>
    <row r="92" spans="1:3" ht="13.15">
      <c r="A92" s="89" t="s">
        <v>270</v>
      </c>
      <c r="B92" s="72" t="s">
        <v>399</v>
      </c>
      <c r="C92" s="73" t="s">
        <v>400</v>
      </c>
    </row>
    <row r="93" spans="1:3" ht="13.15">
      <c r="A93" s="89" t="s">
        <v>401</v>
      </c>
      <c r="B93" s="72" t="s">
        <v>402</v>
      </c>
      <c r="C93" s="73" t="s">
        <v>403</v>
      </c>
    </row>
    <row r="94" spans="1:3" ht="26.25">
      <c r="A94" s="89" t="s">
        <v>404</v>
      </c>
      <c r="B94" s="72" t="s">
        <v>405</v>
      </c>
      <c r="C94" s="75" t="s">
        <v>406</v>
      </c>
    </row>
    <row r="95" spans="1:3" ht="13.15">
      <c r="A95" s="89" t="s">
        <v>407</v>
      </c>
      <c r="B95" s="72" t="s">
        <v>408</v>
      </c>
      <c r="C95" s="73" t="s">
        <v>409</v>
      </c>
    </row>
    <row r="96" spans="1:3" ht="13.15">
      <c r="A96" s="89" t="s">
        <v>410</v>
      </c>
      <c r="B96" s="72" t="s">
        <v>411</v>
      </c>
      <c r="C96" s="73" t="s">
        <v>412</v>
      </c>
    </row>
    <row r="97" spans="1:3" ht="26.25">
      <c r="A97" s="89" t="s">
        <v>413</v>
      </c>
      <c r="B97" s="72" t="s">
        <v>414</v>
      </c>
      <c r="C97" s="73" t="s">
        <v>415</v>
      </c>
    </row>
    <row r="98" spans="1:3" ht="13.15">
      <c r="A98" s="89" t="s">
        <v>416</v>
      </c>
      <c r="B98" s="72" t="s">
        <v>417</v>
      </c>
      <c r="C98" s="73" t="s">
        <v>418</v>
      </c>
    </row>
    <row r="99" spans="1:3" ht="13.15">
      <c r="A99" s="89" t="s">
        <v>419</v>
      </c>
      <c r="B99" s="72" t="s">
        <v>420</v>
      </c>
      <c r="C99" s="73" t="s">
        <v>421</v>
      </c>
    </row>
    <row r="100" spans="1:3" ht="39.4">
      <c r="A100" s="89" t="s">
        <v>422</v>
      </c>
      <c r="B100" s="72" t="s">
        <v>423</v>
      </c>
      <c r="C100" s="73" t="s">
        <v>424</v>
      </c>
    </row>
    <row r="101" spans="1:3" ht="13.15">
      <c r="A101" s="90" t="s">
        <v>425</v>
      </c>
      <c r="B101" s="76" t="s">
        <v>426</v>
      </c>
      <c r="C101" s="77" t="s">
        <v>427</v>
      </c>
    </row>
    <row r="102" spans="1:3" ht="26.25">
      <c r="A102" s="89" t="s">
        <v>428</v>
      </c>
      <c r="B102" s="72" t="s">
        <v>429</v>
      </c>
      <c r="C102" s="78" t="s">
        <v>430</v>
      </c>
    </row>
    <row r="103" spans="1:3" ht="23.25" customHeight="1">
      <c r="A103" s="61" t="s">
        <v>434</v>
      </c>
      <c r="B103" s="61"/>
      <c r="C103" s="61"/>
    </row>
    <row r="104" spans="1:3" ht="23.25" customHeight="1"/>
    <row r="105" spans="1:3" ht="23.25" customHeight="1"/>
    <row r="106" spans="1:3" ht="23.25" customHeight="1"/>
    <row r="107" spans="1:3" ht="23.25" customHeight="1"/>
    <row r="108" spans="1:3" ht="23.25" customHeight="1"/>
    <row r="109" spans="1:3" ht="23.25" customHeight="1"/>
  </sheetData>
  <mergeCells count="18">
    <mergeCell ref="A23:A24"/>
    <mergeCell ref="A1:C1"/>
    <mergeCell ref="A15:A16"/>
    <mergeCell ref="A17:A18"/>
    <mergeCell ref="A19:A20"/>
    <mergeCell ref="A21:A22"/>
    <mergeCell ref="A56:A57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1:A52"/>
    <mergeCell ref="A54:A55"/>
  </mergeCells>
  <hyperlinks>
    <hyperlink ref="B6" r:id="rId1" xr:uid="{00000000-0004-0000-0600-000000000000}"/>
    <hyperlink ref="C15" r:id="rId2" xr:uid="{00000000-0004-0000-0600-000001000000}"/>
    <hyperlink ref="C16" r:id="rId3" location="_=_" xr:uid="{00000000-0004-0000-0600-000002000000}"/>
    <hyperlink ref="C17" r:id="rId4" xr:uid="{00000000-0004-0000-0600-000003000000}"/>
    <hyperlink ref="C18" r:id="rId5" xr:uid="{00000000-0004-0000-0600-000004000000}"/>
    <hyperlink ref="C19" r:id="rId6" xr:uid="{00000000-0004-0000-0600-000005000000}"/>
    <hyperlink ref="C20" r:id="rId7" xr:uid="{00000000-0004-0000-0600-000006000000}"/>
    <hyperlink ref="C21" r:id="rId8" xr:uid="{00000000-0004-0000-0600-000007000000}"/>
    <hyperlink ref="C22" r:id="rId9" xr:uid="{00000000-0004-0000-0600-000008000000}"/>
    <hyperlink ref="C23" r:id="rId10" xr:uid="{00000000-0004-0000-0600-000009000000}"/>
    <hyperlink ref="C24" r:id="rId11" xr:uid="{00000000-0004-0000-0600-00000A000000}"/>
    <hyperlink ref="C25" r:id="rId12" xr:uid="{00000000-0004-0000-0600-00000B000000}"/>
    <hyperlink ref="C26" r:id="rId13" xr:uid="{00000000-0004-0000-0600-00000C000000}"/>
    <hyperlink ref="C27" r:id="rId14" xr:uid="{00000000-0004-0000-0600-00000D000000}"/>
    <hyperlink ref="C28" r:id="rId15" xr:uid="{00000000-0004-0000-0600-00000E000000}"/>
    <hyperlink ref="C29" r:id="rId16" xr:uid="{00000000-0004-0000-0600-00000F000000}"/>
    <hyperlink ref="C30" r:id="rId17" xr:uid="{00000000-0004-0000-0600-000010000000}"/>
    <hyperlink ref="C31" r:id="rId18" xr:uid="{00000000-0004-0000-0600-000011000000}"/>
    <hyperlink ref="C32" r:id="rId19" xr:uid="{00000000-0004-0000-0600-000012000000}"/>
    <hyperlink ref="C33" r:id="rId20" xr:uid="{00000000-0004-0000-0600-000013000000}"/>
    <hyperlink ref="C34" r:id="rId21" xr:uid="{00000000-0004-0000-0600-000014000000}"/>
    <hyperlink ref="C35" r:id="rId22" xr:uid="{00000000-0004-0000-0600-000015000000}"/>
    <hyperlink ref="C36" r:id="rId23" xr:uid="{00000000-0004-0000-0600-000016000000}"/>
    <hyperlink ref="C37" r:id="rId24" xr:uid="{00000000-0004-0000-0600-000017000000}"/>
    <hyperlink ref="C38" r:id="rId25" xr:uid="{00000000-0004-0000-0600-000018000000}"/>
    <hyperlink ref="C39" r:id="rId26" xr:uid="{00000000-0004-0000-0600-000019000000}"/>
    <hyperlink ref="C40" r:id="rId27" xr:uid="{00000000-0004-0000-0600-00001A000000}"/>
    <hyperlink ref="C41" r:id="rId28" xr:uid="{00000000-0004-0000-0600-00001B000000}"/>
    <hyperlink ref="C42" r:id="rId29" xr:uid="{00000000-0004-0000-0600-00001C000000}"/>
    <hyperlink ref="C43" r:id="rId30" xr:uid="{00000000-0004-0000-0600-00001D000000}"/>
    <hyperlink ref="C44" r:id="rId31" xr:uid="{00000000-0004-0000-0600-00001E000000}"/>
    <hyperlink ref="C45" r:id="rId32" xr:uid="{00000000-0004-0000-0600-00001F000000}"/>
    <hyperlink ref="C46" r:id="rId33" xr:uid="{00000000-0004-0000-0600-000020000000}"/>
    <hyperlink ref="C47" r:id="rId34" xr:uid="{00000000-0004-0000-0600-000021000000}"/>
    <hyperlink ref="C48" r:id="rId35" xr:uid="{00000000-0004-0000-0600-000022000000}"/>
    <hyperlink ref="C49" r:id="rId36" xr:uid="{00000000-0004-0000-0600-000023000000}"/>
    <hyperlink ref="C50" r:id="rId37" xr:uid="{00000000-0004-0000-0600-000024000000}"/>
    <hyperlink ref="C51" r:id="rId38" xr:uid="{00000000-0004-0000-0600-000025000000}"/>
    <hyperlink ref="C52" r:id="rId39" xr:uid="{00000000-0004-0000-0600-000026000000}"/>
    <hyperlink ref="C53" r:id="rId40" xr:uid="{00000000-0004-0000-0600-000027000000}"/>
    <hyperlink ref="C54" r:id="rId41" xr:uid="{00000000-0004-0000-0600-000028000000}"/>
    <hyperlink ref="C55" r:id="rId42" xr:uid="{00000000-0004-0000-0600-000029000000}"/>
    <hyperlink ref="C56" r:id="rId43" xr:uid="{00000000-0004-0000-0600-00002A000000}"/>
    <hyperlink ref="C57" r:id="rId44" xr:uid="{00000000-0004-0000-0600-00002B000000}"/>
    <hyperlink ref="C58" r:id="rId45" xr:uid="{00000000-0004-0000-0600-00002C000000}"/>
    <hyperlink ref="C70" r:id="rId46" display="https://cheatsheetseries.owasp.org/cheatsheets/Logging_Cheat_Sheet.html" xr:uid="{00000000-0004-0000-0600-00002D000000}"/>
    <hyperlink ref="C88" r:id="rId47" display="https://cheatsheetseries.owasp.org/cheatsheets/Secrets_Management_Cheat_Sheet.html" xr:uid="{00000000-0004-0000-0600-00002E000000}"/>
    <hyperlink ref="C102" r:id="rId48" display="https://protect.gost.ru/v.aspx?control=8&amp;regnum=252117" xr:uid="{00000000-0004-0000-0600-00002F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defaultColWidth="12.53125" defaultRowHeight="15.75" customHeight="1"/>
  <cols>
    <col min="1" max="26" width="7.53125" customWidth="1"/>
  </cols>
  <sheetData>
    <row r="1" spans="1:5" ht="12.75" customHeight="1">
      <c r="B1" s="23" t="s">
        <v>36</v>
      </c>
      <c r="C1" s="23" t="s">
        <v>37</v>
      </c>
      <c r="D1" s="23" t="s">
        <v>38</v>
      </c>
      <c r="E1" s="23" t="s">
        <v>39</v>
      </c>
    </row>
    <row r="2" spans="1:5" ht="12.75" customHeight="1">
      <c r="A2" s="23" t="s">
        <v>74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>
      <c r="A3" s="23" t="s">
        <v>75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>
      <c r="A4" s="23" t="s">
        <v>76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/>
    <row r="6" spans="1:5" ht="12.75" customHeight="1">
      <c r="A6" s="23" t="s">
        <v>77</v>
      </c>
      <c r="B6" s="23" t="s">
        <v>36</v>
      </c>
      <c r="C6" s="23" t="s">
        <v>37</v>
      </c>
      <c r="D6" s="23" t="s">
        <v>38</v>
      </c>
      <c r="E6" s="23" t="s">
        <v>39</v>
      </c>
    </row>
    <row r="7" spans="1:5" ht="12.75" customHeight="1">
      <c r="A7" s="23" t="s">
        <v>4</v>
      </c>
      <c r="B7" s="23">
        <v>92.85499999999999</v>
      </c>
    </row>
    <row r="8" spans="1:5" ht="12.75" customHeight="1">
      <c r="A8" s="23" t="s">
        <v>6</v>
      </c>
      <c r="B8" s="23">
        <v>91.666666666666671</v>
      </c>
    </row>
    <row r="9" spans="1:5" ht="12.75" customHeight="1">
      <c r="A9" s="23" t="s">
        <v>12</v>
      </c>
      <c r="B9" s="23">
        <v>100</v>
      </c>
    </row>
    <row r="10" spans="1:5" ht="12.75" customHeight="1">
      <c r="A10" s="23" t="s">
        <v>15</v>
      </c>
      <c r="B10" s="23">
        <v>75</v>
      </c>
    </row>
    <row r="11" spans="1:5" ht="12.75" customHeight="1">
      <c r="A11" s="23" t="s">
        <v>9</v>
      </c>
      <c r="B11" s="23">
        <v>83.333333333333329</v>
      </c>
    </row>
    <row r="12" spans="1:5" ht="12.75" customHeight="1"/>
    <row r="13" spans="1:5" ht="12.75" customHeight="1">
      <c r="A13" s="23" t="s">
        <v>78</v>
      </c>
    </row>
    <row r="14" spans="1:5" ht="12.75" customHeight="1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>
      <c r="A15" s="23" t="s">
        <v>6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>
      <c r="A16" s="23" t="s">
        <v>12</v>
      </c>
      <c r="B16" s="23">
        <v>100</v>
      </c>
      <c r="C16" s="23">
        <v>100</v>
      </c>
      <c r="D16" s="23">
        <v>0</v>
      </c>
    </row>
    <row r="17" spans="1:4" ht="12.75" customHeight="1">
      <c r="A17" s="23" t="s">
        <v>15</v>
      </c>
      <c r="B17" s="23">
        <v>75</v>
      </c>
      <c r="C17" s="23">
        <v>75</v>
      </c>
      <c r="D17" s="23">
        <v>25</v>
      </c>
    </row>
    <row r="18" spans="1:4" ht="12.75" customHeight="1">
      <c r="A18" s="23" t="s">
        <v>9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/>
    <row r="20" spans="1:4" ht="12.75" customHeight="1"/>
    <row r="21" spans="1:4" ht="12.75" customHeight="1"/>
    <row r="22" spans="1:4" ht="12.75" customHeight="1"/>
    <row r="23" spans="1:4" ht="12.75" customHeight="1"/>
    <row r="24" spans="1:4" ht="12.75" customHeight="1"/>
    <row r="25" spans="1:4" ht="12.75" customHeight="1"/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 информация</vt:lpstr>
      <vt:lpstr>План работы</vt:lpstr>
      <vt:lpstr>Проект</vt:lpstr>
      <vt:lpstr>БРПО</vt:lpstr>
      <vt:lpstr>Данные</vt:lpstr>
      <vt:lpstr>Панель управления (Dashboard)</vt:lpstr>
      <vt:lpstr>Глоссарий (2)</vt:lpstr>
      <vt:lpstr>_helper_dashboard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Кузнецов</cp:lastModifiedBy>
  <dcterms:modified xsi:type="dcterms:W3CDTF">2025-09-18T08:54:36Z</dcterms:modified>
</cp:coreProperties>
</file>