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ttpetryshen/Documents/GitHub/Repository-Petryshen-2023-Spatial-Distribution-of-Selenium-and-other-Potentially-Toxic-Elements/Publication Data/"/>
    </mc:Choice>
  </mc:AlternateContent>
  <xr:revisionPtr revIDLastSave="0" documentId="13_ncr:1_{85122B14-E218-A241-9C6A-B51F6B92ED1D}" xr6:coauthVersionLast="47" xr6:coauthVersionMax="47" xr10:uidLastSave="{00000000-0000-0000-0000-000000000000}"/>
  <bookViews>
    <workbookView xWindow="0" yWindow="760" windowWidth="34560" windowHeight="20200" xr2:uid="{ABD24E13-A938-3945-83C7-0A1A202B73AE}"/>
  </bookViews>
  <sheets>
    <sheet name="Original Data" sheetId="2" r:id="rId1"/>
    <sheet name="Moss Data" sheetId="8" r:id="rId2"/>
    <sheet name="Composite Samples" sheetId="5" r:id="rId3"/>
    <sheet name="Summary Statistics" sheetId="4" r:id="rId4"/>
    <sheet name="Summary Statistics No Site 11" sheetId="6" r:id="rId5"/>
    <sheet name="Contamination Factor Data" sheetId="9" r:id="rId6"/>
    <sheet name="Pearson Correlation Coefficient" sheetId="14" r:id="rId7"/>
    <sheet name="ANOVA Species" sheetId="12" r:id="rId8"/>
    <sheet name="Lm Sample Weight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<sst xmlns="http://schemas.openxmlformats.org/spreadsheetml/2006/main" count="1146" uniqueCount="127">
  <si>
    <t>Site</t>
  </si>
  <si>
    <t>Zone</t>
  </si>
  <si>
    <t>Easting</t>
  </si>
  <si>
    <t>Northing</t>
  </si>
  <si>
    <t>Lat</t>
  </si>
  <si>
    <t>Long</t>
  </si>
  <si>
    <t>Elevation</t>
  </si>
  <si>
    <t>Species Tent</t>
  </si>
  <si>
    <t>Unique Site</t>
  </si>
  <si>
    <t>Wet Mass Pre Analysis (grams)</t>
  </si>
  <si>
    <t>Notes</t>
  </si>
  <si>
    <t>Cleaned</t>
  </si>
  <si>
    <t>Distance to Edge</t>
  </si>
  <si>
    <t>Distance to Cent EV</t>
  </si>
  <si>
    <t>Cent_Elkview</t>
  </si>
  <si>
    <t>Cent_Line_Creek</t>
  </si>
  <si>
    <t>Cent_Line_Creek_Processing_Plant</t>
  </si>
  <si>
    <t>Elkview_Azimuth</t>
  </si>
  <si>
    <t>LineCreek_Azimuth</t>
  </si>
  <si>
    <t>LineCreekProp_Azimuth</t>
  </si>
  <si>
    <t>Au</t>
  </si>
  <si>
    <t>Ag</t>
  </si>
  <si>
    <t>Al</t>
  </si>
  <si>
    <t>As</t>
  </si>
  <si>
    <t>B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</si>
  <si>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</si>
  <si>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</si>
  <si>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</si>
  <si>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</si>
  <si>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</si>
  <si>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</si>
  <si>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</si>
  <si>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</si>
  <si>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</si>
  <si>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</si>
  <si>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Fe</t>
  </si>
  <si>
    <t>Ga</t>
  </si>
  <si>
    <t>Ge</t>
  </si>
  <si>
    <t>Hf</t>
  </si>
  <si>
    <t>Hg</t>
  </si>
  <si>
    <t>In</t>
  </si>
  <si>
    <t>K</t>
  </si>
  <si>
    <t>La</t>
  </si>
  <si>
    <t>Li</t>
  </si>
  <si>
    <t>Mg</t>
  </si>
  <si>
    <t>Mn</t>
  </si>
  <si>
    <t>Mo</t>
  </si>
  <si>
    <t>Na</t>
  </si>
  <si>
    <t>Nb</t>
  </si>
  <si>
    <t>Ni</t>
  </si>
  <si>
    <t>P</t>
  </si>
  <si>
    <t>Pb</t>
  </si>
  <si>
    <t>Pd</t>
  </si>
  <si>
    <t>Pt</t>
  </si>
  <si>
    <t>Rb</t>
  </si>
  <si>
    <t>Re</t>
  </si>
  <si>
    <t>S</t>
  </si>
  <si>
    <t>Sb</t>
  </si>
  <si>
    <t>Sc</t>
  </si>
  <si>
    <t>Se</t>
  </si>
  <si>
    <t>Sn</t>
  </si>
  <si>
    <t>Sr</t>
  </si>
  <si>
    <t>Ta</t>
  </si>
  <si>
    <t>Te</t>
  </si>
  <si>
    <t>Th</t>
  </si>
  <si>
    <t>Ti</t>
  </si>
  <si>
    <t>Tl</t>
  </si>
  <si>
    <t>U</t>
  </si>
  <si>
    <t>V</t>
  </si>
  <si>
    <t>W</t>
  </si>
  <si>
    <t>Y</t>
  </si>
  <si>
    <t>Zn</t>
  </si>
  <si>
    <t>Zr</t>
  </si>
  <si>
    <t>11U</t>
  </si>
  <si>
    <t>Unknown</t>
  </si>
  <si>
    <t>y</t>
  </si>
  <si>
    <t>﻿23.6025787287986</t>
  </si>
  <si>
    <t>﻿171.9931969733518</t>
  </si>
  <si>
    <t>﻿112.78448235596582</t>
  </si>
  <si>
    <t>NA</t>
  </si>
  <si>
    <t>Hylocomium splendins</t>
  </si>
  <si>
    <t>Pleurozium schreberi</t>
  </si>
  <si>
    <t>Ptilium crista-castrensis</t>
  </si>
  <si>
    <t>Photograph this specimen; ID unsure</t>
  </si>
  <si>
    <t>Max</t>
  </si>
  <si>
    <t>Min</t>
  </si>
  <si>
    <t>Mean</t>
  </si>
  <si>
    <t>Var</t>
  </si>
  <si>
    <t>Comp Values</t>
  </si>
  <si>
    <t>2,3,4</t>
  </si>
  <si>
    <t xml:space="preserve">11U </t>
  </si>
  <si>
    <t>7,8,9</t>
  </si>
  <si>
    <t>13,14,15</t>
  </si>
  <si>
    <t>22,23</t>
  </si>
  <si>
    <t>25,26,27</t>
  </si>
  <si>
    <t>29,30</t>
  </si>
  <si>
    <t>min</t>
  </si>
  <si>
    <t>max</t>
  </si>
  <si>
    <t>Background Value in Fernie (mg/kg)</t>
  </si>
  <si>
    <t>var</t>
  </si>
  <si>
    <t>median</t>
  </si>
  <si>
    <t>mean</t>
  </si>
  <si>
    <t>SD</t>
  </si>
  <si>
    <t>CV</t>
  </si>
  <si>
    <t>Skewness</t>
  </si>
  <si>
    <t>Kurtosis</t>
  </si>
  <si>
    <t>Species.Tent</t>
  </si>
  <si>
    <t>Unique.Site</t>
  </si>
  <si>
    <t>Wet.Mass.Pre.Analysis..grams.</t>
  </si>
  <si>
    <t>Distance.to.Edge</t>
  </si>
  <si>
    <t>Distance.to.Cent.EV</t>
  </si>
  <si>
    <t>Inf</t>
  </si>
  <si>
    <t>DF</t>
  </si>
  <si>
    <t>Mean Sq</t>
  </si>
  <si>
    <t>Sum Sq</t>
  </si>
  <si>
    <t>F Value</t>
  </si>
  <si>
    <t>Pr(&gt;F)</t>
  </si>
  <si>
    <t>Levene F Value</t>
  </si>
  <si>
    <t>Levene Pr(&gt;F)</t>
  </si>
  <si>
    <t>Adjusted R-sq</t>
  </si>
  <si>
    <t>t value</t>
  </si>
  <si>
    <t>Pr(&gt;|t|)</t>
  </si>
  <si>
    <t>p.value</t>
  </si>
  <si>
    <t>cor</t>
  </si>
  <si>
    <t xml:space="preserve">Pearson Correlation Coefficients </t>
  </si>
  <si>
    <t>t-value</t>
  </si>
  <si>
    <t>Contamination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</si>
</sst>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1" fontId="0" fillId="0" borderId="0" xfId="0" applyNumberFormat="1"/>
    <xf numFmtId="0" fontId="3" fillId="0" borderId="0" xfId="0" applyFont="1"/>
    <xf numFmtId="0" fontId="2" fillId="4" borderId="0" xfId="0" applyFont="1" applyFill="1"/>
    <xf numFmtId="0" fontId="0" fillId="6" borderId="0" xfId="0" applyFill="1"/>
    <xf numFmtId="164" fontId="0" fillId="0" borderId="0" xfId="0" applyNumberFormat="1"/>
    <xf numFmtId="0" fontId="0" fillId="7" borderId="0" xfId="0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164" fontId="5" fillId="5" borderId="0" xfId="0" applyNumberFormat="1" applyFont="1" applyFill="1"/>
    <xf numFmtId="2" fontId="0" fillId="0" borderId="0" xfId="0" applyNumberFormat="1"/>
    <xf numFmtId="11" fontId="0" fillId="0" borderId="0" xfId="0" applyNumberFormat="1" applyAlignment="1">
      <alignment horizontal="center"/>
    </xf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11" fontId="5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5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8247-5E76-4945-AAAA-8D6032759AD2}">
  <dimension ref="A1:BU34"/>
  <sheetViews>
    <sheetView tabSelected="1" workbookViewId="0">
      <selection activeCell="K13" sqref="K13"/>
    </sheetView>
  </sheetViews>
  <sheetFormatPr baseColWidth="10" defaultRowHeight="16" x14ac:dyDescent="0.2"/>
  <cols>
    <col min="6" max="6" width="14" customWidth="1"/>
    <col min="8" max="8" width="17.1640625" customWidth="1"/>
    <col min="11" max="11" width="15.1640625" customWidth="1"/>
    <col min="13" max="13" width="15.1640625" customWidth="1"/>
    <col min="14" max="14" width="16.5" customWidth="1"/>
    <col min="15" max="15" width="16" customWidth="1"/>
  </cols>
  <sheetData>
    <row r="1" spans="1:7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s="20" customFormat="1" x14ac:dyDescent="0.2">
      <c r="A2" s="20">
        <v>1</v>
      </c>
      <c r="B2" s="20" t="s">
        <v>73</v>
      </c>
      <c r="C2" s="20">
        <v>662023</v>
      </c>
      <c r="D2" s="20">
        <v>5524556</v>
      </c>
      <c r="E2" s="20">
        <v>-114.746064318584</v>
      </c>
      <c r="F2" s="20">
        <v>49.851494985961999</v>
      </c>
      <c r="G2" s="20">
        <v>1709</v>
      </c>
      <c r="H2" s="20" t="s">
        <v>74</v>
      </c>
      <c r="I2" s="20">
        <v>1</v>
      </c>
      <c r="J2" s="20">
        <f>54-6</f>
        <v>48</v>
      </c>
      <c r="L2" s="20" t="s">
        <v>75</v>
      </c>
      <c r="M2" s="20">
        <v>8217</v>
      </c>
      <c r="N2" s="20">
        <v>12920.99</v>
      </c>
      <c r="O2" s="20">
        <v>13056.4966117847</v>
      </c>
      <c r="P2" s="20">
        <v>11280.054646435399</v>
      </c>
      <c r="Q2" s="21">
        <v>8206.9033299999992</v>
      </c>
      <c r="R2" s="21" t="s">
        <v>76</v>
      </c>
      <c r="S2" s="21" t="s">
        <v>77</v>
      </c>
      <c r="T2" s="21" t="s">
        <v>78</v>
      </c>
      <c r="U2" s="20" t="s">
        <v>79</v>
      </c>
      <c r="V2" s="20" t="s">
        <v>79</v>
      </c>
      <c r="W2" s="20" t="s">
        <v>79</v>
      </c>
      <c r="X2" s="20" t="s">
        <v>79</v>
      </c>
      <c r="Y2" s="20" t="s">
        <v>79</v>
      </c>
      <c r="Z2" s="20" t="s">
        <v>79</v>
      </c>
      <c r="AA2" s="20" t="s">
        <v>79</v>
      </c>
      <c r="AB2" s="20" t="s">
        <v>79</v>
      </c>
      <c r="AC2" s="20" t="s">
        <v>79</v>
      </c>
      <c r="AD2" s="20" t="s">
        <v>79</v>
      </c>
      <c r="AE2" s="20" t="s">
        <v>79</v>
      </c>
      <c r="AF2" s="20" t="s">
        <v>79</v>
      </c>
      <c r="AG2" s="20" t="s">
        <v>79</v>
      </c>
      <c r="AH2" s="20" t="s">
        <v>79</v>
      </c>
      <c r="AI2" s="20" t="s">
        <v>79</v>
      </c>
      <c r="AJ2" s="20" t="s">
        <v>79</v>
      </c>
      <c r="AK2" s="20" t="s">
        <v>79</v>
      </c>
      <c r="AL2" s="20" t="s">
        <v>79</v>
      </c>
      <c r="AM2" s="20" t="s">
        <v>79</v>
      </c>
      <c r="AN2" s="20" t="s">
        <v>79</v>
      </c>
      <c r="AO2" s="20" t="s">
        <v>79</v>
      </c>
      <c r="AP2" s="20" t="s">
        <v>79</v>
      </c>
      <c r="AQ2" s="20" t="s">
        <v>79</v>
      </c>
      <c r="AR2" s="20" t="s">
        <v>79</v>
      </c>
      <c r="AS2" s="20" t="s">
        <v>79</v>
      </c>
      <c r="AT2" s="20" t="s">
        <v>79</v>
      </c>
      <c r="AU2" s="20" t="s">
        <v>79</v>
      </c>
      <c r="AV2" s="20" t="s">
        <v>79</v>
      </c>
      <c r="AW2" s="20" t="s">
        <v>79</v>
      </c>
      <c r="AX2" s="20" t="s">
        <v>79</v>
      </c>
      <c r="AY2" s="20" t="s">
        <v>79</v>
      </c>
      <c r="AZ2" s="20" t="s">
        <v>79</v>
      </c>
      <c r="BA2" s="20" t="s">
        <v>79</v>
      </c>
      <c r="BB2" s="20" t="s">
        <v>79</v>
      </c>
      <c r="BC2" s="20" t="s">
        <v>79</v>
      </c>
      <c r="BD2" s="20" t="s">
        <v>79</v>
      </c>
      <c r="BE2" s="20" t="s">
        <v>79</v>
      </c>
      <c r="BF2" s="20" t="s">
        <v>79</v>
      </c>
      <c r="BG2" s="20" t="s">
        <v>79</v>
      </c>
      <c r="BH2" s="20" t="s">
        <v>79</v>
      </c>
      <c r="BI2" s="20" t="s">
        <v>79</v>
      </c>
      <c r="BJ2" s="20" t="s">
        <v>79</v>
      </c>
      <c r="BK2" s="20" t="s">
        <v>79</v>
      </c>
      <c r="BL2" s="20" t="s">
        <v>79</v>
      </c>
      <c r="BM2" s="20" t="s">
        <v>79</v>
      </c>
      <c r="BN2" s="20" t="s">
        <v>79</v>
      </c>
      <c r="BO2" s="20" t="s">
        <v>79</v>
      </c>
      <c r="BP2" s="20" t="s">
        <v>79</v>
      </c>
      <c r="BQ2" s="20" t="s">
        <v>79</v>
      </c>
      <c r="BR2" s="20" t="s">
        <v>79</v>
      </c>
      <c r="BS2" s="20" t="s">
        <v>79</v>
      </c>
      <c r="BT2" s="20" t="s">
        <v>79</v>
      </c>
      <c r="BU2" s="20" t="s">
        <v>79</v>
      </c>
    </row>
    <row r="3" spans="1:73" x14ac:dyDescent="0.2">
      <c r="A3">
        <v>2</v>
      </c>
      <c r="B3" t="s">
        <v>73</v>
      </c>
      <c r="C3">
        <v>659292</v>
      </c>
      <c r="D3">
        <v>5523583</v>
      </c>
      <c r="E3">
        <v>-114.784425489695</v>
      </c>
      <c r="F3">
        <v>49.843482299281099</v>
      </c>
      <c r="G3">
        <v>1522</v>
      </c>
      <c r="H3" s="4" t="s">
        <v>80</v>
      </c>
      <c r="I3" s="2">
        <v>2</v>
      </c>
      <c r="J3">
        <f>60-6</f>
        <v>54</v>
      </c>
      <c r="L3" t="s">
        <v>75</v>
      </c>
      <c r="M3">
        <v>5746</v>
      </c>
      <c r="N3">
        <v>11392.77</v>
      </c>
      <c r="O3">
        <v>11343.1007287708</v>
      </c>
      <c r="P3">
        <v>12119.753617774601</v>
      </c>
      <c r="Q3" s="3">
        <v>6301.4375399999999</v>
      </c>
      <c r="R3" s="3">
        <v>12.573526870687401</v>
      </c>
      <c r="S3" s="3">
        <v>185.62425618882699</v>
      </c>
      <c r="T3" s="3">
        <v>130.26347476389401</v>
      </c>
      <c r="U3">
        <v>4.0000000000000002E-4</v>
      </c>
      <c r="V3">
        <v>6.3E-2</v>
      </c>
      <c r="W3">
        <v>7.0000000000000007E-2</v>
      </c>
      <c r="X3">
        <v>0.71</v>
      </c>
      <c r="Y3">
        <v>1</v>
      </c>
      <c r="Z3">
        <v>90.6</v>
      </c>
      <c r="AA3">
        <v>0.09</v>
      </c>
      <c r="AB3">
        <v>2.5000000000000001E-2</v>
      </c>
      <c r="AC3">
        <v>0.39</v>
      </c>
      <c r="AD3">
        <v>0.23899999999999999</v>
      </c>
      <c r="AE3">
        <v>1.4</v>
      </c>
      <c r="AF3">
        <v>1.1499999999999999</v>
      </c>
      <c r="AG3">
        <v>2.5099999999999998</v>
      </c>
      <c r="AH3">
        <v>0.17299999999999999</v>
      </c>
      <c r="AI3">
        <v>4.6399999999999997</v>
      </c>
      <c r="AJ3">
        <v>1130</v>
      </c>
      <c r="AK3">
        <v>0.24199999999999999</v>
      </c>
      <c r="AL3">
        <v>4.7E-2</v>
      </c>
      <c r="AM3">
        <v>0.03</v>
      </c>
      <c r="AN3">
        <v>6.3E-2</v>
      </c>
      <c r="AO3">
        <v>0</v>
      </c>
      <c r="AP3">
        <v>0.26</v>
      </c>
      <c r="AQ3">
        <v>0.68700000000000006</v>
      </c>
      <c r="AR3">
        <v>0.3</v>
      </c>
      <c r="AS3">
        <v>8.6999999999999994E-2</v>
      </c>
      <c r="AT3">
        <v>59.1</v>
      </c>
      <c r="AU3">
        <v>0.56000000000000005</v>
      </c>
      <c r="AV3">
        <v>0</v>
      </c>
      <c r="AW3">
        <v>0.09</v>
      </c>
      <c r="AX3">
        <v>5.57</v>
      </c>
      <c r="AY3">
        <v>8.8999999999999996E-2</v>
      </c>
      <c r="AZ3">
        <v>1.94</v>
      </c>
      <c r="BA3">
        <v>0</v>
      </c>
      <c r="BB3">
        <v>1E-3</v>
      </c>
      <c r="BC3">
        <v>3.35</v>
      </c>
      <c r="BD3">
        <v>1E-3</v>
      </c>
      <c r="BE3">
        <v>0.06</v>
      </c>
      <c r="BF3">
        <v>0.27</v>
      </c>
      <c r="BG3">
        <v>0.27</v>
      </c>
      <c r="BH3">
        <v>0.53200000000000003</v>
      </c>
      <c r="BI3">
        <v>0.04</v>
      </c>
      <c r="BJ3">
        <v>13.6</v>
      </c>
      <c r="BK3">
        <v>2E-3</v>
      </c>
      <c r="BL3">
        <v>5.0000000000000001E-3</v>
      </c>
      <c r="BM3">
        <v>0.10299999999999999</v>
      </c>
      <c r="BN3">
        <v>1E-3</v>
      </c>
      <c r="BO3">
        <v>3.5999999999999997E-2</v>
      </c>
      <c r="BP3">
        <v>0.13600000000000001</v>
      </c>
      <c r="BQ3">
        <v>6.05</v>
      </c>
      <c r="BR3">
        <v>0.04</v>
      </c>
      <c r="BS3">
        <v>1.08</v>
      </c>
      <c r="BT3">
        <v>27.8</v>
      </c>
      <c r="BU3">
        <v>1.32</v>
      </c>
    </row>
    <row r="4" spans="1:73" x14ac:dyDescent="0.2">
      <c r="A4">
        <v>3</v>
      </c>
      <c r="B4" t="s">
        <v>73</v>
      </c>
      <c r="C4">
        <v>659292</v>
      </c>
      <c r="D4">
        <v>5523583</v>
      </c>
      <c r="E4">
        <v>-114.784425489695</v>
      </c>
      <c r="F4">
        <v>49.843482299281099</v>
      </c>
      <c r="G4">
        <v>1522</v>
      </c>
      <c r="H4" s="4" t="s">
        <v>80</v>
      </c>
      <c r="I4">
        <v>2</v>
      </c>
      <c r="J4">
        <f>52-6</f>
        <v>46</v>
      </c>
      <c r="L4" t="s">
        <v>75</v>
      </c>
      <c r="M4">
        <v>5746</v>
      </c>
      <c r="N4">
        <v>11392.74</v>
      </c>
      <c r="O4">
        <v>11343.1007287708</v>
      </c>
      <c r="P4">
        <v>12119.753617774601</v>
      </c>
      <c r="Q4" s="3">
        <v>6301.4375399999999</v>
      </c>
      <c r="R4" s="3">
        <v>12.573526870687401</v>
      </c>
      <c r="S4" s="3">
        <v>185.62425618882699</v>
      </c>
      <c r="T4" s="3">
        <v>130.26347476389401</v>
      </c>
      <c r="U4">
        <v>2.0000000000000001E-4</v>
      </c>
      <c r="V4">
        <v>5.8000000000000003E-2</v>
      </c>
      <c r="W4">
        <v>7.0000000000000007E-2</v>
      </c>
      <c r="X4">
        <v>0.55000000000000004</v>
      </c>
      <c r="Y4">
        <v>1</v>
      </c>
      <c r="Z4">
        <v>84.2</v>
      </c>
      <c r="AA4">
        <v>0.08</v>
      </c>
      <c r="AB4">
        <v>2.1000000000000001E-2</v>
      </c>
      <c r="AC4">
        <v>0.05</v>
      </c>
      <c r="AD4">
        <v>0.245</v>
      </c>
      <c r="AE4">
        <v>1.1399999999999999</v>
      </c>
      <c r="AF4">
        <v>0.95799999999999996</v>
      </c>
      <c r="AG4">
        <v>2.66</v>
      </c>
      <c r="AH4">
        <v>0.16400000000000001</v>
      </c>
      <c r="AI4">
        <v>4.13</v>
      </c>
      <c r="AJ4">
        <v>960</v>
      </c>
      <c r="AK4">
        <v>0.21199999999999999</v>
      </c>
      <c r="AL4">
        <v>3.6999999999999998E-2</v>
      </c>
      <c r="AM4">
        <v>2.1000000000000001E-2</v>
      </c>
      <c r="AN4">
        <v>0.05</v>
      </c>
      <c r="AO4">
        <v>5.0000000000000001E-3</v>
      </c>
      <c r="AP4">
        <v>0.28000000000000003</v>
      </c>
      <c r="AQ4">
        <v>0.56399999999999995</v>
      </c>
      <c r="AR4">
        <v>0.3</v>
      </c>
      <c r="AS4">
        <v>8.5999999999999993E-2</v>
      </c>
      <c r="AT4">
        <v>47.2</v>
      </c>
      <c r="AU4">
        <v>0.53</v>
      </c>
      <c r="AV4">
        <v>0</v>
      </c>
      <c r="AW4">
        <v>7.5999999999999998E-2</v>
      </c>
      <c r="AX4">
        <v>4.83</v>
      </c>
      <c r="AY4">
        <v>9.1999999999999998E-2</v>
      </c>
      <c r="AZ4">
        <v>1.62</v>
      </c>
      <c r="BA4">
        <v>0</v>
      </c>
      <c r="BB4" s="3">
        <v>0</v>
      </c>
      <c r="BC4">
        <v>3.2</v>
      </c>
      <c r="BD4">
        <v>1E-3</v>
      </c>
      <c r="BE4">
        <v>0.05</v>
      </c>
      <c r="BF4">
        <v>0.2</v>
      </c>
      <c r="BG4">
        <v>0.22</v>
      </c>
      <c r="BH4">
        <v>0.436</v>
      </c>
      <c r="BI4">
        <v>0.04</v>
      </c>
      <c r="BJ4">
        <v>14.45</v>
      </c>
      <c r="BK4">
        <v>2E-3</v>
      </c>
      <c r="BL4">
        <v>0</v>
      </c>
      <c r="BM4">
        <v>8.6999999999999994E-2</v>
      </c>
      <c r="BN4">
        <v>1E-3</v>
      </c>
      <c r="BO4">
        <v>3.5999999999999997E-2</v>
      </c>
      <c r="BP4">
        <v>0.114</v>
      </c>
      <c r="BQ4">
        <v>5.23</v>
      </c>
      <c r="BR4">
        <v>0.04</v>
      </c>
      <c r="BS4">
        <v>0.875</v>
      </c>
      <c r="BT4">
        <v>24.9</v>
      </c>
      <c r="BU4">
        <v>1.03</v>
      </c>
    </row>
    <row r="5" spans="1:73" x14ac:dyDescent="0.2">
      <c r="A5">
        <v>4</v>
      </c>
      <c r="B5" t="s">
        <v>73</v>
      </c>
      <c r="C5">
        <v>659309</v>
      </c>
      <c r="D5">
        <v>5523595</v>
      </c>
      <c r="E5">
        <v>-114.784425489695</v>
      </c>
      <c r="F5">
        <v>49.843482299281099</v>
      </c>
      <c r="G5">
        <v>1522</v>
      </c>
      <c r="H5" s="4" t="s">
        <v>80</v>
      </c>
      <c r="I5">
        <v>2</v>
      </c>
      <c r="J5">
        <f>62-6</f>
        <v>56</v>
      </c>
      <c r="L5" t="s">
        <v>75</v>
      </c>
      <c r="M5">
        <v>5746</v>
      </c>
      <c r="N5">
        <v>11392.74</v>
      </c>
      <c r="O5">
        <v>11343.1007287708</v>
      </c>
      <c r="P5">
        <v>12119.753617774601</v>
      </c>
      <c r="Q5" s="3">
        <v>6301.4375399999999</v>
      </c>
      <c r="R5" s="3">
        <v>12.573526870687401</v>
      </c>
      <c r="S5" s="3">
        <v>185.62425618882699</v>
      </c>
      <c r="T5" s="3">
        <v>130.26347476389401</v>
      </c>
      <c r="U5">
        <v>2.9999999999999997E-4</v>
      </c>
      <c r="V5">
        <v>6.4000000000000001E-2</v>
      </c>
      <c r="W5">
        <v>7.0000000000000007E-2</v>
      </c>
      <c r="X5">
        <v>0.6</v>
      </c>
      <c r="Y5">
        <v>0</v>
      </c>
      <c r="Z5">
        <v>93.1</v>
      </c>
      <c r="AA5">
        <v>0.09</v>
      </c>
      <c r="AB5">
        <v>2.5000000000000001E-2</v>
      </c>
      <c r="AC5">
        <v>0.36</v>
      </c>
      <c r="AD5">
        <v>0.24</v>
      </c>
      <c r="AE5">
        <v>1.3049999999999999</v>
      </c>
      <c r="AF5">
        <v>1.135</v>
      </c>
      <c r="AG5">
        <v>2.58</v>
      </c>
      <c r="AH5">
        <v>0.16700000000000001</v>
      </c>
      <c r="AI5">
        <v>4.71</v>
      </c>
      <c r="AJ5">
        <v>1080</v>
      </c>
      <c r="AK5">
        <v>0.24399999999999999</v>
      </c>
      <c r="AL5">
        <v>4.7E-2</v>
      </c>
      <c r="AM5">
        <v>2.5999999999999999E-2</v>
      </c>
      <c r="AN5">
        <v>6.7000000000000004E-2</v>
      </c>
      <c r="AO5">
        <v>0</v>
      </c>
      <c r="AP5">
        <v>0.31</v>
      </c>
      <c r="AQ5">
        <v>0.63600000000000001</v>
      </c>
      <c r="AR5">
        <v>0.3</v>
      </c>
      <c r="AS5">
        <v>8.7999999999999995E-2</v>
      </c>
      <c r="AT5">
        <v>54.9</v>
      </c>
      <c r="AU5">
        <v>0.54</v>
      </c>
      <c r="AV5">
        <v>0</v>
      </c>
      <c r="AW5">
        <v>8.5999999999999993E-2</v>
      </c>
      <c r="AX5">
        <v>5.52</v>
      </c>
      <c r="AY5">
        <v>9.9000000000000005E-2</v>
      </c>
      <c r="AZ5">
        <v>1.9</v>
      </c>
      <c r="BA5">
        <v>0</v>
      </c>
      <c r="BB5">
        <v>1E-3</v>
      </c>
      <c r="BC5">
        <v>3.85</v>
      </c>
      <c r="BD5">
        <v>1E-3</v>
      </c>
      <c r="BE5">
        <v>0.06</v>
      </c>
      <c r="BF5">
        <v>0.25</v>
      </c>
      <c r="BG5">
        <v>0.24</v>
      </c>
      <c r="BH5">
        <v>0.47899999999999998</v>
      </c>
      <c r="BI5">
        <v>0.04</v>
      </c>
      <c r="BJ5">
        <v>13.1</v>
      </c>
      <c r="BK5">
        <v>2E-3</v>
      </c>
      <c r="BL5">
        <v>5.0000000000000001E-3</v>
      </c>
      <c r="BM5">
        <v>9.4E-2</v>
      </c>
      <c r="BN5">
        <v>1E-3</v>
      </c>
      <c r="BO5">
        <v>4.1000000000000002E-2</v>
      </c>
      <c r="BP5">
        <v>0.128</v>
      </c>
      <c r="BQ5">
        <v>5.77</v>
      </c>
      <c r="BR5">
        <v>0.05</v>
      </c>
      <c r="BS5">
        <v>1.03</v>
      </c>
      <c r="BT5">
        <v>28.5</v>
      </c>
      <c r="BU5">
        <v>1.1599999999999999</v>
      </c>
    </row>
    <row r="6" spans="1:73" x14ac:dyDescent="0.2">
      <c r="A6">
        <v>5</v>
      </c>
      <c r="B6" t="s">
        <v>73</v>
      </c>
      <c r="C6">
        <v>658413</v>
      </c>
      <c r="D6">
        <v>5521398</v>
      </c>
      <c r="E6">
        <v>-114.797534309353</v>
      </c>
      <c r="F6">
        <v>49.824077221152002</v>
      </c>
      <c r="G6">
        <v>1489</v>
      </c>
      <c r="H6" t="s">
        <v>80</v>
      </c>
      <c r="I6" s="2">
        <v>3</v>
      </c>
      <c r="J6">
        <f>51-6</f>
        <v>45</v>
      </c>
      <c r="L6" t="s">
        <v>75</v>
      </c>
      <c r="M6">
        <v>3451</v>
      </c>
      <c r="N6">
        <v>9147.8619999999992</v>
      </c>
      <c r="O6">
        <v>9042.2404776344993</v>
      </c>
      <c r="P6">
        <v>14378.338689272799</v>
      </c>
      <c r="Q6" s="3">
        <v>7334.1367899999996</v>
      </c>
      <c r="R6" s="3">
        <v>9.7225003456663206</v>
      </c>
      <c r="S6" s="3">
        <v>188.52530914137699</v>
      </c>
      <c r="T6" s="3">
        <v>148.17801312715201</v>
      </c>
      <c r="U6">
        <v>4.0000000000000002E-4</v>
      </c>
      <c r="V6">
        <v>4.8000000000000001E-2</v>
      </c>
      <c r="W6">
        <v>0.06</v>
      </c>
      <c r="X6">
        <v>0.65</v>
      </c>
      <c r="Y6">
        <v>4</v>
      </c>
      <c r="Z6">
        <v>55.6</v>
      </c>
      <c r="AA6">
        <v>7.0000000000000007E-2</v>
      </c>
      <c r="AB6">
        <v>1.7000000000000001E-2</v>
      </c>
      <c r="AC6">
        <v>0.77</v>
      </c>
      <c r="AD6">
        <v>0.20300000000000001</v>
      </c>
      <c r="AE6">
        <v>1.18</v>
      </c>
      <c r="AF6">
        <v>0.71399999999999997</v>
      </c>
      <c r="AG6">
        <v>1.88</v>
      </c>
      <c r="AH6">
        <v>0.125</v>
      </c>
      <c r="AI6">
        <v>3.71</v>
      </c>
      <c r="AJ6">
        <v>880</v>
      </c>
      <c r="AK6">
        <v>0.19900000000000001</v>
      </c>
      <c r="AL6">
        <v>0.03</v>
      </c>
      <c r="AM6">
        <v>1.7000000000000001E-2</v>
      </c>
      <c r="AN6">
        <v>4.9000000000000002E-2</v>
      </c>
      <c r="AO6">
        <v>0</v>
      </c>
      <c r="AP6">
        <v>0.39</v>
      </c>
      <c r="AQ6">
        <v>0.65200000000000002</v>
      </c>
      <c r="AR6">
        <v>0.3</v>
      </c>
      <c r="AS6">
        <v>0.13500000000000001</v>
      </c>
      <c r="AT6">
        <v>51.1</v>
      </c>
      <c r="AU6">
        <v>0.56999999999999995</v>
      </c>
      <c r="AV6">
        <v>0</v>
      </c>
      <c r="AW6">
        <v>5.8000000000000003E-2</v>
      </c>
      <c r="AX6">
        <v>3.61</v>
      </c>
      <c r="AY6">
        <v>0.14499999999999999</v>
      </c>
      <c r="AZ6">
        <v>1.1399999999999999</v>
      </c>
      <c r="BA6">
        <v>0</v>
      </c>
      <c r="BB6">
        <v>3.0000000000000001E-3</v>
      </c>
      <c r="BC6">
        <v>2.06</v>
      </c>
      <c r="BD6">
        <v>1E-3</v>
      </c>
      <c r="BE6">
        <v>0.06</v>
      </c>
      <c r="BF6">
        <v>0.17</v>
      </c>
      <c r="BG6">
        <v>0.14000000000000001</v>
      </c>
      <c r="BH6">
        <v>0.35199999999999998</v>
      </c>
      <c r="BI6">
        <v>0.03</v>
      </c>
      <c r="BJ6">
        <v>10.25</v>
      </c>
      <c r="BK6">
        <v>2E-3</v>
      </c>
      <c r="BL6">
        <v>5.0000000000000001E-3</v>
      </c>
      <c r="BM6">
        <v>6.4000000000000001E-2</v>
      </c>
      <c r="BN6">
        <v>1E-3</v>
      </c>
      <c r="BO6">
        <v>2.4E-2</v>
      </c>
      <c r="BP6">
        <v>8.8999999999999996E-2</v>
      </c>
      <c r="BQ6">
        <v>4.03</v>
      </c>
      <c r="BR6">
        <v>0.03</v>
      </c>
      <c r="BS6">
        <v>0.99</v>
      </c>
      <c r="BT6">
        <v>15.4</v>
      </c>
      <c r="BU6">
        <v>0.89</v>
      </c>
    </row>
    <row r="7" spans="1:73" s="20" customFormat="1" x14ac:dyDescent="0.2">
      <c r="A7" s="20">
        <v>6</v>
      </c>
      <c r="B7" s="20" t="s">
        <v>73</v>
      </c>
      <c r="C7" s="20">
        <v>659177</v>
      </c>
      <c r="D7" s="20">
        <v>5520582</v>
      </c>
      <c r="E7" s="20">
        <v>-114.78725518378801</v>
      </c>
      <c r="F7" s="20">
        <v>49.8165410609367</v>
      </c>
      <c r="G7" s="20">
        <v>1625</v>
      </c>
      <c r="H7" s="20" t="s">
        <v>74</v>
      </c>
      <c r="I7" s="20">
        <v>4</v>
      </c>
      <c r="J7" s="20">
        <f>8-6</f>
        <v>2</v>
      </c>
      <c r="L7" s="20" t="s">
        <v>75</v>
      </c>
      <c r="M7" s="20">
        <v>3449</v>
      </c>
      <c r="N7" s="20">
        <v>8399.2000000000007</v>
      </c>
      <c r="O7" s="20">
        <v>8386.6318691778797</v>
      </c>
      <c r="P7" s="20">
        <v>15122.1330180689</v>
      </c>
      <c r="Q7" s="21">
        <v>8438.3309700000009</v>
      </c>
      <c r="R7" s="21">
        <v>15.6829882141817</v>
      </c>
      <c r="S7" s="21">
        <v>185.28194583227199</v>
      </c>
      <c r="T7" s="21">
        <v>146.90535315512199</v>
      </c>
      <c r="U7" s="20" t="s">
        <v>79</v>
      </c>
      <c r="V7" s="20" t="s">
        <v>79</v>
      </c>
      <c r="W7" s="20" t="s">
        <v>79</v>
      </c>
      <c r="X7" s="20" t="s">
        <v>79</v>
      </c>
      <c r="Y7" s="20" t="s">
        <v>79</v>
      </c>
      <c r="Z7" s="20" t="s">
        <v>79</v>
      </c>
      <c r="AA7" s="20" t="s">
        <v>79</v>
      </c>
      <c r="AB7" s="20" t="s">
        <v>79</v>
      </c>
      <c r="AC7" s="20" t="s">
        <v>79</v>
      </c>
      <c r="AD7" s="20" t="s">
        <v>79</v>
      </c>
      <c r="AE7" s="20" t="s">
        <v>79</v>
      </c>
      <c r="AF7" s="20" t="s">
        <v>79</v>
      </c>
      <c r="AG7" s="20" t="s">
        <v>79</v>
      </c>
      <c r="AH7" s="20" t="s">
        <v>79</v>
      </c>
      <c r="AI7" s="20" t="s">
        <v>79</v>
      </c>
      <c r="AJ7" s="20" t="s">
        <v>79</v>
      </c>
      <c r="AK7" s="20" t="s">
        <v>79</v>
      </c>
      <c r="AL7" s="20" t="s">
        <v>79</v>
      </c>
      <c r="AM7" s="20" t="s">
        <v>79</v>
      </c>
      <c r="AN7" s="20" t="s">
        <v>79</v>
      </c>
      <c r="AO7" s="20" t="s">
        <v>79</v>
      </c>
      <c r="AP7" s="20" t="s">
        <v>79</v>
      </c>
      <c r="AQ7" s="20" t="s">
        <v>79</v>
      </c>
      <c r="AR7" s="20" t="s">
        <v>79</v>
      </c>
      <c r="AS7" s="20" t="s">
        <v>79</v>
      </c>
      <c r="AT7" s="20" t="s">
        <v>79</v>
      </c>
      <c r="AU7" s="20" t="s">
        <v>79</v>
      </c>
      <c r="AV7" s="20" t="s">
        <v>79</v>
      </c>
      <c r="AW7" s="20" t="s">
        <v>79</v>
      </c>
      <c r="AX7" s="20" t="s">
        <v>79</v>
      </c>
      <c r="AY7" s="20" t="s">
        <v>79</v>
      </c>
      <c r="AZ7" s="20" t="s">
        <v>79</v>
      </c>
      <c r="BA7" s="20" t="s">
        <v>79</v>
      </c>
      <c r="BB7" s="20" t="s">
        <v>79</v>
      </c>
      <c r="BC7" s="20" t="s">
        <v>79</v>
      </c>
      <c r="BD7" s="20" t="s">
        <v>79</v>
      </c>
      <c r="BE7" s="20" t="s">
        <v>79</v>
      </c>
      <c r="BF7" s="20" t="s">
        <v>79</v>
      </c>
      <c r="BG7" s="20" t="s">
        <v>79</v>
      </c>
      <c r="BH7" s="20" t="s">
        <v>79</v>
      </c>
      <c r="BI7" s="20" t="s">
        <v>79</v>
      </c>
      <c r="BJ7" s="20" t="s">
        <v>79</v>
      </c>
      <c r="BK7" s="20" t="s">
        <v>79</v>
      </c>
      <c r="BL7" s="20" t="s">
        <v>79</v>
      </c>
      <c r="BM7" s="20" t="s">
        <v>79</v>
      </c>
      <c r="BN7" s="20" t="s">
        <v>79</v>
      </c>
      <c r="BO7" s="20" t="s">
        <v>79</v>
      </c>
      <c r="BP7" s="20" t="s">
        <v>79</v>
      </c>
      <c r="BQ7" s="20" t="s">
        <v>79</v>
      </c>
      <c r="BR7" s="20" t="s">
        <v>79</v>
      </c>
      <c r="BS7" s="20" t="s">
        <v>79</v>
      </c>
      <c r="BT7" s="20" t="s">
        <v>79</v>
      </c>
      <c r="BU7" s="20" t="s">
        <v>79</v>
      </c>
    </row>
    <row r="8" spans="1:73" x14ac:dyDescent="0.2">
      <c r="A8">
        <v>7</v>
      </c>
      <c r="B8" t="s">
        <v>73</v>
      </c>
      <c r="C8">
        <v>655505</v>
      </c>
      <c r="D8">
        <v>5524230</v>
      </c>
      <c r="E8">
        <v>-114.836798679935</v>
      </c>
      <c r="F8">
        <v>49.850291921728001</v>
      </c>
      <c r="G8">
        <v>1283</v>
      </c>
      <c r="H8" s="4" t="s">
        <v>80</v>
      </c>
      <c r="I8" s="2">
        <v>5</v>
      </c>
      <c r="J8">
        <f>19-6</f>
        <v>13</v>
      </c>
      <c r="L8" t="s">
        <v>75</v>
      </c>
      <c r="M8">
        <v>5573</v>
      </c>
      <c r="N8">
        <v>12243.97</v>
      </c>
      <c r="O8">
        <v>11899.029939346299</v>
      </c>
      <c r="P8">
        <v>12340.016552254599</v>
      </c>
      <c r="Q8" s="3">
        <v>3476.85565</v>
      </c>
      <c r="R8" s="3">
        <v>353.739269101731</v>
      </c>
      <c r="S8" s="3">
        <v>203.67039648490601</v>
      </c>
      <c r="T8" s="3">
        <v>162.573660720898</v>
      </c>
      <c r="U8">
        <v>5.9999999999999995E-4</v>
      </c>
      <c r="V8">
        <v>0.05</v>
      </c>
      <c r="W8">
        <v>0.06</v>
      </c>
      <c r="X8">
        <v>0.84</v>
      </c>
      <c r="Y8">
        <v>10</v>
      </c>
      <c r="Z8">
        <v>82.4</v>
      </c>
      <c r="AA8">
        <v>7.0000000000000007E-2</v>
      </c>
      <c r="AB8">
        <v>1.9E-2</v>
      </c>
      <c r="AC8">
        <v>0.59</v>
      </c>
      <c r="AD8">
        <v>0.28299999999999997</v>
      </c>
      <c r="AE8">
        <v>1.26</v>
      </c>
      <c r="AF8">
        <v>0.88200000000000001</v>
      </c>
      <c r="AG8">
        <v>2.27</v>
      </c>
      <c r="AH8">
        <v>0.13800000000000001</v>
      </c>
      <c r="AI8">
        <v>4.04</v>
      </c>
      <c r="AJ8">
        <v>1010</v>
      </c>
      <c r="AK8">
        <v>0.19</v>
      </c>
      <c r="AL8">
        <v>3.9E-2</v>
      </c>
      <c r="AM8">
        <v>1.7999999999999999E-2</v>
      </c>
      <c r="AN8">
        <v>5.1999999999999998E-2</v>
      </c>
      <c r="AO8">
        <v>0</v>
      </c>
      <c r="AP8">
        <v>0.35</v>
      </c>
      <c r="AQ8">
        <v>0.65200000000000002</v>
      </c>
      <c r="AR8">
        <v>0.6</v>
      </c>
      <c r="AS8">
        <v>0.161</v>
      </c>
      <c r="AT8">
        <v>95.7</v>
      </c>
      <c r="AU8">
        <v>0.56000000000000005</v>
      </c>
      <c r="AV8">
        <v>0</v>
      </c>
      <c r="AW8">
        <v>0.06</v>
      </c>
      <c r="AX8">
        <v>3.84</v>
      </c>
      <c r="AY8">
        <v>0.13800000000000001</v>
      </c>
      <c r="AZ8">
        <v>1.33</v>
      </c>
      <c r="BA8">
        <v>0</v>
      </c>
      <c r="BB8">
        <v>1E-3</v>
      </c>
      <c r="BC8">
        <v>2.93</v>
      </c>
      <c r="BD8">
        <v>2E-3</v>
      </c>
      <c r="BE8">
        <v>7.0000000000000007E-2</v>
      </c>
      <c r="BF8">
        <v>0.19</v>
      </c>
      <c r="BG8">
        <v>0.23</v>
      </c>
      <c r="BH8">
        <v>0.378</v>
      </c>
      <c r="BI8">
        <v>0.04</v>
      </c>
      <c r="BJ8">
        <v>13.75</v>
      </c>
      <c r="BK8">
        <v>1E-3</v>
      </c>
      <c r="BL8">
        <v>0</v>
      </c>
      <c r="BM8">
        <v>0.104</v>
      </c>
      <c r="BN8">
        <v>1E-3</v>
      </c>
      <c r="BO8">
        <v>3.3000000000000002E-2</v>
      </c>
      <c r="BP8">
        <v>0.105</v>
      </c>
      <c r="BQ8">
        <v>4.0999999999999996</v>
      </c>
      <c r="BR8">
        <v>0.04</v>
      </c>
      <c r="BS8">
        <v>0.95799999999999996</v>
      </c>
      <c r="BT8">
        <v>31.6</v>
      </c>
      <c r="BU8">
        <v>0.93</v>
      </c>
    </row>
    <row r="9" spans="1:73" x14ac:dyDescent="0.2">
      <c r="A9">
        <v>8</v>
      </c>
      <c r="B9" t="s">
        <v>73</v>
      </c>
      <c r="C9">
        <v>655505</v>
      </c>
      <c r="D9">
        <v>5524230</v>
      </c>
      <c r="E9">
        <v>-114.836798679935</v>
      </c>
      <c r="F9">
        <v>49.850291921728001</v>
      </c>
      <c r="G9">
        <v>1283</v>
      </c>
      <c r="H9" s="4" t="s">
        <v>81</v>
      </c>
      <c r="I9">
        <v>5</v>
      </c>
      <c r="J9">
        <f>17-6</f>
        <v>11</v>
      </c>
      <c r="L9" t="s">
        <v>75</v>
      </c>
      <c r="M9">
        <v>5573</v>
      </c>
      <c r="N9">
        <v>12243.97</v>
      </c>
      <c r="O9">
        <v>11899.029939346299</v>
      </c>
      <c r="P9">
        <v>12340.016552254599</v>
      </c>
      <c r="Q9" s="3">
        <v>3476.85565</v>
      </c>
      <c r="R9" s="3">
        <v>353.739269101731</v>
      </c>
      <c r="S9" s="3">
        <v>203.67039648490601</v>
      </c>
      <c r="T9" s="3">
        <v>162.573660720898</v>
      </c>
      <c r="U9">
        <v>5.9999999999999995E-4</v>
      </c>
      <c r="V9">
        <v>5.5E-2</v>
      </c>
      <c r="W9">
        <v>0.05</v>
      </c>
      <c r="X9">
        <v>0.55000000000000004</v>
      </c>
      <c r="Y9">
        <v>7</v>
      </c>
      <c r="Z9">
        <v>84.2</v>
      </c>
      <c r="AA9">
        <v>0.06</v>
      </c>
      <c r="AB9">
        <v>1.7999999999999999E-2</v>
      </c>
      <c r="AC9">
        <v>0.62</v>
      </c>
      <c r="AD9">
        <v>0.25600000000000001</v>
      </c>
      <c r="AE9">
        <v>1.1399999999999999</v>
      </c>
      <c r="AF9">
        <v>0.76400000000000001</v>
      </c>
      <c r="AG9">
        <v>1.95</v>
      </c>
      <c r="AH9">
        <v>0.10100000000000001</v>
      </c>
      <c r="AI9">
        <v>3.6</v>
      </c>
      <c r="AJ9">
        <v>910</v>
      </c>
      <c r="AK9">
        <v>0.153</v>
      </c>
      <c r="AL9">
        <v>2.5999999999999999E-2</v>
      </c>
      <c r="AM9">
        <v>1.7999999999999999E-2</v>
      </c>
      <c r="AN9">
        <v>4.8000000000000001E-2</v>
      </c>
      <c r="AO9">
        <v>0</v>
      </c>
      <c r="AP9">
        <v>0.43</v>
      </c>
      <c r="AQ9">
        <v>0.55100000000000005</v>
      </c>
      <c r="AR9">
        <v>0.4</v>
      </c>
      <c r="AS9">
        <v>0.19</v>
      </c>
      <c r="AT9">
        <v>90.3</v>
      </c>
      <c r="AU9">
        <v>0.66</v>
      </c>
      <c r="AV9">
        <v>0</v>
      </c>
      <c r="AW9">
        <v>4.7E-2</v>
      </c>
      <c r="AX9">
        <v>3.42</v>
      </c>
      <c r="AY9">
        <v>0.13900000000000001</v>
      </c>
      <c r="AZ9">
        <v>1.32</v>
      </c>
      <c r="BA9">
        <v>0</v>
      </c>
      <c r="BB9" s="3">
        <v>0</v>
      </c>
      <c r="BC9">
        <v>2.2999999999999998</v>
      </c>
      <c r="BD9">
        <v>1E-3</v>
      </c>
      <c r="BE9">
        <v>7.0000000000000007E-2</v>
      </c>
      <c r="BF9">
        <v>0.21</v>
      </c>
      <c r="BG9">
        <v>0.21</v>
      </c>
      <c r="BH9">
        <v>0.30099999999999999</v>
      </c>
      <c r="BI9">
        <v>0.03</v>
      </c>
      <c r="BJ9">
        <v>13.2</v>
      </c>
      <c r="BK9">
        <v>2E-3</v>
      </c>
      <c r="BL9">
        <v>0</v>
      </c>
      <c r="BM9">
        <v>0.11700000000000001</v>
      </c>
      <c r="BN9">
        <v>1E-3</v>
      </c>
      <c r="BO9">
        <v>2.1000000000000001E-2</v>
      </c>
      <c r="BP9">
        <v>9.8000000000000004E-2</v>
      </c>
      <c r="BQ9">
        <v>3.35</v>
      </c>
      <c r="BR9">
        <v>0.04</v>
      </c>
      <c r="BS9">
        <v>0.85299999999999998</v>
      </c>
      <c r="BT9">
        <v>27.8</v>
      </c>
      <c r="BU9">
        <v>0.87</v>
      </c>
    </row>
    <row r="10" spans="1:73" x14ac:dyDescent="0.2">
      <c r="A10">
        <v>9</v>
      </c>
      <c r="B10" t="s">
        <v>73</v>
      </c>
      <c r="C10">
        <v>655505</v>
      </c>
      <c r="D10">
        <v>5524230</v>
      </c>
      <c r="E10">
        <v>-114.836798679935</v>
      </c>
      <c r="F10">
        <v>49.850291921728001</v>
      </c>
      <c r="G10">
        <v>1283</v>
      </c>
      <c r="H10" s="4" t="s">
        <v>82</v>
      </c>
      <c r="I10">
        <v>5</v>
      </c>
      <c r="J10">
        <f>18-6</f>
        <v>12</v>
      </c>
      <c r="L10" t="s">
        <v>75</v>
      </c>
      <c r="M10">
        <v>5573</v>
      </c>
      <c r="N10">
        <v>12243.97</v>
      </c>
      <c r="O10">
        <v>11899.029939346299</v>
      </c>
      <c r="P10">
        <v>12340.016552254599</v>
      </c>
      <c r="Q10" s="3">
        <v>3476.85565</v>
      </c>
      <c r="R10" s="3">
        <v>353.739269101731</v>
      </c>
      <c r="S10" s="3">
        <v>203.67039648490601</v>
      </c>
      <c r="T10" s="3">
        <v>162.573660720898</v>
      </c>
      <c r="U10">
        <v>5.0000000000000001E-4</v>
      </c>
      <c r="V10">
        <v>5.8000000000000003E-2</v>
      </c>
      <c r="W10">
        <v>0.05</v>
      </c>
      <c r="X10">
        <v>0.6</v>
      </c>
      <c r="Y10">
        <v>6</v>
      </c>
      <c r="Z10">
        <v>90.8</v>
      </c>
      <c r="AA10">
        <v>0.06</v>
      </c>
      <c r="AB10">
        <v>1.6E-2</v>
      </c>
      <c r="AC10">
        <v>0.67</v>
      </c>
      <c r="AD10">
        <v>0.26800000000000002</v>
      </c>
      <c r="AE10">
        <v>1.1000000000000001</v>
      </c>
      <c r="AF10">
        <v>0.78500000000000003</v>
      </c>
      <c r="AG10">
        <v>2.57</v>
      </c>
      <c r="AH10">
        <v>8.6999999999999994E-2</v>
      </c>
      <c r="AI10">
        <v>3.46</v>
      </c>
      <c r="AJ10">
        <v>880</v>
      </c>
      <c r="AK10">
        <v>0.159</v>
      </c>
      <c r="AL10">
        <v>3.3000000000000002E-2</v>
      </c>
      <c r="AM10">
        <v>1.9E-2</v>
      </c>
      <c r="AN10">
        <v>4.4999999999999998E-2</v>
      </c>
      <c r="AO10">
        <v>0</v>
      </c>
      <c r="AP10">
        <v>0.68</v>
      </c>
      <c r="AQ10">
        <v>0.54600000000000004</v>
      </c>
      <c r="AR10">
        <v>0.4</v>
      </c>
      <c r="AS10">
        <v>0.222</v>
      </c>
      <c r="AT10">
        <v>111.5</v>
      </c>
      <c r="AU10">
        <v>1.28</v>
      </c>
      <c r="AV10">
        <v>0</v>
      </c>
      <c r="AW10">
        <v>5.2999999999999999E-2</v>
      </c>
      <c r="AX10">
        <v>3.68</v>
      </c>
      <c r="AY10">
        <v>0.18099999999999999</v>
      </c>
      <c r="AZ10">
        <v>1.3</v>
      </c>
      <c r="BA10">
        <v>0</v>
      </c>
      <c r="BB10">
        <v>1E-3</v>
      </c>
      <c r="BC10">
        <v>2.79</v>
      </c>
      <c r="BD10">
        <v>1E-3</v>
      </c>
      <c r="BE10">
        <v>0.1</v>
      </c>
      <c r="BF10">
        <v>0.18</v>
      </c>
      <c r="BG10">
        <v>0.21</v>
      </c>
      <c r="BH10">
        <v>0.29599999999999999</v>
      </c>
      <c r="BI10">
        <v>0.04</v>
      </c>
      <c r="BJ10">
        <v>14.3</v>
      </c>
      <c r="BK10">
        <v>2E-3</v>
      </c>
      <c r="BL10">
        <v>0</v>
      </c>
      <c r="BM10">
        <v>0.107</v>
      </c>
      <c r="BN10">
        <v>1E-3</v>
      </c>
      <c r="BO10">
        <v>2.1000000000000001E-2</v>
      </c>
      <c r="BP10">
        <v>9.4E-2</v>
      </c>
      <c r="BQ10">
        <v>3.36</v>
      </c>
      <c r="BR10">
        <v>0.03</v>
      </c>
      <c r="BS10">
        <v>0.80900000000000005</v>
      </c>
      <c r="BT10">
        <v>32.799999999999997</v>
      </c>
      <c r="BU10">
        <v>0.86</v>
      </c>
    </row>
    <row r="11" spans="1:73" x14ac:dyDescent="0.2">
      <c r="A11">
        <v>10</v>
      </c>
      <c r="B11" t="s">
        <v>73</v>
      </c>
      <c r="C11">
        <v>652207</v>
      </c>
      <c r="D11">
        <v>5525608</v>
      </c>
      <c r="E11">
        <v>-114.882101554613</v>
      </c>
      <c r="F11">
        <v>49.8635243319182</v>
      </c>
      <c r="G11">
        <v>1206</v>
      </c>
      <c r="H11" t="s">
        <v>81</v>
      </c>
      <c r="I11" s="2">
        <v>6</v>
      </c>
      <c r="J11">
        <f>48-6</f>
        <v>42</v>
      </c>
      <c r="L11" t="s">
        <v>75</v>
      </c>
      <c r="M11">
        <v>7856</v>
      </c>
      <c r="N11">
        <v>14580.13</v>
      </c>
      <c r="O11">
        <v>14059.7459484472</v>
      </c>
      <c r="P11">
        <v>12804.564340405401</v>
      </c>
      <c r="Q11" s="3">
        <v>2883.7924499999999</v>
      </c>
      <c r="R11" s="3">
        <v>341.09876988699602</v>
      </c>
      <c r="S11" s="3">
        <v>219.88002087260099</v>
      </c>
      <c r="T11" s="3">
        <v>230.22101757147101</v>
      </c>
      <c r="U11">
        <v>4.0000000000000002E-4</v>
      </c>
      <c r="V11">
        <v>2.5999999999999999E-2</v>
      </c>
      <c r="W11">
        <v>0.06</v>
      </c>
      <c r="X11">
        <v>0.34</v>
      </c>
      <c r="Y11">
        <v>6</v>
      </c>
      <c r="Z11">
        <v>43.2</v>
      </c>
      <c r="AA11">
        <v>0.05</v>
      </c>
      <c r="AB11">
        <v>1.2E-2</v>
      </c>
      <c r="AC11">
        <v>0.69</v>
      </c>
      <c r="AD11">
        <v>0.13700000000000001</v>
      </c>
      <c r="AE11">
        <v>0.95099999999999996</v>
      </c>
      <c r="AF11">
        <v>0.38700000000000001</v>
      </c>
      <c r="AG11">
        <v>1.96</v>
      </c>
      <c r="AH11">
        <v>8.5000000000000006E-2</v>
      </c>
      <c r="AI11">
        <v>2.59</v>
      </c>
      <c r="AJ11">
        <v>750</v>
      </c>
      <c r="AK11">
        <v>0.16300000000000001</v>
      </c>
      <c r="AL11">
        <v>1.2999999999999999E-2</v>
      </c>
      <c r="AM11">
        <v>1.4999999999999999E-2</v>
      </c>
      <c r="AN11">
        <v>3.6999999999999998E-2</v>
      </c>
      <c r="AO11">
        <v>0</v>
      </c>
      <c r="AP11">
        <v>0.52</v>
      </c>
      <c r="AQ11">
        <v>0.46800000000000003</v>
      </c>
      <c r="AR11">
        <v>0.4</v>
      </c>
      <c r="AS11">
        <v>0.14199999999999999</v>
      </c>
      <c r="AT11">
        <v>89.1</v>
      </c>
      <c r="AU11">
        <v>0.28000000000000003</v>
      </c>
      <c r="AV11">
        <v>0</v>
      </c>
      <c r="AW11">
        <v>4.4999999999999998E-2</v>
      </c>
      <c r="AX11">
        <v>1.87</v>
      </c>
      <c r="AY11">
        <v>0.154</v>
      </c>
      <c r="AZ11">
        <v>0.96</v>
      </c>
      <c r="BA11">
        <v>0</v>
      </c>
      <c r="BB11">
        <v>1E-3</v>
      </c>
      <c r="BC11">
        <v>2.96</v>
      </c>
      <c r="BD11" s="3">
        <v>0</v>
      </c>
      <c r="BE11">
        <v>0.06</v>
      </c>
      <c r="BF11">
        <v>0.1</v>
      </c>
      <c r="BG11">
        <v>0.13</v>
      </c>
      <c r="BH11">
        <v>0.14599999999999999</v>
      </c>
      <c r="BI11">
        <v>0.03</v>
      </c>
      <c r="BJ11">
        <v>13.1</v>
      </c>
      <c r="BK11">
        <v>1E-3</v>
      </c>
      <c r="BL11">
        <v>0</v>
      </c>
      <c r="BM11">
        <v>0.06</v>
      </c>
      <c r="BN11">
        <v>1E-3</v>
      </c>
      <c r="BO11">
        <v>1.2999999999999999E-2</v>
      </c>
      <c r="BP11">
        <v>4.3999999999999997E-2</v>
      </c>
      <c r="BQ11">
        <v>2.06</v>
      </c>
      <c r="BR11">
        <v>0.05</v>
      </c>
      <c r="BS11">
        <v>0.436</v>
      </c>
      <c r="BT11">
        <v>38.700000000000003</v>
      </c>
      <c r="BU11">
        <v>0.59</v>
      </c>
    </row>
    <row r="12" spans="1:73" x14ac:dyDescent="0.2">
      <c r="A12">
        <v>11</v>
      </c>
      <c r="B12" t="s">
        <v>73</v>
      </c>
      <c r="C12">
        <v>652195</v>
      </c>
      <c r="D12">
        <v>5525643</v>
      </c>
      <c r="E12">
        <v>-114.882254651035</v>
      </c>
      <c r="F12">
        <v>49.863841965256697</v>
      </c>
      <c r="G12">
        <v>1205</v>
      </c>
      <c r="H12" t="s">
        <v>80</v>
      </c>
      <c r="I12" s="2">
        <v>7</v>
      </c>
      <c r="J12">
        <f>51-6</f>
        <v>45</v>
      </c>
      <c r="L12" t="s">
        <v>75</v>
      </c>
      <c r="M12">
        <v>7892</v>
      </c>
      <c r="N12">
        <v>14617.01</v>
      </c>
      <c r="O12">
        <v>14096.735021496899</v>
      </c>
      <c r="P12">
        <v>12784.501139628699</v>
      </c>
      <c r="Q12" s="3">
        <v>2869.8367400000002</v>
      </c>
      <c r="R12" s="3">
        <v>341.10308599718098</v>
      </c>
      <c r="S12" s="3">
        <v>220.01926070366201</v>
      </c>
      <c r="T12" s="3">
        <v>230.90359404384699</v>
      </c>
      <c r="U12">
        <v>4.0000000000000002E-4</v>
      </c>
      <c r="V12">
        <v>4.1000000000000002E-2</v>
      </c>
      <c r="W12">
        <v>0.28999999999999998</v>
      </c>
      <c r="X12">
        <v>1.06</v>
      </c>
      <c r="Y12">
        <v>9</v>
      </c>
      <c r="Z12">
        <v>74.7</v>
      </c>
      <c r="AA12">
        <v>0.18</v>
      </c>
      <c r="AB12">
        <v>3.9E-2</v>
      </c>
      <c r="AC12">
        <v>1.02</v>
      </c>
      <c r="AD12">
        <v>0.218</v>
      </c>
      <c r="AE12">
        <v>5.01</v>
      </c>
      <c r="AF12">
        <v>1.5</v>
      </c>
      <c r="AG12">
        <v>5.35</v>
      </c>
      <c r="AH12">
        <v>0.26400000000000001</v>
      </c>
      <c r="AI12">
        <v>4.53</v>
      </c>
      <c r="AJ12">
        <v>3460</v>
      </c>
      <c r="AK12">
        <v>0.72099999999999997</v>
      </c>
      <c r="AL12">
        <v>2.4E-2</v>
      </c>
      <c r="AM12">
        <v>4.3999999999999997E-2</v>
      </c>
      <c r="AN12">
        <v>3.4000000000000002E-2</v>
      </c>
      <c r="AO12">
        <v>0</v>
      </c>
      <c r="AP12">
        <v>0.31</v>
      </c>
      <c r="AQ12">
        <v>2.4500000000000002</v>
      </c>
      <c r="AR12">
        <v>2.9</v>
      </c>
      <c r="AS12">
        <v>0.17100000000000001</v>
      </c>
      <c r="AT12">
        <v>143</v>
      </c>
      <c r="AU12">
        <v>2.52</v>
      </c>
      <c r="AV12">
        <v>0</v>
      </c>
      <c r="AW12">
        <v>0.14299999999999999</v>
      </c>
      <c r="AX12">
        <v>5.63</v>
      </c>
      <c r="AY12">
        <v>0.155</v>
      </c>
      <c r="AZ12">
        <v>2.42</v>
      </c>
      <c r="BA12">
        <v>1E-3</v>
      </c>
      <c r="BB12" s="3">
        <v>0</v>
      </c>
      <c r="BC12">
        <v>3.37</v>
      </c>
      <c r="BD12" s="3">
        <v>0</v>
      </c>
      <c r="BE12">
        <v>0.04</v>
      </c>
      <c r="BF12">
        <v>0.12</v>
      </c>
      <c r="BG12">
        <v>0.36</v>
      </c>
      <c r="BH12">
        <v>0.21299999999999999</v>
      </c>
      <c r="BI12">
        <v>0.05</v>
      </c>
      <c r="BJ12">
        <v>17.100000000000001</v>
      </c>
      <c r="BK12">
        <v>1E-3</v>
      </c>
      <c r="BL12">
        <v>5.0000000000000001E-3</v>
      </c>
      <c r="BM12">
        <v>0.20399999999999999</v>
      </c>
      <c r="BN12">
        <v>2E-3</v>
      </c>
      <c r="BO12">
        <v>5.0999999999999997E-2</v>
      </c>
      <c r="BP12">
        <v>0.13</v>
      </c>
      <c r="BQ12">
        <v>6.51</v>
      </c>
      <c r="BR12">
        <v>0.14000000000000001</v>
      </c>
      <c r="BS12">
        <v>2.3199999999999998</v>
      </c>
      <c r="BT12">
        <v>31</v>
      </c>
      <c r="BU12">
        <v>2.06</v>
      </c>
    </row>
    <row r="13" spans="1:73" x14ac:dyDescent="0.2">
      <c r="A13">
        <v>12</v>
      </c>
      <c r="B13" t="s">
        <v>73</v>
      </c>
      <c r="C13">
        <v>652824</v>
      </c>
      <c r="D13">
        <v>5517035</v>
      </c>
      <c r="E13">
        <v>-114.87689901877</v>
      </c>
      <c r="F13">
        <v>49.786311939727902</v>
      </c>
      <c r="G13">
        <v>1150</v>
      </c>
      <c r="H13" t="s">
        <v>81</v>
      </c>
      <c r="I13" s="2">
        <v>8</v>
      </c>
      <c r="J13">
        <f>33-6</f>
        <v>27</v>
      </c>
      <c r="L13" t="s">
        <v>75</v>
      </c>
      <c r="M13">
        <v>2331</v>
      </c>
      <c r="N13">
        <v>7091.59</v>
      </c>
      <c r="O13">
        <v>6304.5265518661799</v>
      </c>
      <c r="P13">
        <v>20017.429733411202</v>
      </c>
      <c r="Q13" s="3">
        <v>10595.172</v>
      </c>
      <c r="R13" s="3">
        <v>318.38367129636998</v>
      </c>
      <c r="S13" s="3">
        <v>203.08417030271701</v>
      </c>
      <c r="T13" s="3">
        <v>190.029077014607</v>
      </c>
      <c r="U13">
        <v>2.0000000000000001E-4</v>
      </c>
      <c r="V13">
        <v>4.2999999999999997E-2</v>
      </c>
      <c r="W13">
        <v>0.05</v>
      </c>
      <c r="X13">
        <v>0.39</v>
      </c>
      <c r="Y13">
        <v>5</v>
      </c>
      <c r="Z13">
        <v>78.2</v>
      </c>
      <c r="AA13">
        <v>0.06</v>
      </c>
      <c r="AB13">
        <v>2.3E-2</v>
      </c>
      <c r="AC13">
        <v>0.59</v>
      </c>
      <c r="AD13">
        <v>0.20799999999999999</v>
      </c>
      <c r="AE13">
        <v>1.0049999999999999</v>
      </c>
      <c r="AF13">
        <v>0.53600000000000003</v>
      </c>
      <c r="AG13">
        <v>1.51</v>
      </c>
      <c r="AH13">
        <v>9.6000000000000002E-2</v>
      </c>
      <c r="AI13">
        <v>4.38</v>
      </c>
      <c r="AJ13">
        <v>1020</v>
      </c>
      <c r="AK13">
        <v>0.17199999999999999</v>
      </c>
      <c r="AL13">
        <v>2.3E-2</v>
      </c>
      <c r="AM13">
        <v>1.7000000000000001E-2</v>
      </c>
      <c r="AN13">
        <v>4.5999999999999999E-2</v>
      </c>
      <c r="AO13">
        <v>0</v>
      </c>
      <c r="AP13">
        <v>0.49</v>
      </c>
      <c r="AQ13">
        <v>0.49099999999999999</v>
      </c>
      <c r="AR13">
        <v>0.4</v>
      </c>
      <c r="AS13">
        <v>0.16400000000000001</v>
      </c>
      <c r="AT13">
        <v>68.400000000000006</v>
      </c>
      <c r="AU13">
        <v>0.5</v>
      </c>
      <c r="AV13">
        <v>0</v>
      </c>
      <c r="AW13">
        <v>5.2999999999999999E-2</v>
      </c>
      <c r="AX13">
        <v>2.4500000000000002</v>
      </c>
      <c r="AY13">
        <v>0.153</v>
      </c>
      <c r="AZ13">
        <v>1.44</v>
      </c>
      <c r="BA13" s="3">
        <v>0</v>
      </c>
      <c r="BB13" s="3">
        <v>0</v>
      </c>
      <c r="BC13">
        <v>2.25</v>
      </c>
      <c r="BD13" s="3">
        <v>0</v>
      </c>
      <c r="BE13">
        <v>0.08</v>
      </c>
      <c r="BF13">
        <v>0.21</v>
      </c>
      <c r="BG13">
        <v>0.14000000000000001</v>
      </c>
      <c r="BH13">
        <v>0.33400000000000002</v>
      </c>
      <c r="BI13">
        <v>0.04</v>
      </c>
      <c r="BJ13">
        <v>16.850000000000001</v>
      </c>
      <c r="BK13">
        <v>2E-3</v>
      </c>
      <c r="BL13" s="3">
        <v>0</v>
      </c>
      <c r="BM13" s="3">
        <v>0.04</v>
      </c>
      <c r="BN13" s="3">
        <v>1E-3</v>
      </c>
      <c r="BO13" s="3">
        <v>2.1000000000000001E-2</v>
      </c>
      <c r="BP13" s="3">
        <v>8.2000000000000003E-2</v>
      </c>
      <c r="BQ13" s="3">
        <v>3.18</v>
      </c>
      <c r="BR13" s="3">
        <v>0.09</v>
      </c>
      <c r="BS13" s="3">
        <v>0.66800000000000004</v>
      </c>
      <c r="BT13" s="3">
        <v>47.2</v>
      </c>
      <c r="BU13" s="3">
        <v>0.78</v>
      </c>
    </row>
    <row r="14" spans="1:73" x14ac:dyDescent="0.2">
      <c r="A14">
        <v>13</v>
      </c>
      <c r="B14" t="s">
        <v>73</v>
      </c>
      <c r="C14">
        <v>652791</v>
      </c>
      <c r="D14">
        <v>5514894</v>
      </c>
      <c r="E14">
        <v>-114.878197933867</v>
      </c>
      <c r="F14">
        <v>49.7670765452784</v>
      </c>
      <c r="G14">
        <v>1139</v>
      </c>
      <c r="H14" s="4" t="s">
        <v>80</v>
      </c>
      <c r="I14" s="2">
        <v>9</v>
      </c>
      <c r="J14">
        <v>75</v>
      </c>
      <c r="L14" t="s">
        <v>75</v>
      </c>
      <c r="M14">
        <v>2177</v>
      </c>
      <c r="N14">
        <v>5895.89</v>
      </c>
      <c r="O14">
        <v>4996.3402458926703</v>
      </c>
      <c r="P14">
        <v>22036.118516972801</v>
      </c>
      <c r="Q14" s="3">
        <v>12721.3986</v>
      </c>
      <c r="R14" s="3">
        <v>301.00851059513099</v>
      </c>
      <c r="S14" s="3">
        <v>201.13413554770099</v>
      </c>
      <c r="T14" s="3">
        <v>188.76919368290899</v>
      </c>
      <c r="U14">
        <v>4.0000000000000002E-4</v>
      </c>
      <c r="V14">
        <v>3.3000000000000002E-2</v>
      </c>
      <c r="W14">
        <v>0.04</v>
      </c>
      <c r="X14">
        <v>0.35</v>
      </c>
      <c r="Y14">
        <v>1</v>
      </c>
      <c r="Z14">
        <v>48.9</v>
      </c>
      <c r="AA14">
        <v>0.05</v>
      </c>
      <c r="AB14">
        <v>0.02</v>
      </c>
      <c r="AC14">
        <v>0.38</v>
      </c>
      <c r="AD14">
        <v>0.13800000000000001</v>
      </c>
      <c r="AE14">
        <v>0.84299999999999997</v>
      </c>
      <c r="AF14">
        <v>0.48899999999999999</v>
      </c>
      <c r="AG14">
        <v>2.3199999999999998</v>
      </c>
      <c r="AH14">
        <v>8.1000000000000003E-2</v>
      </c>
      <c r="AI14">
        <v>3.74</v>
      </c>
      <c r="AJ14">
        <v>920</v>
      </c>
      <c r="AK14">
        <v>0.154</v>
      </c>
      <c r="AL14">
        <v>4.2999999999999997E-2</v>
      </c>
      <c r="AM14">
        <v>0.02</v>
      </c>
      <c r="AN14">
        <v>4.3999999999999997E-2</v>
      </c>
      <c r="AO14">
        <v>0</v>
      </c>
      <c r="AP14">
        <v>0.28999999999999998</v>
      </c>
      <c r="AQ14">
        <v>0.41099999999999998</v>
      </c>
      <c r="AR14">
        <v>0.2</v>
      </c>
      <c r="AS14">
        <v>9.1999999999999998E-2</v>
      </c>
      <c r="AT14">
        <v>59.2</v>
      </c>
      <c r="AU14">
        <v>0.6</v>
      </c>
      <c r="AV14">
        <v>0</v>
      </c>
      <c r="AW14">
        <v>5.5E-2</v>
      </c>
      <c r="AX14">
        <v>2.4700000000000002</v>
      </c>
      <c r="AY14">
        <v>9.7000000000000003E-2</v>
      </c>
      <c r="AZ14">
        <v>1.4</v>
      </c>
      <c r="BA14" s="3">
        <v>0</v>
      </c>
      <c r="BB14" s="3">
        <v>0</v>
      </c>
      <c r="BC14">
        <v>2.0499999999999998</v>
      </c>
      <c r="BD14" s="3">
        <v>0</v>
      </c>
      <c r="BE14">
        <v>0.05</v>
      </c>
      <c r="BF14">
        <v>0.32</v>
      </c>
      <c r="BG14">
        <v>0.18</v>
      </c>
      <c r="BH14">
        <v>0.29399999999999998</v>
      </c>
      <c r="BI14">
        <v>0.05</v>
      </c>
      <c r="BJ14">
        <v>11.8</v>
      </c>
      <c r="BK14">
        <v>2E-3</v>
      </c>
      <c r="BL14" s="3">
        <v>0</v>
      </c>
      <c r="BM14" s="3">
        <v>6.0999999999999999E-2</v>
      </c>
      <c r="BN14" s="3">
        <v>1E-3</v>
      </c>
      <c r="BO14" s="3">
        <v>2.5999999999999999E-2</v>
      </c>
      <c r="BP14" s="3">
        <v>7.6999999999999999E-2</v>
      </c>
      <c r="BQ14" s="3">
        <v>3.13</v>
      </c>
      <c r="BR14" s="3">
        <v>0.09</v>
      </c>
      <c r="BS14" s="3">
        <v>0.53900000000000003</v>
      </c>
      <c r="BT14" s="3">
        <v>28.9</v>
      </c>
      <c r="BU14" s="3">
        <v>0.91</v>
      </c>
    </row>
    <row r="15" spans="1:73" x14ac:dyDescent="0.2">
      <c r="A15">
        <v>14</v>
      </c>
      <c r="B15" t="s">
        <v>73</v>
      </c>
      <c r="C15">
        <v>652791</v>
      </c>
      <c r="D15">
        <v>5514894</v>
      </c>
      <c r="E15">
        <v>-114.878197933867</v>
      </c>
      <c r="F15">
        <v>49.7670765452784</v>
      </c>
      <c r="G15">
        <v>1139</v>
      </c>
      <c r="H15" s="4" t="s">
        <v>80</v>
      </c>
      <c r="I15">
        <v>9</v>
      </c>
      <c r="J15">
        <f>60-6</f>
        <v>54</v>
      </c>
      <c r="L15" t="s">
        <v>75</v>
      </c>
      <c r="M15">
        <v>2177</v>
      </c>
      <c r="N15">
        <v>5895.89</v>
      </c>
      <c r="O15">
        <v>4996.3402458926703</v>
      </c>
      <c r="P15">
        <v>22036.118516972801</v>
      </c>
      <c r="Q15" s="3">
        <v>12721.3986</v>
      </c>
      <c r="R15" s="3">
        <v>301.00851059513099</v>
      </c>
      <c r="S15" s="3">
        <v>201.13413554770099</v>
      </c>
      <c r="T15" s="3">
        <v>188.76919368290899</v>
      </c>
      <c r="U15">
        <v>5.9999999999999995E-4</v>
      </c>
      <c r="V15">
        <v>4.3999999999999997E-2</v>
      </c>
      <c r="W15">
        <v>0.05</v>
      </c>
      <c r="X15">
        <v>0.48</v>
      </c>
      <c r="Y15">
        <v>2</v>
      </c>
      <c r="Z15">
        <v>62.8</v>
      </c>
      <c r="AA15">
        <v>7.0000000000000007E-2</v>
      </c>
      <c r="AB15">
        <v>2.5000000000000001E-2</v>
      </c>
      <c r="AC15">
        <v>0.46</v>
      </c>
      <c r="AD15">
        <v>0.154</v>
      </c>
      <c r="AE15">
        <v>1.08</v>
      </c>
      <c r="AF15">
        <v>0.59899999999999998</v>
      </c>
      <c r="AG15">
        <v>2.64</v>
      </c>
      <c r="AH15">
        <v>0.11899999999999999</v>
      </c>
      <c r="AI15">
        <v>4.33</v>
      </c>
      <c r="AJ15">
        <v>1200</v>
      </c>
      <c r="AK15">
        <v>0.21299999999999999</v>
      </c>
      <c r="AL15">
        <v>0.04</v>
      </c>
      <c r="AM15">
        <v>2.4E-2</v>
      </c>
      <c r="AN15">
        <v>4.7E-2</v>
      </c>
      <c r="AO15">
        <v>0</v>
      </c>
      <c r="AP15">
        <v>0.3</v>
      </c>
      <c r="AQ15">
        <v>0.54</v>
      </c>
      <c r="AR15">
        <v>0.3</v>
      </c>
      <c r="AS15">
        <v>0.111</v>
      </c>
      <c r="AT15">
        <v>72.5</v>
      </c>
      <c r="AU15">
        <v>0.82</v>
      </c>
      <c r="AV15">
        <v>0</v>
      </c>
      <c r="AW15">
        <v>7.3999999999999996E-2</v>
      </c>
      <c r="AX15">
        <v>2.89</v>
      </c>
      <c r="AY15">
        <v>0.105</v>
      </c>
      <c r="AZ15">
        <v>1.73</v>
      </c>
      <c r="BA15">
        <v>1E-3</v>
      </c>
      <c r="BB15">
        <v>1E-3</v>
      </c>
      <c r="BC15">
        <v>2.39</v>
      </c>
      <c r="BD15">
        <v>1E-3</v>
      </c>
      <c r="BE15">
        <v>0.06</v>
      </c>
      <c r="BF15">
        <v>0.38</v>
      </c>
      <c r="BG15">
        <v>0.21</v>
      </c>
      <c r="BH15">
        <v>0.35199999999999998</v>
      </c>
      <c r="BI15">
        <v>0.05</v>
      </c>
      <c r="BJ15">
        <v>15.25</v>
      </c>
      <c r="BK15">
        <v>2E-3</v>
      </c>
      <c r="BL15" s="3">
        <v>0</v>
      </c>
      <c r="BM15" s="3">
        <v>6.4000000000000001E-2</v>
      </c>
      <c r="BN15" s="3">
        <v>1E-3</v>
      </c>
      <c r="BO15" s="3">
        <v>3.5000000000000003E-2</v>
      </c>
      <c r="BP15" s="3">
        <v>9.1999999999999998E-2</v>
      </c>
      <c r="BQ15" s="3">
        <v>4</v>
      </c>
      <c r="BR15" s="3">
        <v>0.16</v>
      </c>
      <c r="BS15" s="3">
        <v>0.67100000000000004</v>
      </c>
      <c r="BT15" s="3">
        <v>25.2</v>
      </c>
      <c r="BU15" s="3">
        <v>1.1200000000000001</v>
      </c>
    </row>
    <row r="16" spans="1:73" x14ac:dyDescent="0.2">
      <c r="A16">
        <v>15</v>
      </c>
      <c r="B16" t="s">
        <v>73</v>
      </c>
      <c r="C16">
        <v>652791</v>
      </c>
      <c r="D16">
        <v>5514894</v>
      </c>
      <c r="E16">
        <v>-114.878197933867</v>
      </c>
      <c r="F16">
        <v>49.7670765452784</v>
      </c>
      <c r="G16">
        <v>1139</v>
      </c>
      <c r="H16" s="4" t="s">
        <v>80</v>
      </c>
      <c r="I16">
        <v>9</v>
      </c>
      <c r="J16">
        <f>48-6</f>
        <v>42</v>
      </c>
      <c r="L16" t="s">
        <v>75</v>
      </c>
      <c r="M16">
        <v>2177</v>
      </c>
      <c r="N16">
        <v>5895.89</v>
      </c>
      <c r="O16">
        <v>4996.3402458926703</v>
      </c>
      <c r="P16">
        <v>22036.118516972801</v>
      </c>
      <c r="Q16" s="3">
        <v>12721.3986</v>
      </c>
      <c r="R16" s="3">
        <v>301.00851059513099</v>
      </c>
      <c r="S16" s="3">
        <v>201.13413554770099</v>
      </c>
      <c r="T16" s="3">
        <v>188.76919368290899</v>
      </c>
      <c r="U16">
        <v>5.0000000000000001E-4</v>
      </c>
      <c r="V16">
        <v>3.6999999999999998E-2</v>
      </c>
      <c r="W16">
        <v>0.05</v>
      </c>
      <c r="X16">
        <v>0.46</v>
      </c>
      <c r="Y16">
        <v>2</v>
      </c>
      <c r="Z16">
        <v>58.7</v>
      </c>
      <c r="AA16">
        <v>7.0000000000000007E-2</v>
      </c>
      <c r="AB16">
        <v>2.5000000000000001E-2</v>
      </c>
      <c r="AC16">
        <v>0.45</v>
      </c>
      <c r="AD16">
        <v>0.14899999999999999</v>
      </c>
      <c r="AE16">
        <v>0.98199999999999998</v>
      </c>
      <c r="AF16">
        <v>0.58099999999999996</v>
      </c>
      <c r="AG16">
        <v>2.4500000000000002</v>
      </c>
      <c r="AH16">
        <v>9.4E-2</v>
      </c>
      <c r="AI16">
        <v>4.2699999999999996</v>
      </c>
      <c r="AJ16">
        <v>1100</v>
      </c>
      <c r="AK16">
        <v>0.187</v>
      </c>
      <c r="AL16">
        <v>3.9E-2</v>
      </c>
      <c r="AM16">
        <v>2.1000000000000001E-2</v>
      </c>
      <c r="AN16">
        <v>5.0999999999999997E-2</v>
      </c>
      <c r="AO16">
        <v>0</v>
      </c>
      <c r="AP16">
        <v>0.33</v>
      </c>
      <c r="AQ16">
        <v>0.48799999999999999</v>
      </c>
      <c r="AR16">
        <v>0.3</v>
      </c>
      <c r="AS16">
        <v>0.112</v>
      </c>
      <c r="AT16">
        <v>72.5</v>
      </c>
      <c r="AU16">
        <v>0.73</v>
      </c>
      <c r="AV16">
        <v>1E-3</v>
      </c>
      <c r="AW16">
        <v>6.4000000000000001E-2</v>
      </c>
      <c r="AX16">
        <v>2.88</v>
      </c>
      <c r="AY16">
        <v>0.115</v>
      </c>
      <c r="AZ16">
        <v>1.6</v>
      </c>
      <c r="BA16" s="3">
        <v>0</v>
      </c>
      <c r="BB16" s="3">
        <v>0</v>
      </c>
      <c r="BC16">
        <v>2.46</v>
      </c>
      <c r="BD16" s="3">
        <v>0</v>
      </c>
      <c r="BE16">
        <v>0.06</v>
      </c>
      <c r="BF16">
        <v>0.36</v>
      </c>
      <c r="BG16">
        <v>0.22</v>
      </c>
      <c r="BH16">
        <v>0.36799999999999999</v>
      </c>
      <c r="BI16">
        <v>0.06</v>
      </c>
      <c r="BJ16">
        <v>14.3</v>
      </c>
      <c r="BK16">
        <v>2E-3</v>
      </c>
      <c r="BL16" s="3">
        <v>0</v>
      </c>
      <c r="BM16" s="3">
        <v>7.0999999999999994E-2</v>
      </c>
      <c r="BN16" s="3">
        <v>1E-3</v>
      </c>
      <c r="BO16" s="3">
        <v>3.2000000000000001E-2</v>
      </c>
      <c r="BP16" s="3">
        <v>8.7999999999999995E-2</v>
      </c>
      <c r="BQ16" s="3">
        <v>3.75</v>
      </c>
      <c r="BR16" s="3">
        <v>0.09</v>
      </c>
      <c r="BS16" s="3">
        <v>0.64900000000000002</v>
      </c>
      <c r="BT16" s="3">
        <v>34.1</v>
      </c>
      <c r="BU16" s="3">
        <v>1.02</v>
      </c>
    </row>
    <row r="17" spans="1:73" x14ac:dyDescent="0.2">
      <c r="A17">
        <v>16</v>
      </c>
      <c r="B17" t="s">
        <v>73</v>
      </c>
      <c r="C17">
        <v>650515</v>
      </c>
      <c r="D17">
        <v>5512792</v>
      </c>
      <c r="E17">
        <v>-114.910594620263</v>
      </c>
      <c r="F17">
        <v>49.7487571612563</v>
      </c>
      <c r="G17">
        <v>1274</v>
      </c>
      <c r="H17" t="s">
        <v>81</v>
      </c>
      <c r="I17" s="2">
        <v>10</v>
      </c>
      <c r="J17">
        <f>17-6</f>
        <v>11</v>
      </c>
      <c r="L17" t="s">
        <v>75</v>
      </c>
      <c r="M17">
        <v>4441</v>
      </c>
      <c r="N17">
        <v>7568.65</v>
      </c>
      <c r="O17">
        <v>6640.6052221989003</v>
      </c>
      <c r="P17">
        <v>24818.085827276402</v>
      </c>
      <c r="Q17" s="3">
        <v>15221.5479</v>
      </c>
      <c r="R17" s="3">
        <v>274.65334544341903</v>
      </c>
      <c r="S17" s="3">
        <v>204.47735001854301</v>
      </c>
      <c r="T17" s="3">
        <v>196.310871393323</v>
      </c>
      <c r="U17">
        <v>4.0000000000000002E-4</v>
      </c>
      <c r="V17">
        <v>4.1000000000000002E-2</v>
      </c>
      <c r="W17">
        <v>0.05</v>
      </c>
      <c r="X17">
        <v>0.35</v>
      </c>
      <c r="Y17">
        <v>1</v>
      </c>
      <c r="Z17">
        <v>108</v>
      </c>
      <c r="AA17">
        <v>0.04</v>
      </c>
      <c r="AB17">
        <v>1.9E-2</v>
      </c>
      <c r="AC17">
        <v>0.56000000000000005</v>
      </c>
      <c r="AD17">
        <v>0.182</v>
      </c>
      <c r="AE17">
        <v>0.83599999999999997</v>
      </c>
      <c r="AF17">
        <v>0.41899999999999998</v>
      </c>
      <c r="AG17">
        <v>1.57</v>
      </c>
      <c r="AH17">
        <v>9.9000000000000005E-2</v>
      </c>
      <c r="AI17">
        <v>3.79</v>
      </c>
      <c r="AJ17">
        <v>710</v>
      </c>
      <c r="AK17">
        <v>0.13100000000000001</v>
      </c>
      <c r="AL17">
        <v>1.6E-2</v>
      </c>
      <c r="AM17">
        <v>1.7000000000000001E-2</v>
      </c>
      <c r="AN17">
        <v>0.06</v>
      </c>
      <c r="AO17">
        <v>0</v>
      </c>
      <c r="AP17">
        <v>0.53</v>
      </c>
      <c r="AQ17">
        <v>0.41099999999999998</v>
      </c>
      <c r="AR17">
        <v>0.3</v>
      </c>
      <c r="AS17">
        <v>0.13600000000000001</v>
      </c>
      <c r="AT17">
        <v>89.7</v>
      </c>
      <c r="AU17">
        <v>0.43</v>
      </c>
      <c r="AV17" s="3">
        <v>0</v>
      </c>
      <c r="AW17">
        <v>0.05</v>
      </c>
      <c r="AX17">
        <v>1.8</v>
      </c>
      <c r="AY17">
        <v>0.17199999999999999</v>
      </c>
      <c r="AZ17">
        <v>1.35</v>
      </c>
      <c r="BA17" s="3">
        <v>0</v>
      </c>
      <c r="BB17" s="3">
        <v>1E-3</v>
      </c>
      <c r="BC17">
        <v>4.07</v>
      </c>
      <c r="BD17" s="3">
        <v>0</v>
      </c>
      <c r="BE17" s="3">
        <v>7.0000000000000007E-2</v>
      </c>
      <c r="BF17">
        <v>0.11</v>
      </c>
      <c r="BG17">
        <v>0.13</v>
      </c>
      <c r="BH17">
        <v>0.20399999999999999</v>
      </c>
      <c r="BI17">
        <v>0.05</v>
      </c>
      <c r="BJ17">
        <v>10.35</v>
      </c>
      <c r="BK17">
        <v>2E-3</v>
      </c>
      <c r="BL17" s="3">
        <v>0</v>
      </c>
      <c r="BM17" s="3">
        <v>6.8000000000000005E-2</v>
      </c>
      <c r="BN17" s="3">
        <v>2E-3</v>
      </c>
      <c r="BO17" s="3">
        <v>0.02</v>
      </c>
      <c r="BP17" s="3">
        <v>5.3999999999999999E-2</v>
      </c>
      <c r="BQ17" s="3">
        <v>2.2599999999999998</v>
      </c>
      <c r="BR17" s="3">
        <v>7.0000000000000007E-2</v>
      </c>
      <c r="BS17" s="3">
        <v>0.40100000000000002</v>
      </c>
      <c r="BT17" s="3">
        <v>31.1</v>
      </c>
      <c r="BU17" s="3">
        <v>0.69</v>
      </c>
    </row>
    <row r="18" spans="1:73" x14ac:dyDescent="0.2">
      <c r="A18">
        <v>17</v>
      </c>
      <c r="B18" t="s">
        <v>73</v>
      </c>
      <c r="C18">
        <v>650899</v>
      </c>
      <c r="D18">
        <v>5509409</v>
      </c>
      <c r="E18">
        <v>-114.906576732204</v>
      </c>
      <c r="F18">
        <v>49.718252986038301</v>
      </c>
      <c r="G18">
        <v>1166</v>
      </c>
      <c r="H18" s="4" t="s">
        <v>81</v>
      </c>
      <c r="I18">
        <v>11</v>
      </c>
      <c r="J18">
        <f>23-6</f>
        <v>17</v>
      </c>
      <c r="L18" t="s">
        <v>75</v>
      </c>
      <c r="M18">
        <v>5087</v>
      </c>
      <c r="N18">
        <v>7711.29</v>
      </c>
      <c r="O18">
        <v>6946.6581909710803</v>
      </c>
      <c r="P18">
        <v>27838.830150355399</v>
      </c>
      <c r="Q18" s="3">
        <v>18438.346099999999</v>
      </c>
      <c r="R18" s="3">
        <v>245.73838937143901</v>
      </c>
      <c r="S18" s="3">
        <v>201.05099527714199</v>
      </c>
      <c r="T18" s="3">
        <v>192.49077485458301</v>
      </c>
      <c r="U18">
        <v>2.0000000000000001E-4</v>
      </c>
      <c r="V18">
        <v>3.4000000000000002E-2</v>
      </c>
      <c r="W18">
        <v>0.06</v>
      </c>
      <c r="X18">
        <v>0.48</v>
      </c>
      <c r="Y18">
        <v>3</v>
      </c>
      <c r="Z18">
        <v>64.3</v>
      </c>
      <c r="AA18">
        <v>0.05</v>
      </c>
      <c r="AB18">
        <v>0.02</v>
      </c>
      <c r="AC18">
        <v>0.62</v>
      </c>
      <c r="AD18">
        <v>0.185</v>
      </c>
      <c r="AE18">
        <v>1.04</v>
      </c>
      <c r="AF18">
        <v>0.39800000000000002</v>
      </c>
      <c r="AG18">
        <v>2.67</v>
      </c>
      <c r="AH18">
        <v>0.111</v>
      </c>
      <c r="AI18">
        <v>2.84</v>
      </c>
      <c r="AJ18">
        <v>850</v>
      </c>
      <c r="AK18">
        <v>0.17</v>
      </c>
      <c r="AL18">
        <v>1.9E-2</v>
      </c>
      <c r="AM18">
        <v>1.6E-2</v>
      </c>
      <c r="AN18">
        <v>4.7E-2</v>
      </c>
      <c r="AO18">
        <v>0</v>
      </c>
      <c r="AP18">
        <v>0.34</v>
      </c>
      <c r="AQ18">
        <v>0.52900000000000003</v>
      </c>
      <c r="AR18">
        <v>0.3</v>
      </c>
      <c r="AS18">
        <v>0.129</v>
      </c>
      <c r="AT18">
        <v>91.2</v>
      </c>
      <c r="AU18">
        <v>0.35</v>
      </c>
      <c r="AV18" s="3">
        <v>0</v>
      </c>
      <c r="AW18">
        <v>5.8000000000000003E-2</v>
      </c>
      <c r="AX18">
        <v>2.12</v>
      </c>
      <c r="AY18">
        <v>0.11700000000000001</v>
      </c>
      <c r="AZ18">
        <v>1.52</v>
      </c>
      <c r="BA18" s="3">
        <v>0</v>
      </c>
      <c r="BB18" s="3">
        <v>0</v>
      </c>
      <c r="BC18">
        <v>4.53</v>
      </c>
      <c r="BD18" s="3">
        <v>0</v>
      </c>
      <c r="BE18">
        <v>0.05</v>
      </c>
      <c r="BF18">
        <v>0.17</v>
      </c>
      <c r="BG18">
        <v>0.14000000000000001</v>
      </c>
      <c r="BH18">
        <v>0.21299999999999999</v>
      </c>
      <c r="BI18">
        <v>0.05</v>
      </c>
      <c r="BJ18">
        <v>12.65</v>
      </c>
      <c r="BK18">
        <v>2E-3</v>
      </c>
      <c r="BL18" s="3">
        <v>0</v>
      </c>
      <c r="BM18" s="3">
        <v>0.06</v>
      </c>
      <c r="BN18" s="3">
        <v>1E-3</v>
      </c>
      <c r="BO18" s="3">
        <v>3.3000000000000002E-2</v>
      </c>
      <c r="BP18" s="3">
        <v>6.6000000000000003E-2</v>
      </c>
      <c r="BQ18" s="3">
        <v>2.87</v>
      </c>
      <c r="BR18" s="3">
        <v>0.1</v>
      </c>
      <c r="BS18" s="3">
        <v>0.53400000000000003</v>
      </c>
      <c r="BT18" s="3">
        <v>39.299999999999997</v>
      </c>
      <c r="BU18" s="3">
        <v>0.77</v>
      </c>
    </row>
    <row r="19" spans="1:73" s="20" customFormat="1" x14ac:dyDescent="0.2">
      <c r="A19" s="20">
        <v>18</v>
      </c>
      <c r="B19" s="20" t="s">
        <v>73</v>
      </c>
      <c r="C19" s="20">
        <v>650899</v>
      </c>
      <c r="D19" s="20">
        <v>5509409</v>
      </c>
      <c r="E19" s="20">
        <v>-114.906576732204</v>
      </c>
      <c r="F19" s="20">
        <v>49.718252986038301</v>
      </c>
      <c r="G19" s="20">
        <v>1166</v>
      </c>
      <c r="H19" s="20" t="s">
        <v>82</v>
      </c>
      <c r="I19" s="20">
        <v>11</v>
      </c>
      <c r="J19" s="20">
        <f>18-6</f>
        <v>12</v>
      </c>
      <c r="L19" s="20" t="s">
        <v>75</v>
      </c>
      <c r="M19" s="20">
        <v>5087</v>
      </c>
      <c r="N19" s="20">
        <v>7711.29</v>
      </c>
      <c r="O19" s="20">
        <v>6946.6581909710803</v>
      </c>
      <c r="P19" s="20">
        <v>27838.830150355399</v>
      </c>
      <c r="Q19" s="21">
        <v>18438.346099999999</v>
      </c>
      <c r="R19" s="21">
        <v>245.73838937143901</v>
      </c>
      <c r="S19" s="21">
        <v>201.05099527714199</v>
      </c>
      <c r="T19" s="21">
        <v>192.49077485458301</v>
      </c>
      <c r="U19" s="20" t="s">
        <v>79</v>
      </c>
      <c r="V19" s="20" t="s">
        <v>79</v>
      </c>
      <c r="W19" s="20" t="s">
        <v>79</v>
      </c>
      <c r="X19" s="20" t="s">
        <v>79</v>
      </c>
      <c r="Y19" s="20" t="s">
        <v>79</v>
      </c>
      <c r="Z19" s="20" t="s">
        <v>79</v>
      </c>
      <c r="AA19" s="20" t="s">
        <v>79</v>
      </c>
      <c r="AB19" s="20" t="s">
        <v>79</v>
      </c>
      <c r="AC19" s="20" t="s">
        <v>79</v>
      </c>
      <c r="AD19" s="20" t="s">
        <v>79</v>
      </c>
      <c r="AE19" s="20" t="s">
        <v>79</v>
      </c>
      <c r="AF19" s="20" t="s">
        <v>79</v>
      </c>
      <c r="AG19" s="20" t="s">
        <v>79</v>
      </c>
      <c r="AH19" s="20" t="s">
        <v>79</v>
      </c>
      <c r="AI19" s="20" t="s">
        <v>79</v>
      </c>
      <c r="AJ19" s="20" t="s">
        <v>79</v>
      </c>
      <c r="AK19" s="20" t="s">
        <v>79</v>
      </c>
      <c r="AL19" s="20" t="s">
        <v>79</v>
      </c>
      <c r="AM19" s="20" t="s">
        <v>79</v>
      </c>
      <c r="AN19" s="20" t="s">
        <v>79</v>
      </c>
      <c r="AO19" s="20" t="s">
        <v>79</v>
      </c>
      <c r="AP19" s="20" t="s">
        <v>79</v>
      </c>
      <c r="AQ19" s="20" t="s">
        <v>79</v>
      </c>
      <c r="AR19" s="20" t="s">
        <v>79</v>
      </c>
      <c r="AS19" s="20" t="s">
        <v>79</v>
      </c>
      <c r="AT19" s="20" t="s">
        <v>79</v>
      </c>
      <c r="AU19" s="20" t="s">
        <v>79</v>
      </c>
      <c r="AV19" s="20" t="s">
        <v>79</v>
      </c>
      <c r="AW19" s="20" t="s">
        <v>79</v>
      </c>
      <c r="AX19" s="20" t="s">
        <v>79</v>
      </c>
      <c r="AY19" s="20" t="s">
        <v>79</v>
      </c>
      <c r="AZ19" s="20" t="s">
        <v>79</v>
      </c>
      <c r="BA19" s="20" t="s">
        <v>79</v>
      </c>
      <c r="BB19" s="21" t="s">
        <v>79</v>
      </c>
      <c r="BC19" s="20" t="s">
        <v>79</v>
      </c>
      <c r="BD19" s="20" t="s">
        <v>79</v>
      </c>
      <c r="BE19" s="20" t="s">
        <v>79</v>
      </c>
      <c r="BF19" s="20" t="s">
        <v>79</v>
      </c>
      <c r="BG19" s="20" t="s">
        <v>79</v>
      </c>
      <c r="BH19" s="20" t="s">
        <v>79</v>
      </c>
      <c r="BI19" s="20" t="s">
        <v>79</v>
      </c>
      <c r="BJ19" s="20" t="s">
        <v>79</v>
      </c>
      <c r="BK19" s="20" t="s">
        <v>79</v>
      </c>
      <c r="BL19" s="20" t="s">
        <v>79</v>
      </c>
      <c r="BM19" s="20" t="s">
        <v>79</v>
      </c>
      <c r="BN19" s="20" t="s">
        <v>79</v>
      </c>
      <c r="BO19" s="20" t="s">
        <v>79</v>
      </c>
      <c r="BP19" s="20" t="s">
        <v>79</v>
      </c>
      <c r="BQ19" s="20" t="s">
        <v>79</v>
      </c>
      <c r="BR19" s="20" t="s">
        <v>79</v>
      </c>
      <c r="BS19" s="20" t="s">
        <v>79</v>
      </c>
      <c r="BT19" s="20" t="s">
        <v>79</v>
      </c>
      <c r="BU19" s="20" t="s">
        <v>79</v>
      </c>
    </row>
    <row r="20" spans="1:73" x14ac:dyDescent="0.2">
      <c r="A20">
        <v>19</v>
      </c>
      <c r="B20" t="s">
        <v>73</v>
      </c>
      <c r="C20">
        <v>659341</v>
      </c>
      <c r="D20">
        <v>5504370</v>
      </c>
      <c r="E20">
        <v>-114.791604425966</v>
      </c>
      <c r="F20">
        <v>49.670788203334403</v>
      </c>
      <c r="G20">
        <v>1364</v>
      </c>
      <c r="H20" t="s">
        <v>81</v>
      </c>
      <c r="I20" s="2">
        <v>12</v>
      </c>
      <c r="J20">
        <f>22-6</f>
        <v>16</v>
      </c>
      <c r="L20" t="s">
        <v>75</v>
      </c>
      <c r="M20">
        <v>1540</v>
      </c>
      <c r="N20">
        <v>7991.08</v>
      </c>
      <c r="O20">
        <v>8369.6439149662201</v>
      </c>
      <c r="P20">
        <v>31315.798002983702</v>
      </c>
      <c r="Q20" s="3">
        <v>23675.9912</v>
      </c>
      <c r="R20" s="3">
        <v>166.457543513882</v>
      </c>
      <c r="S20" s="3">
        <v>183.13060519500601</v>
      </c>
      <c r="T20" s="3">
        <v>169.51769915570401</v>
      </c>
      <c r="U20">
        <v>4.0000000000000002E-4</v>
      </c>
      <c r="V20">
        <v>4.2999999999999997E-2</v>
      </c>
      <c r="W20">
        <v>0.05</v>
      </c>
      <c r="X20">
        <v>0.56000000000000005</v>
      </c>
      <c r="Y20">
        <v>2</v>
      </c>
      <c r="Z20">
        <v>63.1</v>
      </c>
      <c r="AA20">
        <v>0.04</v>
      </c>
      <c r="AB20">
        <v>1.4E-2</v>
      </c>
      <c r="AC20">
        <v>0.44</v>
      </c>
      <c r="AD20">
        <v>0.28799999999999998</v>
      </c>
      <c r="AE20">
        <v>0.76400000000000001</v>
      </c>
      <c r="AF20">
        <v>0.38600000000000001</v>
      </c>
      <c r="AG20">
        <v>1.49</v>
      </c>
      <c r="AH20">
        <v>9.0999999999999998E-2</v>
      </c>
      <c r="AI20">
        <v>3.17</v>
      </c>
      <c r="AJ20">
        <v>680</v>
      </c>
      <c r="AK20">
        <v>0.14000000000000001</v>
      </c>
      <c r="AL20">
        <v>1.7000000000000001E-2</v>
      </c>
      <c r="AM20">
        <v>1.4E-2</v>
      </c>
      <c r="AN20">
        <v>7.9000000000000001E-2</v>
      </c>
      <c r="AO20">
        <v>5.0000000000000001E-3</v>
      </c>
      <c r="AP20">
        <v>0.42</v>
      </c>
      <c r="AQ20">
        <v>0.371</v>
      </c>
      <c r="AR20">
        <v>0.3</v>
      </c>
      <c r="AS20">
        <v>0.1</v>
      </c>
      <c r="AT20">
        <v>209</v>
      </c>
      <c r="AU20">
        <v>0.26</v>
      </c>
      <c r="AV20" s="3">
        <v>0</v>
      </c>
      <c r="AW20">
        <v>4.2999999999999997E-2</v>
      </c>
      <c r="AX20">
        <v>1.81</v>
      </c>
      <c r="AY20">
        <v>0.13900000000000001</v>
      </c>
      <c r="AZ20">
        <v>1.1499999999999999</v>
      </c>
      <c r="BA20" s="3">
        <v>0</v>
      </c>
      <c r="BB20" s="3">
        <v>1E-3</v>
      </c>
      <c r="BC20">
        <v>2.52</v>
      </c>
      <c r="BD20" s="3">
        <v>0</v>
      </c>
      <c r="BE20" s="3">
        <v>7.0000000000000007E-2</v>
      </c>
      <c r="BF20">
        <v>0.11</v>
      </c>
      <c r="BG20">
        <v>0.12</v>
      </c>
      <c r="BH20">
        <v>0.188</v>
      </c>
      <c r="BI20">
        <v>0.03</v>
      </c>
      <c r="BJ20">
        <v>11.15</v>
      </c>
      <c r="BK20">
        <v>1E-3</v>
      </c>
      <c r="BL20" s="3">
        <v>0</v>
      </c>
      <c r="BM20" s="3">
        <v>4.4999999999999998E-2</v>
      </c>
      <c r="BN20" s="3">
        <v>1E-3</v>
      </c>
      <c r="BO20" s="3">
        <v>3.2000000000000001E-2</v>
      </c>
      <c r="BP20" s="3">
        <v>5.0999999999999997E-2</v>
      </c>
      <c r="BQ20" s="3">
        <v>2.21</v>
      </c>
      <c r="BR20" s="3">
        <v>0.06</v>
      </c>
      <c r="BS20" s="3">
        <v>0.38600000000000001</v>
      </c>
      <c r="BT20" s="3">
        <v>31.2</v>
      </c>
      <c r="BU20" s="3">
        <v>0.56999999999999995</v>
      </c>
    </row>
    <row r="21" spans="1:73" x14ac:dyDescent="0.2">
      <c r="A21">
        <v>20</v>
      </c>
      <c r="B21" t="s">
        <v>73</v>
      </c>
      <c r="C21">
        <v>664908</v>
      </c>
      <c r="D21">
        <v>5519897</v>
      </c>
      <c r="E21">
        <v>-114.707944738123</v>
      </c>
      <c r="F21">
        <v>49.808837058955802</v>
      </c>
      <c r="G21">
        <v>1692</v>
      </c>
      <c r="H21" t="s">
        <v>81</v>
      </c>
      <c r="I21" s="2">
        <v>13</v>
      </c>
      <c r="J21">
        <f>25-6</f>
        <v>19</v>
      </c>
      <c r="L21" t="s">
        <v>75</v>
      </c>
      <c r="M21">
        <v>7187</v>
      </c>
      <c r="N21">
        <v>10257.56</v>
      </c>
      <c r="O21">
        <v>10760.553110085801</v>
      </c>
      <c r="P21">
        <v>16488.274759449399</v>
      </c>
      <c r="Q21" s="3">
        <v>13005.4144</v>
      </c>
      <c r="R21" s="3">
        <v>47.836926430666402</v>
      </c>
      <c r="S21" s="3">
        <v>164.82384177426499</v>
      </c>
      <c r="T21" s="3">
        <v>127.506485324579</v>
      </c>
      <c r="U21">
        <v>6.9999999999999999E-4</v>
      </c>
      <c r="V21">
        <v>8.5000000000000006E-2</v>
      </c>
      <c r="W21">
        <v>7.0000000000000007E-2</v>
      </c>
      <c r="X21">
        <v>0.53</v>
      </c>
      <c r="Y21">
        <v>1</v>
      </c>
      <c r="Z21">
        <v>106.5</v>
      </c>
      <c r="AA21">
        <v>0.08</v>
      </c>
      <c r="AB21">
        <v>2.5000000000000001E-2</v>
      </c>
      <c r="AC21">
        <v>0.45</v>
      </c>
      <c r="AD21">
        <v>0.30099999999999999</v>
      </c>
      <c r="AE21">
        <v>1.2250000000000001</v>
      </c>
      <c r="AF21">
        <v>0.80400000000000005</v>
      </c>
      <c r="AG21">
        <v>2.39</v>
      </c>
      <c r="AH21">
        <v>0.17799999999999999</v>
      </c>
      <c r="AI21">
        <v>4.7300000000000004</v>
      </c>
      <c r="AJ21">
        <v>1050</v>
      </c>
      <c r="AK21">
        <v>0.22800000000000001</v>
      </c>
      <c r="AL21">
        <v>4.7E-2</v>
      </c>
      <c r="AM21">
        <v>2.1000000000000001E-2</v>
      </c>
      <c r="AN21">
        <v>9.0999999999999998E-2</v>
      </c>
      <c r="AO21" s="3">
        <v>0</v>
      </c>
      <c r="AP21">
        <v>0.6</v>
      </c>
      <c r="AQ21">
        <v>0.626</v>
      </c>
      <c r="AR21">
        <v>0.3</v>
      </c>
      <c r="AS21">
        <v>0.14299999999999999</v>
      </c>
      <c r="AT21">
        <v>158</v>
      </c>
      <c r="AU21">
        <v>0.54</v>
      </c>
      <c r="AV21" s="3">
        <v>0</v>
      </c>
      <c r="AW21">
        <v>8.6999999999999994E-2</v>
      </c>
      <c r="AX21">
        <v>4.3499999999999996</v>
      </c>
      <c r="AY21">
        <v>0.16600000000000001</v>
      </c>
      <c r="AZ21">
        <v>1.88</v>
      </c>
      <c r="BA21" s="3">
        <v>0</v>
      </c>
      <c r="BB21" s="3">
        <v>0</v>
      </c>
      <c r="BC21">
        <v>11.2</v>
      </c>
      <c r="BD21" s="3">
        <v>0</v>
      </c>
      <c r="BE21">
        <v>0.08</v>
      </c>
      <c r="BF21">
        <v>0.24</v>
      </c>
      <c r="BG21">
        <v>0.21</v>
      </c>
      <c r="BH21">
        <v>0.55500000000000005</v>
      </c>
      <c r="BI21">
        <v>0.04</v>
      </c>
      <c r="BJ21">
        <v>12.65</v>
      </c>
      <c r="BK21">
        <v>2E-3</v>
      </c>
      <c r="BL21">
        <v>5.0000000000000001E-3</v>
      </c>
      <c r="BM21" s="3">
        <v>7.8E-2</v>
      </c>
      <c r="BN21" s="3">
        <v>1E-3</v>
      </c>
      <c r="BO21" s="3">
        <v>5.3999999999999999E-2</v>
      </c>
      <c r="BP21" s="3">
        <v>0.13</v>
      </c>
      <c r="BQ21" s="3">
        <v>5.74</v>
      </c>
      <c r="BR21" s="3">
        <v>0.03</v>
      </c>
      <c r="BS21" s="3">
        <v>0.82399999999999995</v>
      </c>
      <c r="BT21" s="3">
        <v>30.3</v>
      </c>
      <c r="BU21" s="3">
        <v>1.05</v>
      </c>
    </row>
    <row r="22" spans="1:73" x14ac:dyDescent="0.2">
      <c r="A22">
        <v>21</v>
      </c>
      <c r="B22" t="s">
        <v>73</v>
      </c>
      <c r="C22">
        <v>664880</v>
      </c>
      <c r="D22">
        <v>5517349</v>
      </c>
      <c r="E22">
        <v>-114.709414598973</v>
      </c>
      <c r="F22">
        <v>49.785945440535698</v>
      </c>
      <c r="G22">
        <v>1635</v>
      </c>
      <c r="H22" t="s">
        <v>81</v>
      </c>
      <c r="I22" s="2">
        <v>14</v>
      </c>
      <c r="J22">
        <f>27-6</f>
        <v>21</v>
      </c>
      <c r="L22" t="s">
        <v>75</v>
      </c>
      <c r="M22">
        <v>6245</v>
      </c>
      <c r="N22">
        <v>8508.3700000000008</v>
      </c>
      <c r="O22">
        <v>9158.1464833256996</v>
      </c>
      <c r="P22">
        <v>18934.038704905401</v>
      </c>
      <c r="Q22" s="3">
        <v>14624.516100000001</v>
      </c>
      <c r="R22" s="3">
        <v>59.292415767382998</v>
      </c>
      <c r="S22" s="3">
        <v>167.144742454202</v>
      </c>
      <c r="T22" s="3">
        <v>135.68891816746</v>
      </c>
      <c r="U22">
        <v>8.0000000000000004E-4</v>
      </c>
      <c r="V22">
        <v>6.7000000000000004E-2</v>
      </c>
      <c r="W22">
        <v>0.05</v>
      </c>
      <c r="X22">
        <v>0.43</v>
      </c>
      <c r="Y22">
        <v>4</v>
      </c>
      <c r="Z22">
        <v>109</v>
      </c>
      <c r="AA22">
        <v>0.06</v>
      </c>
      <c r="AB22">
        <v>1.7000000000000001E-2</v>
      </c>
      <c r="AC22">
        <v>0.61</v>
      </c>
      <c r="AD22">
        <v>0.27200000000000002</v>
      </c>
      <c r="AE22">
        <v>0.90400000000000003</v>
      </c>
      <c r="AF22">
        <v>0.58199999999999996</v>
      </c>
      <c r="AG22">
        <v>2.02</v>
      </c>
      <c r="AH22">
        <v>0.221</v>
      </c>
      <c r="AI22">
        <v>5.32</v>
      </c>
      <c r="AJ22">
        <v>760</v>
      </c>
      <c r="AK22">
        <v>0.16300000000000001</v>
      </c>
      <c r="AL22">
        <v>3.5999999999999997E-2</v>
      </c>
      <c r="AM22">
        <v>1.9E-2</v>
      </c>
      <c r="AN22">
        <v>9.8000000000000004E-2</v>
      </c>
      <c r="AO22" s="3">
        <v>0</v>
      </c>
      <c r="AP22">
        <v>0.72</v>
      </c>
      <c r="AQ22">
        <v>0.45200000000000001</v>
      </c>
      <c r="AR22">
        <v>0.3</v>
      </c>
      <c r="AS22">
        <v>0.20899999999999999</v>
      </c>
      <c r="AT22">
        <v>395</v>
      </c>
      <c r="AU22">
        <v>0.41</v>
      </c>
      <c r="AV22" s="3">
        <v>0</v>
      </c>
      <c r="AW22">
        <v>5.7000000000000002E-2</v>
      </c>
      <c r="AX22">
        <v>3.28</v>
      </c>
      <c r="AY22">
        <v>0.221</v>
      </c>
      <c r="AZ22">
        <v>1.4</v>
      </c>
      <c r="BA22" s="3">
        <v>0</v>
      </c>
      <c r="BB22" s="3">
        <v>0</v>
      </c>
      <c r="BC22">
        <v>12.45</v>
      </c>
      <c r="BD22" s="3">
        <v>0</v>
      </c>
      <c r="BE22">
        <v>0.09</v>
      </c>
      <c r="BF22">
        <v>0.18</v>
      </c>
      <c r="BG22">
        <v>0.22</v>
      </c>
      <c r="BH22">
        <v>0.38500000000000001</v>
      </c>
      <c r="BI22">
        <v>0.04</v>
      </c>
      <c r="BJ22">
        <v>11.3</v>
      </c>
      <c r="BK22">
        <v>1E-3</v>
      </c>
      <c r="BL22" s="3">
        <v>0</v>
      </c>
      <c r="BM22" s="3">
        <v>8.4000000000000005E-2</v>
      </c>
      <c r="BN22" s="3">
        <v>1E-3</v>
      </c>
      <c r="BO22" s="3">
        <v>8.4000000000000005E-2</v>
      </c>
      <c r="BP22" s="3">
        <v>0.1</v>
      </c>
      <c r="BQ22" s="3">
        <v>4.0999999999999996</v>
      </c>
      <c r="BR22" s="3">
        <v>0.03</v>
      </c>
      <c r="BS22" s="3">
        <v>0.60699999999999998</v>
      </c>
      <c r="BT22" s="3">
        <v>31.4</v>
      </c>
      <c r="BU22" s="3">
        <v>0.9</v>
      </c>
    </row>
    <row r="23" spans="1:73" x14ac:dyDescent="0.2">
      <c r="A23">
        <v>22</v>
      </c>
      <c r="B23" t="s">
        <v>73</v>
      </c>
      <c r="C23">
        <v>664273</v>
      </c>
      <c r="D23">
        <v>5514984</v>
      </c>
      <c r="E23">
        <v>-114.71883869339</v>
      </c>
      <c r="F23">
        <v>49.764856885049198</v>
      </c>
      <c r="G23">
        <v>1510</v>
      </c>
      <c r="H23" s="4" t="s">
        <v>81</v>
      </c>
      <c r="I23" s="2">
        <v>15</v>
      </c>
      <c r="J23">
        <f>16-6</f>
        <v>10</v>
      </c>
      <c r="L23" t="s">
        <v>75</v>
      </c>
      <c r="M23">
        <v>4709</v>
      </c>
      <c r="N23">
        <v>6781.79</v>
      </c>
      <c r="O23">
        <v>7566.2375019834999</v>
      </c>
      <c r="P23">
        <v>21103.772003177601</v>
      </c>
      <c r="Q23" s="3">
        <v>15974.177799999999</v>
      </c>
      <c r="R23" s="3">
        <v>72.063209880123395</v>
      </c>
      <c r="S23" s="3">
        <v>170.35584557299299</v>
      </c>
      <c r="T23" s="3">
        <v>143.32272498820399</v>
      </c>
      <c r="U23">
        <v>8.0000000000000004E-4</v>
      </c>
      <c r="V23">
        <v>5.3999999999999999E-2</v>
      </c>
      <c r="W23">
        <v>0.05</v>
      </c>
      <c r="X23">
        <v>0.37</v>
      </c>
      <c r="Y23">
        <v>3</v>
      </c>
      <c r="Z23">
        <v>89.4</v>
      </c>
      <c r="AA23">
        <v>0.05</v>
      </c>
      <c r="AB23">
        <v>1.7999999999999999E-2</v>
      </c>
      <c r="AC23">
        <v>0.61</v>
      </c>
      <c r="AD23">
        <v>0.25800000000000001</v>
      </c>
      <c r="AE23">
        <v>0.86399999999999999</v>
      </c>
      <c r="AF23">
        <v>0.56200000000000006</v>
      </c>
      <c r="AG23">
        <v>1.68</v>
      </c>
      <c r="AH23">
        <v>0.104</v>
      </c>
      <c r="AI23">
        <v>4.82</v>
      </c>
      <c r="AJ23">
        <v>660</v>
      </c>
      <c r="AK23">
        <v>0.14599999999999999</v>
      </c>
      <c r="AL23">
        <v>2.9000000000000001E-2</v>
      </c>
      <c r="AM23">
        <v>1.2999999999999999E-2</v>
      </c>
      <c r="AN23">
        <v>8.7999999999999995E-2</v>
      </c>
      <c r="AO23" s="3">
        <v>0</v>
      </c>
      <c r="AP23">
        <v>0.61</v>
      </c>
      <c r="AQ23">
        <v>0.40400000000000003</v>
      </c>
      <c r="AR23">
        <v>0.3</v>
      </c>
      <c r="AS23">
        <v>0.17599999999999999</v>
      </c>
      <c r="AT23">
        <v>105</v>
      </c>
      <c r="AU23">
        <v>0.28999999999999998</v>
      </c>
      <c r="AV23" s="3">
        <v>0</v>
      </c>
      <c r="AW23">
        <v>4.8000000000000001E-2</v>
      </c>
      <c r="AX23">
        <v>2.68</v>
      </c>
      <c r="AY23">
        <v>0.21099999999999999</v>
      </c>
      <c r="AZ23">
        <v>1.38</v>
      </c>
      <c r="BA23" s="3">
        <v>0</v>
      </c>
      <c r="BB23" s="3">
        <v>0</v>
      </c>
      <c r="BC23">
        <v>3.87</v>
      </c>
      <c r="BD23" s="3">
        <v>0</v>
      </c>
      <c r="BE23">
        <v>0.09</v>
      </c>
      <c r="BF23">
        <v>0.14000000000000001</v>
      </c>
      <c r="BG23">
        <v>0.18</v>
      </c>
      <c r="BH23">
        <v>0.35899999999999999</v>
      </c>
      <c r="BI23">
        <v>0.04</v>
      </c>
      <c r="BJ23">
        <v>13.15</v>
      </c>
      <c r="BK23">
        <v>1E-3</v>
      </c>
      <c r="BL23" s="3">
        <v>0</v>
      </c>
      <c r="BM23" s="3">
        <v>8.1000000000000003E-2</v>
      </c>
      <c r="BN23" s="3">
        <v>1E-3</v>
      </c>
      <c r="BO23" s="3">
        <v>0.03</v>
      </c>
      <c r="BP23" s="3">
        <v>7.1999999999999995E-2</v>
      </c>
      <c r="BQ23" s="3">
        <v>2.83</v>
      </c>
      <c r="BR23" s="3">
        <v>0.03</v>
      </c>
      <c r="BS23" s="3">
        <v>0.53700000000000003</v>
      </c>
      <c r="BT23" s="3">
        <v>33.1</v>
      </c>
      <c r="BU23" s="3">
        <v>0.69</v>
      </c>
    </row>
    <row r="24" spans="1:73" x14ac:dyDescent="0.2">
      <c r="A24">
        <v>23</v>
      </c>
      <c r="B24" t="s">
        <v>73</v>
      </c>
      <c r="C24">
        <v>664273</v>
      </c>
      <c r="D24">
        <v>5514984</v>
      </c>
      <c r="E24">
        <v>-114.71883869339</v>
      </c>
      <c r="F24">
        <v>49.764856885049198</v>
      </c>
      <c r="G24">
        <v>1510</v>
      </c>
      <c r="H24" s="4" t="s">
        <v>82</v>
      </c>
      <c r="I24">
        <v>15</v>
      </c>
      <c r="J24">
        <f>24-6</f>
        <v>18</v>
      </c>
      <c r="L24" t="s">
        <v>75</v>
      </c>
      <c r="M24">
        <v>4709</v>
      </c>
      <c r="N24">
        <v>6781.79</v>
      </c>
      <c r="O24">
        <v>7566.2375019834999</v>
      </c>
      <c r="P24">
        <v>21103.772003177601</v>
      </c>
      <c r="Q24" s="3">
        <v>15974.177799999999</v>
      </c>
      <c r="R24" s="3">
        <v>72.063209880123395</v>
      </c>
      <c r="S24" s="3">
        <v>170.35584557299299</v>
      </c>
      <c r="T24" s="3">
        <v>143.32272498820399</v>
      </c>
      <c r="U24">
        <v>5.9999999999999995E-4</v>
      </c>
      <c r="V24">
        <v>7.4999999999999997E-2</v>
      </c>
      <c r="W24">
        <v>0.06</v>
      </c>
      <c r="X24">
        <v>0.55000000000000004</v>
      </c>
      <c r="Y24">
        <v>5</v>
      </c>
      <c r="Z24">
        <v>141</v>
      </c>
      <c r="AA24">
        <v>0.06</v>
      </c>
      <c r="AB24">
        <v>0.02</v>
      </c>
      <c r="AC24">
        <v>0.89</v>
      </c>
      <c r="AD24">
        <v>0.28399999999999997</v>
      </c>
      <c r="AE24">
        <v>1.19</v>
      </c>
      <c r="AF24">
        <v>0.68400000000000005</v>
      </c>
      <c r="AG24">
        <v>1.91</v>
      </c>
      <c r="AH24">
        <v>0.14099999999999999</v>
      </c>
      <c r="AI24">
        <v>4.55</v>
      </c>
      <c r="AJ24">
        <v>900</v>
      </c>
      <c r="AK24">
        <v>0.21299999999999999</v>
      </c>
      <c r="AL24">
        <v>3.6999999999999998E-2</v>
      </c>
      <c r="AM24">
        <v>2.3E-2</v>
      </c>
      <c r="AN24">
        <v>0.1</v>
      </c>
      <c r="AO24" s="3">
        <v>0</v>
      </c>
      <c r="AP24">
        <v>0.66</v>
      </c>
      <c r="AQ24">
        <v>0.59899999999999998</v>
      </c>
      <c r="AR24">
        <v>0.4</v>
      </c>
      <c r="AS24">
        <v>0.19400000000000001</v>
      </c>
      <c r="AT24">
        <v>141</v>
      </c>
      <c r="AU24">
        <v>0.52</v>
      </c>
      <c r="AV24" s="3">
        <v>0</v>
      </c>
      <c r="AW24">
        <v>8.1000000000000003E-2</v>
      </c>
      <c r="AX24">
        <v>3.55</v>
      </c>
      <c r="AY24">
        <v>0.23</v>
      </c>
      <c r="AZ24">
        <v>1.79</v>
      </c>
      <c r="BA24" s="3">
        <v>0</v>
      </c>
      <c r="BB24" s="3">
        <v>0</v>
      </c>
      <c r="BC24">
        <v>4.2</v>
      </c>
      <c r="BD24">
        <v>1E-3</v>
      </c>
      <c r="BE24">
        <v>0.13</v>
      </c>
      <c r="BF24">
        <v>0.18</v>
      </c>
      <c r="BG24">
        <v>0.21</v>
      </c>
      <c r="BH24">
        <v>0.53100000000000003</v>
      </c>
      <c r="BI24">
        <v>0.05</v>
      </c>
      <c r="BJ24">
        <v>20.9</v>
      </c>
      <c r="BK24">
        <v>2E-3</v>
      </c>
      <c r="BL24" s="3">
        <v>0</v>
      </c>
      <c r="BM24" s="3">
        <v>9.5000000000000001E-2</v>
      </c>
      <c r="BN24" s="3">
        <v>2E-3</v>
      </c>
      <c r="BO24" s="3">
        <v>3.5999999999999997E-2</v>
      </c>
      <c r="BP24" s="3">
        <v>0.107</v>
      </c>
      <c r="BQ24" s="3">
        <v>4.74</v>
      </c>
      <c r="BR24" s="3">
        <v>0.03</v>
      </c>
      <c r="BS24" s="3">
        <v>0.78300000000000003</v>
      </c>
      <c r="BT24" s="3">
        <v>45.4</v>
      </c>
      <c r="BU24" s="3">
        <v>1.1000000000000001</v>
      </c>
    </row>
    <row r="25" spans="1:73" x14ac:dyDescent="0.2">
      <c r="A25">
        <v>24</v>
      </c>
      <c r="B25" t="s">
        <v>73</v>
      </c>
      <c r="C25">
        <v>665455</v>
      </c>
      <c r="D25">
        <v>5509715</v>
      </c>
      <c r="E25">
        <v>-114.70467499376601</v>
      </c>
      <c r="F25">
        <v>49.717178988964697</v>
      </c>
      <c r="G25">
        <v>1446</v>
      </c>
      <c r="H25" t="s">
        <v>81</v>
      </c>
      <c r="I25" s="2">
        <v>16</v>
      </c>
      <c r="J25">
        <f>33-6</f>
        <v>27</v>
      </c>
      <c r="L25" t="s">
        <v>75</v>
      </c>
      <c r="M25">
        <v>4490</v>
      </c>
      <c r="N25">
        <v>7816.79</v>
      </c>
      <c r="O25">
        <v>8747.1017858927298</v>
      </c>
      <c r="P25">
        <v>26502.981478582002</v>
      </c>
      <c r="Q25" s="3">
        <v>20972.270499999999</v>
      </c>
      <c r="R25" s="3">
        <v>109.85806824443701</v>
      </c>
      <c r="S25" s="3">
        <v>170.091782520306</v>
      </c>
      <c r="T25" s="3">
        <v>149.72789829564101</v>
      </c>
      <c r="U25">
        <v>5.0000000000000001E-4</v>
      </c>
      <c r="V25">
        <v>4.3999999999999997E-2</v>
      </c>
      <c r="W25">
        <v>0.06</v>
      </c>
      <c r="X25">
        <v>0.32</v>
      </c>
      <c r="Y25">
        <v>0</v>
      </c>
      <c r="Z25">
        <v>40.799999999999997</v>
      </c>
      <c r="AA25">
        <v>0.05</v>
      </c>
      <c r="AB25">
        <v>0.02</v>
      </c>
      <c r="AC25">
        <v>0.32</v>
      </c>
      <c r="AD25">
        <v>0.20399999999999999</v>
      </c>
      <c r="AE25">
        <v>0.85299999999999998</v>
      </c>
      <c r="AF25">
        <v>0.42299999999999999</v>
      </c>
      <c r="AG25">
        <v>1.54</v>
      </c>
      <c r="AH25">
        <v>9.0999999999999998E-2</v>
      </c>
      <c r="AI25">
        <v>2.69</v>
      </c>
      <c r="AJ25">
        <v>700</v>
      </c>
      <c r="AK25">
        <v>0.16300000000000001</v>
      </c>
      <c r="AL25">
        <v>1.4E-2</v>
      </c>
      <c r="AM25">
        <v>1.0999999999999999E-2</v>
      </c>
      <c r="AN25">
        <v>4.7E-2</v>
      </c>
      <c r="AO25" s="3">
        <v>0</v>
      </c>
      <c r="AP25">
        <v>0.36</v>
      </c>
      <c r="AQ25">
        <v>0.42199999999999999</v>
      </c>
      <c r="AR25">
        <v>0.3</v>
      </c>
      <c r="AS25">
        <v>9.1999999999999998E-2</v>
      </c>
      <c r="AT25">
        <v>137</v>
      </c>
      <c r="AU25">
        <v>0.21</v>
      </c>
      <c r="AV25" s="3">
        <v>0</v>
      </c>
      <c r="AW25">
        <v>5.5E-2</v>
      </c>
      <c r="AX25">
        <v>2.09</v>
      </c>
      <c r="AY25">
        <v>7.8E-2</v>
      </c>
      <c r="AZ25">
        <v>2.14</v>
      </c>
      <c r="BA25" s="3">
        <v>0</v>
      </c>
      <c r="BB25" s="3">
        <v>0</v>
      </c>
      <c r="BC25">
        <v>4.37</v>
      </c>
      <c r="BD25" s="3">
        <v>0</v>
      </c>
      <c r="BE25">
        <v>0.05</v>
      </c>
      <c r="BF25">
        <v>0.11</v>
      </c>
      <c r="BG25">
        <v>0.12</v>
      </c>
      <c r="BH25">
        <v>0.20399999999999999</v>
      </c>
      <c r="BI25">
        <v>0.03</v>
      </c>
      <c r="BJ25">
        <v>7.51</v>
      </c>
      <c r="BK25">
        <v>1E-3</v>
      </c>
      <c r="BL25" s="3">
        <v>0</v>
      </c>
      <c r="BM25" s="3">
        <v>3.7999999999999999E-2</v>
      </c>
      <c r="BN25" s="3">
        <v>1E-3</v>
      </c>
      <c r="BO25" s="3">
        <v>2.3E-2</v>
      </c>
      <c r="BP25" s="3">
        <v>5.7000000000000002E-2</v>
      </c>
      <c r="BQ25" s="3">
        <v>2.58</v>
      </c>
      <c r="BR25" s="3">
        <v>0.04</v>
      </c>
      <c r="BS25" s="3">
        <v>0.42699999999999999</v>
      </c>
      <c r="BT25" s="3">
        <v>22.5</v>
      </c>
      <c r="BU25" s="3">
        <v>0.5</v>
      </c>
    </row>
    <row r="26" spans="1:73" x14ac:dyDescent="0.2">
      <c r="A26">
        <v>25</v>
      </c>
      <c r="B26" t="s">
        <v>73</v>
      </c>
      <c r="C26">
        <v>664197</v>
      </c>
      <c r="D26">
        <v>5501871</v>
      </c>
      <c r="E26">
        <v>-114.725405248283</v>
      </c>
      <c r="F26">
        <v>49.647025876933199</v>
      </c>
      <c r="G26">
        <v>1366</v>
      </c>
      <c r="H26" s="4" t="s">
        <v>80</v>
      </c>
      <c r="I26" s="2">
        <v>17</v>
      </c>
      <c r="J26">
        <f>29-6</f>
        <v>23</v>
      </c>
      <c r="L26" t="s">
        <v>75</v>
      </c>
      <c r="M26">
        <v>5519</v>
      </c>
      <c r="N26">
        <v>12063.18</v>
      </c>
      <c r="O26">
        <v>12711.1321764105</v>
      </c>
      <c r="P26">
        <v>34050.032970424603</v>
      </c>
      <c r="Q26" s="3">
        <v>27465.8043</v>
      </c>
      <c r="R26" s="3">
        <v>147.96903681974899</v>
      </c>
      <c r="S26" s="3">
        <v>174.82740604414201</v>
      </c>
      <c r="T26" s="3">
        <v>160.67228213160399</v>
      </c>
      <c r="U26">
        <v>8.0000000000000004E-4</v>
      </c>
      <c r="V26">
        <v>2.5999999999999999E-2</v>
      </c>
      <c r="W26">
        <v>0.06</v>
      </c>
      <c r="X26">
        <v>0.32</v>
      </c>
      <c r="Y26">
        <v>4</v>
      </c>
      <c r="Z26">
        <v>60.4</v>
      </c>
      <c r="AA26">
        <v>0.04</v>
      </c>
      <c r="AB26">
        <v>1.4E-2</v>
      </c>
      <c r="AC26">
        <v>0.65</v>
      </c>
      <c r="AD26">
        <v>0.111</v>
      </c>
      <c r="AE26">
        <v>0.96</v>
      </c>
      <c r="AF26">
        <v>0.34499999999999997</v>
      </c>
      <c r="AG26">
        <v>1.41</v>
      </c>
      <c r="AH26">
        <v>9.2999999999999999E-2</v>
      </c>
      <c r="AI26">
        <v>2.81</v>
      </c>
      <c r="AJ26">
        <v>780</v>
      </c>
      <c r="AK26">
        <v>0.17100000000000001</v>
      </c>
      <c r="AL26">
        <v>1.7999999999999999E-2</v>
      </c>
      <c r="AM26">
        <v>1.4999999999999999E-2</v>
      </c>
      <c r="AN26">
        <v>4.5999999999999999E-2</v>
      </c>
      <c r="AO26" s="3">
        <v>0</v>
      </c>
      <c r="AP26">
        <v>0.37</v>
      </c>
      <c r="AQ26">
        <v>0.45</v>
      </c>
      <c r="AR26">
        <v>0.5</v>
      </c>
      <c r="AS26">
        <v>0.111</v>
      </c>
      <c r="AT26">
        <v>82.4</v>
      </c>
      <c r="AU26">
        <v>0.26</v>
      </c>
      <c r="AV26" s="3">
        <v>0</v>
      </c>
      <c r="AW26">
        <v>3.9E-2</v>
      </c>
      <c r="AX26">
        <v>1.53</v>
      </c>
      <c r="AY26">
        <v>9.9000000000000005E-2</v>
      </c>
      <c r="AZ26">
        <v>1.06</v>
      </c>
      <c r="BA26" s="3">
        <v>0</v>
      </c>
      <c r="BB26" s="3">
        <v>1E-3</v>
      </c>
      <c r="BC26">
        <v>2.14</v>
      </c>
      <c r="BD26" s="3">
        <v>0</v>
      </c>
      <c r="BE26" s="3">
        <v>0.06</v>
      </c>
      <c r="BF26">
        <v>0.1</v>
      </c>
      <c r="BG26">
        <v>0.17</v>
      </c>
      <c r="BH26">
        <v>0.14699999999999999</v>
      </c>
      <c r="BI26">
        <v>0.04</v>
      </c>
      <c r="BJ26">
        <v>16.100000000000001</v>
      </c>
      <c r="BK26">
        <v>1E-3</v>
      </c>
      <c r="BL26" s="3">
        <v>0</v>
      </c>
      <c r="BM26" s="3">
        <v>8.1000000000000003E-2</v>
      </c>
      <c r="BN26" s="3">
        <v>1E-3</v>
      </c>
      <c r="BO26" s="3">
        <v>0.02</v>
      </c>
      <c r="BP26" s="3">
        <v>4.8000000000000001E-2</v>
      </c>
      <c r="BQ26" s="3">
        <v>1.94</v>
      </c>
      <c r="BR26" s="3">
        <v>0.05</v>
      </c>
      <c r="BS26" s="3">
        <v>0.49399999999999999</v>
      </c>
      <c r="BT26" s="3">
        <v>19</v>
      </c>
      <c r="BU26" s="3">
        <v>0.56000000000000005</v>
      </c>
    </row>
    <row r="27" spans="1:73" x14ac:dyDescent="0.2">
      <c r="A27">
        <v>26</v>
      </c>
      <c r="B27" t="s">
        <v>73</v>
      </c>
      <c r="C27">
        <v>664197</v>
      </c>
      <c r="D27">
        <v>5501871</v>
      </c>
      <c r="E27">
        <v>-114.725405248283</v>
      </c>
      <c r="F27">
        <v>49.647025876933199</v>
      </c>
      <c r="G27">
        <v>1366</v>
      </c>
      <c r="H27" s="4" t="s">
        <v>81</v>
      </c>
      <c r="I27">
        <v>17</v>
      </c>
      <c r="J27">
        <v>40</v>
      </c>
      <c r="L27" t="s">
        <v>75</v>
      </c>
      <c r="M27">
        <v>5519</v>
      </c>
      <c r="N27">
        <v>12063.18</v>
      </c>
      <c r="O27">
        <v>12711.1321764105</v>
      </c>
      <c r="P27">
        <v>34050.032970424603</v>
      </c>
      <c r="Q27" s="3">
        <v>27465.8043</v>
      </c>
      <c r="R27" s="3">
        <v>147.96903681974899</v>
      </c>
      <c r="S27" s="3">
        <v>174.82740604414201</v>
      </c>
      <c r="T27" s="3">
        <v>160.67228213160399</v>
      </c>
      <c r="U27">
        <v>6.9999999999999999E-4</v>
      </c>
      <c r="V27">
        <v>2.7E-2</v>
      </c>
      <c r="W27">
        <v>0.06</v>
      </c>
      <c r="X27">
        <v>0.31</v>
      </c>
      <c r="Y27">
        <v>1</v>
      </c>
      <c r="Z27">
        <v>51.2</v>
      </c>
      <c r="AA27">
        <v>0.03</v>
      </c>
      <c r="AB27">
        <v>1.2999999999999999E-2</v>
      </c>
      <c r="AC27">
        <v>0.5</v>
      </c>
      <c r="AD27">
        <v>0.11</v>
      </c>
      <c r="AE27">
        <v>0.95099999999999996</v>
      </c>
      <c r="AF27">
        <v>0.39500000000000002</v>
      </c>
      <c r="AG27">
        <v>2.4</v>
      </c>
      <c r="AH27">
        <v>8.1000000000000003E-2</v>
      </c>
      <c r="AI27">
        <v>2.35</v>
      </c>
      <c r="AJ27">
        <v>730</v>
      </c>
      <c r="AK27">
        <v>0.14299999999999999</v>
      </c>
      <c r="AL27">
        <v>1.4999999999999999E-2</v>
      </c>
      <c r="AM27">
        <v>1.2E-2</v>
      </c>
      <c r="AN27">
        <v>3.6999999999999998E-2</v>
      </c>
      <c r="AO27" s="3">
        <v>0</v>
      </c>
      <c r="AP27">
        <v>0.47</v>
      </c>
      <c r="AQ27">
        <v>0.433</v>
      </c>
      <c r="AR27">
        <v>0.4</v>
      </c>
      <c r="AS27">
        <v>7.3999999999999996E-2</v>
      </c>
      <c r="AT27">
        <v>144</v>
      </c>
      <c r="AU27">
        <v>0.22</v>
      </c>
      <c r="AV27" s="3">
        <v>3.0000000000000001E-3</v>
      </c>
      <c r="AW27">
        <v>3.3000000000000002E-2</v>
      </c>
      <c r="AX27">
        <v>1.95</v>
      </c>
      <c r="AY27">
        <v>0.107</v>
      </c>
      <c r="AZ27">
        <v>0.95</v>
      </c>
      <c r="BA27" s="3">
        <v>0</v>
      </c>
      <c r="BB27" s="3">
        <v>1E-3</v>
      </c>
      <c r="BC27">
        <v>2.65</v>
      </c>
      <c r="BD27" s="3">
        <v>0</v>
      </c>
      <c r="BE27" s="3">
        <v>0.05</v>
      </c>
      <c r="BF27">
        <v>0.08</v>
      </c>
      <c r="BG27">
        <v>0.16</v>
      </c>
      <c r="BH27">
        <v>0.12</v>
      </c>
      <c r="BI27">
        <v>0.03</v>
      </c>
      <c r="BJ27">
        <v>9.89</v>
      </c>
      <c r="BK27">
        <v>1E-3</v>
      </c>
      <c r="BL27" s="3">
        <v>0</v>
      </c>
      <c r="BM27" s="3">
        <v>6.2E-2</v>
      </c>
      <c r="BN27" s="3">
        <v>1E-3</v>
      </c>
      <c r="BO27" s="3">
        <v>1.6E-2</v>
      </c>
      <c r="BP27" s="3">
        <v>4.1000000000000002E-2</v>
      </c>
      <c r="BQ27" s="3">
        <v>1.85</v>
      </c>
      <c r="BR27" s="3">
        <v>0.06</v>
      </c>
      <c r="BS27" s="3">
        <v>0.48799999999999999</v>
      </c>
      <c r="BT27" s="3">
        <v>25.9</v>
      </c>
      <c r="BU27" s="3">
        <v>0.48</v>
      </c>
    </row>
    <row r="28" spans="1:73" x14ac:dyDescent="0.2">
      <c r="A28">
        <v>27</v>
      </c>
      <c r="B28" t="s">
        <v>73</v>
      </c>
      <c r="C28">
        <v>664197</v>
      </c>
      <c r="D28">
        <v>5501871</v>
      </c>
      <c r="E28">
        <v>-114.725405248283</v>
      </c>
      <c r="F28">
        <v>49.647025876933199</v>
      </c>
      <c r="G28">
        <v>1366</v>
      </c>
      <c r="H28" s="4" t="s">
        <v>80</v>
      </c>
      <c r="I28">
        <v>17</v>
      </c>
      <c r="J28">
        <v>28</v>
      </c>
      <c r="L28" t="s">
        <v>75</v>
      </c>
      <c r="M28">
        <v>5519</v>
      </c>
      <c r="N28">
        <v>12063.18</v>
      </c>
      <c r="O28">
        <v>12711.1321764105</v>
      </c>
      <c r="P28">
        <v>34050.032970424603</v>
      </c>
      <c r="Q28" s="3">
        <v>27465.8043</v>
      </c>
      <c r="R28" s="3">
        <v>147.96903681974899</v>
      </c>
      <c r="S28" s="3">
        <v>174.82740604414201</v>
      </c>
      <c r="T28" s="3">
        <v>160.67228213160399</v>
      </c>
      <c r="U28">
        <v>5.0000000000000001E-4</v>
      </c>
      <c r="V28">
        <v>0.02</v>
      </c>
      <c r="W28">
        <v>7.0000000000000007E-2</v>
      </c>
      <c r="X28">
        <v>0.33</v>
      </c>
      <c r="Y28">
        <v>1</v>
      </c>
      <c r="Z28">
        <v>36.9</v>
      </c>
      <c r="AA28">
        <v>0.05</v>
      </c>
      <c r="AB28">
        <v>1.2999999999999999E-2</v>
      </c>
      <c r="AC28">
        <v>0.41</v>
      </c>
      <c r="AD28">
        <v>0.104</v>
      </c>
      <c r="AE28">
        <v>1.08</v>
      </c>
      <c r="AF28">
        <v>0.41699999999999998</v>
      </c>
      <c r="AG28">
        <v>2.19</v>
      </c>
      <c r="AH28">
        <v>8.7999999999999995E-2</v>
      </c>
      <c r="AI28">
        <v>2.42</v>
      </c>
      <c r="AJ28">
        <v>860</v>
      </c>
      <c r="AK28">
        <v>0.16500000000000001</v>
      </c>
      <c r="AL28">
        <v>1.7000000000000001E-2</v>
      </c>
      <c r="AM28">
        <v>1.2999999999999999E-2</v>
      </c>
      <c r="AN28">
        <v>3.5999999999999997E-2</v>
      </c>
      <c r="AO28" s="3">
        <v>0</v>
      </c>
      <c r="AP28">
        <v>0.3</v>
      </c>
      <c r="AQ28">
        <v>0.49199999999999999</v>
      </c>
      <c r="AR28">
        <v>0.6</v>
      </c>
      <c r="AS28">
        <v>7.5999999999999998E-2</v>
      </c>
      <c r="AT28">
        <v>116</v>
      </c>
      <c r="AU28">
        <v>0.23</v>
      </c>
      <c r="AV28" s="3">
        <v>0</v>
      </c>
      <c r="AW28">
        <v>3.4000000000000002E-2</v>
      </c>
      <c r="AX28">
        <v>1.84</v>
      </c>
      <c r="AY28">
        <v>8.6999999999999994E-2</v>
      </c>
      <c r="AZ28">
        <v>0.87</v>
      </c>
      <c r="BA28" s="3">
        <v>0</v>
      </c>
      <c r="BB28" s="3">
        <v>1E-3</v>
      </c>
      <c r="BC28">
        <v>1.78</v>
      </c>
      <c r="BD28" s="3">
        <v>0</v>
      </c>
      <c r="BE28" s="3">
        <v>0.05</v>
      </c>
      <c r="BF28">
        <v>0.09</v>
      </c>
      <c r="BG28">
        <v>0.19</v>
      </c>
      <c r="BH28">
        <v>0.108</v>
      </c>
      <c r="BI28">
        <v>0.03</v>
      </c>
      <c r="BJ28">
        <v>7.4</v>
      </c>
      <c r="BK28">
        <v>1E-3</v>
      </c>
      <c r="BL28" s="3">
        <v>0</v>
      </c>
      <c r="BM28" s="3">
        <v>9.6000000000000002E-2</v>
      </c>
      <c r="BN28" s="3">
        <v>1E-3</v>
      </c>
      <c r="BO28" s="3">
        <v>1.6E-2</v>
      </c>
      <c r="BP28" s="3">
        <v>4.3999999999999997E-2</v>
      </c>
      <c r="BQ28" s="3">
        <v>2.04</v>
      </c>
      <c r="BR28" s="3">
        <v>0.04</v>
      </c>
      <c r="BS28" s="3">
        <v>0.62</v>
      </c>
      <c r="BT28" s="3">
        <v>17.8</v>
      </c>
      <c r="BU28" s="3">
        <v>0.56999999999999995</v>
      </c>
    </row>
    <row r="29" spans="1:73" x14ac:dyDescent="0.2">
      <c r="A29">
        <v>28</v>
      </c>
      <c r="B29" t="s">
        <v>73</v>
      </c>
      <c r="C29">
        <v>649145</v>
      </c>
      <c r="D29">
        <v>5499365</v>
      </c>
      <c r="E29">
        <v>-114.934721336556</v>
      </c>
      <c r="F29">
        <v>49.628407548767797</v>
      </c>
      <c r="G29">
        <v>1066</v>
      </c>
      <c r="H29" t="s">
        <v>81</v>
      </c>
      <c r="I29" s="2">
        <v>18</v>
      </c>
      <c r="J29">
        <f>16-6</f>
        <v>10</v>
      </c>
      <c r="L29" t="s">
        <v>75</v>
      </c>
      <c r="M29">
        <v>12167</v>
      </c>
      <c r="N29">
        <v>15678.72</v>
      </c>
      <c r="O29">
        <v>15335.4094310611</v>
      </c>
      <c r="P29">
        <v>37934.821978620501</v>
      </c>
      <c r="Q29" s="3">
        <v>28634.7117</v>
      </c>
      <c r="R29" s="3">
        <v>213.11544540088499</v>
      </c>
      <c r="S29" s="3">
        <v>198.523262116528</v>
      </c>
      <c r="T29" s="3">
        <v>192.15371800765601</v>
      </c>
      <c r="U29">
        <v>5.9999999999999995E-4</v>
      </c>
      <c r="V29">
        <v>2.1999999999999999E-2</v>
      </c>
      <c r="W29">
        <v>0.05</v>
      </c>
      <c r="X29">
        <v>0.28999999999999998</v>
      </c>
      <c r="Y29">
        <v>7</v>
      </c>
      <c r="Z29">
        <v>55.7</v>
      </c>
      <c r="AA29">
        <v>0.03</v>
      </c>
      <c r="AB29">
        <v>1.4E-2</v>
      </c>
      <c r="AC29">
        <v>0.71</v>
      </c>
      <c r="AD29">
        <v>0.45400000000000001</v>
      </c>
      <c r="AE29">
        <v>0.83499999999999996</v>
      </c>
      <c r="AF29">
        <v>0.36099999999999999</v>
      </c>
      <c r="AG29">
        <v>1.75</v>
      </c>
      <c r="AH29">
        <v>7.3999999999999996E-2</v>
      </c>
      <c r="AI29">
        <v>3.04</v>
      </c>
      <c r="AJ29">
        <v>710</v>
      </c>
      <c r="AK29">
        <v>0.128</v>
      </c>
      <c r="AL29">
        <v>1.4999999999999999E-2</v>
      </c>
      <c r="AM29">
        <v>1.4E-2</v>
      </c>
      <c r="AN29">
        <v>3.1E-2</v>
      </c>
      <c r="AO29" s="3">
        <v>0</v>
      </c>
      <c r="AP29">
        <v>0.45</v>
      </c>
      <c r="AQ29">
        <v>0.40600000000000003</v>
      </c>
      <c r="AR29">
        <v>0.4</v>
      </c>
      <c r="AS29">
        <v>0.16900000000000001</v>
      </c>
      <c r="AT29">
        <v>51.1</v>
      </c>
      <c r="AU29">
        <v>2.04</v>
      </c>
      <c r="AV29">
        <v>1E-3</v>
      </c>
      <c r="AW29">
        <v>3.9E-2</v>
      </c>
      <c r="AX29">
        <v>1.62</v>
      </c>
      <c r="AY29">
        <v>0.154</v>
      </c>
      <c r="AZ29">
        <v>0.88</v>
      </c>
      <c r="BA29" s="3">
        <v>0</v>
      </c>
      <c r="BB29" s="3">
        <v>1E-3</v>
      </c>
      <c r="BC29">
        <v>1.51</v>
      </c>
      <c r="BD29" s="3">
        <v>0</v>
      </c>
      <c r="BE29" s="3">
        <v>7.0000000000000007E-2</v>
      </c>
      <c r="BF29">
        <v>0.1</v>
      </c>
      <c r="BG29">
        <v>0.16</v>
      </c>
      <c r="BH29">
        <v>0.17399999999999999</v>
      </c>
      <c r="BI29">
        <v>0.05</v>
      </c>
      <c r="BJ29">
        <v>14.6</v>
      </c>
      <c r="BK29">
        <v>2E-3</v>
      </c>
      <c r="BL29" s="3">
        <v>0</v>
      </c>
      <c r="BM29" s="3">
        <v>0.09</v>
      </c>
      <c r="BN29" s="3">
        <v>2E-3</v>
      </c>
      <c r="BO29" s="3">
        <v>1.7999999999999999E-2</v>
      </c>
      <c r="BP29" s="3">
        <v>3.9E-2</v>
      </c>
      <c r="BQ29" s="3">
        <v>1.66</v>
      </c>
      <c r="BR29" s="3">
        <v>0.12</v>
      </c>
      <c r="BS29" s="3">
        <v>0.434</v>
      </c>
      <c r="BT29" s="3">
        <v>33.200000000000003</v>
      </c>
      <c r="BU29" s="3">
        <v>0.57999999999999996</v>
      </c>
    </row>
    <row r="30" spans="1:73" x14ac:dyDescent="0.2">
      <c r="A30">
        <v>29</v>
      </c>
      <c r="B30" t="s">
        <v>73</v>
      </c>
      <c r="C30">
        <v>666317</v>
      </c>
      <c r="D30">
        <v>5502274</v>
      </c>
      <c r="E30">
        <v>-114.695891070504</v>
      </c>
      <c r="F30">
        <v>49.650067311557002</v>
      </c>
      <c r="G30">
        <v>1385</v>
      </c>
      <c r="H30" s="4" t="s">
        <v>82</v>
      </c>
      <c r="I30">
        <v>19</v>
      </c>
      <c r="J30">
        <v>11</v>
      </c>
      <c r="L30" t="s">
        <v>75</v>
      </c>
      <c r="M30">
        <v>6832</v>
      </c>
      <c r="N30">
        <v>12954.22</v>
      </c>
      <c r="O30">
        <v>13696.932624539701</v>
      </c>
      <c r="P30">
        <v>33971.9545890179</v>
      </c>
      <c r="Q30" s="3">
        <v>27928.936300000001</v>
      </c>
      <c r="R30" s="3">
        <v>139.62535907176701</v>
      </c>
      <c r="S30" s="3">
        <v>171.19356212201501</v>
      </c>
      <c r="T30" s="3">
        <v>156.31074379558001</v>
      </c>
      <c r="U30">
        <v>4.0000000000000002E-4</v>
      </c>
      <c r="V30">
        <v>3.3000000000000002E-2</v>
      </c>
      <c r="W30">
        <v>0.04</v>
      </c>
      <c r="X30">
        <v>0.4</v>
      </c>
      <c r="Y30">
        <v>1</v>
      </c>
      <c r="Z30">
        <v>47.4</v>
      </c>
      <c r="AA30">
        <v>0.02</v>
      </c>
      <c r="AB30">
        <v>1.2E-2</v>
      </c>
      <c r="AC30">
        <v>0.69</v>
      </c>
      <c r="AD30">
        <v>0.24199999999999999</v>
      </c>
      <c r="AE30">
        <v>0.65800000000000003</v>
      </c>
      <c r="AF30">
        <v>0.30599999999999999</v>
      </c>
      <c r="AG30">
        <v>1.31</v>
      </c>
      <c r="AH30">
        <v>0.309</v>
      </c>
      <c r="AI30">
        <v>2.67</v>
      </c>
      <c r="AJ30">
        <v>510</v>
      </c>
      <c r="AK30">
        <v>0.106</v>
      </c>
      <c r="AL30">
        <v>1.6E-2</v>
      </c>
      <c r="AM30">
        <v>1.0999999999999999E-2</v>
      </c>
      <c r="AN30">
        <v>4.9000000000000002E-2</v>
      </c>
      <c r="AO30" s="3">
        <v>0</v>
      </c>
      <c r="AP30">
        <v>0.66</v>
      </c>
      <c r="AQ30">
        <v>0.32</v>
      </c>
      <c r="AR30">
        <v>0.4</v>
      </c>
      <c r="AS30">
        <v>0.14199999999999999</v>
      </c>
      <c r="AT30">
        <v>61</v>
      </c>
      <c r="AU30">
        <v>0.32</v>
      </c>
      <c r="AV30" s="3">
        <v>0</v>
      </c>
      <c r="AW30">
        <v>3.6999999999999998E-2</v>
      </c>
      <c r="AX30">
        <v>1.37</v>
      </c>
      <c r="AY30">
        <v>0.192</v>
      </c>
      <c r="AZ30">
        <v>1.08</v>
      </c>
      <c r="BA30" s="3">
        <v>0</v>
      </c>
      <c r="BB30" s="3">
        <v>0</v>
      </c>
      <c r="BC30">
        <v>10.25</v>
      </c>
      <c r="BD30" s="3">
        <v>0</v>
      </c>
      <c r="BE30" s="3">
        <v>7.0000000000000007E-2</v>
      </c>
      <c r="BF30">
        <v>0.06</v>
      </c>
      <c r="BG30">
        <v>0.12</v>
      </c>
      <c r="BH30">
        <v>0.13700000000000001</v>
      </c>
      <c r="BI30">
        <v>0.02</v>
      </c>
      <c r="BJ30">
        <v>12.4</v>
      </c>
      <c r="BK30">
        <v>2E-3</v>
      </c>
      <c r="BL30" s="3">
        <v>0</v>
      </c>
      <c r="BM30" s="3">
        <v>4.2999999999999997E-2</v>
      </c>
      <c r="BN30" s="3">
        <v>1E-3</v>
      </c>
      <c r="BO30" s="3">
        <v>0.02</v>
      </c>
      <c r="BP30" s="3">
        <v>0.04</v>
      </c>
      <c r="BQ30" s="3">
        <v>1.57</v>
      </c>
      <c r="BR30" s="3">
        <v>0.17</v>
      </c>
      <c r="BS30" s="3">
        <v>0.32600000000000001</v>
      </c>
      <c r="BT30" s="3">
        <v>38.6</v>
      </c>
      <c r="BU30" s="3">
        <v>0.48</v>
      </c>
    </row>
    <row r="31" spans="1:73" x14ac:dyDescent="0.2">
      <c r="A31">
        <v>30</v>
      </c>
      <c r="B31" t="s">
        <v>73</v>
      </c>
      <c r="C31">
        <v>666317</v>
      </c>
      <c r="D31">
        <v>5502274</v>
      </c>
      <c r="E31">
        <v>-114.695891070504</v>
      </c>
      <c r="F31">
        <v>49.650067311557002</v>
      </c>
      <c r="G31">
        <v>1385</v>
      </c>
      <c r="H31" s="4" t="s">
        <v>81</v>
      </c>
      <c r="I31" s="2">
        <v>19</v>
      </c>
      <c r="J31">
        <f>18-6</f>
        <v>12</v>
      </c>
      <c r="L31" t="s">
        <v>75</v>
      </c>
      <c r="M31">
        <v>6832</v>
      </c>
      <c r="N31">
        <v>12954.22</v>
      </c>
      <c r="O31">
        <v>13696.932624539701</v>
      </c>
      <c r="P31">
        <v>33971.9545890179</v>
      </c>
      <c r="Q31" s="3">
        <v>27928.936300000001</v>
      </c>
      <c r="R31" s="3">
        <v>139.62535907176701</v>
      </c>
      <c r="S31" s="3">
        <v>171.19356212201501</v>
      </c>
      <c r="T31" s="3">
        <v>156.31074379558001</v>
      </c>
      <c r="U31">
        <v>5.0000000000000001E-4</v>
      </c>
      <c r="V31">
        <v>2.7E-2</v>
      </c>
      <c r="W31">
        <v>0.04</v>
      </c>
      <c r="X31">
        <v>0.26</v>
      </c>
      <c r="Y31">
        <v>0</v>
      </c>
      <c r="Z31">
        <v>31.4</v>
      </c>
      <c r="AA31">
        <v>0.03</v>
      </c>
      <c r="AB31">
        <v>1.2E-2</v>
      </c>
      <c r="AC31">
        <v>0.49</v>
      </c>
      <c r="AD31">
        <v>0.217</v>
      </c>
      <c r="AE31">
        <v>0.64</v>
      </c>
      <c r="AF31">
        <v>0.32800000000000001</v>
      </c>
      <c r="AG31">
        <v>1.59</v>
      </c>
      <c r="AH31">
        <v>0.109</v>
      </c>
      <c r="AI31">
        <v>2.4300000000000002</v>
      </c>
      <c r="AJ31">
        <v>500</v>
      </c>
      <c r="AK31">
        <v>0.11600000000000001</v>
      </c>
      <c r="AL31">
        <v>1.7999999999999999E-2</v>
      </c>
      <c r="AM31">
        <v>8.9999999999999993E-3</v>
      </c>
      <c r="AN31">
        <v>5.1999999999999998E-2</v>
      </c>
      <c r="AO31" s="3">
        <v>0</v>
      </c>
      <c r="AP31">
        <v>0.42</v>
      </c>
      <c r="AQ31">
        <v>0.32300000000000001</v>
      </c>
      <c r="AR31">
        <v>0.2</v>
      </c>
      <c r="AS31">
        <v>0.1</v>
      </c>
      <c r="AT31">
        <v>48.4</v>
      </c>
      <c r="AU31">
        <v>0.24</v>
      </c>
      <c r="AV31" s="3">
        <v>0</v>
      </c>
      <c r="AW31">
        <v>0.04</v>
      </c>
      <c r="AX31">
        <v>1.49</v>
      </c>
      <c r="AY31">
        <v>0.113</v>
      </c>
      <c r="AZ31">
        <v>0.98</v>
      </c>
      <c r="BA31" s="3">
        <v>0</v>
      </c>
      <c r="BB31" s="3">
        <v>1E-3</v>
      </c>
      <c r="BC31">
        <v>5.2</v>
      </c>
      <c r="BD31" s="3">
        <v>0</v>
      </c>
      <c r="BE31" s="3">
        <v>0.05</v>
      </c>
      <c r="BF31">
        <v>0.1</v>
      </c>
      <c r="BG31">
        <v>0.11</v>
      </c>
      <c r="BH31">
        <v>0.151</v>
      </c>
      <c r="BI31">
        <v>0.03</v>
      </c>
      <c r="BJ31">
        <v>9.4499999999999993</v>
      </c>
      <c r="BK31">
        <v>1E-3</v>
      </c>
      <c r="BL31" s="3">
        <v>0</v>
      </c>
      <c r="BM31" s="3">
        <v>4.9000000000000002E-2</v>
      </c>
      <c r="BN31" s="3">
        <v>1E-3</v>
      </c>
      <c r="BO31" s="3">
        <v>2.5999999999999999E-2</v>
      </c>
      <c r="BP31" s="3">
        <v>4.3999999999999997E-2</v>
      </c>
      <c r="BQ31" s="3">
        <v>1.66</v>
      </c>
      <c r="BR31" s="3">
        <v>0.17</v>
      </c>
      <c r="BS31" s="3">
        <v>0.30199999999999999</v>
      </c>
      <c r="BT31" s="3">
        <v>28.9</v>
      </c>
      <c r="BU31" s="3">
        <v>0.46</v>
      </c>
    </row>
    <row r="32" spans="1:73" x14ac:dyDescent="0.2">
      <c r="A32">
        <v>31</v>
      </c>
      <c r="B32" t="s">
        <v>73</v>
      </c>
      <c r="C32">
        <v>672533</v>
      </c>
      <c r="D32">
        <v>5505125</v>
      </c>
      <c r="E32">
        <v>-114.60859786409</v>
      </c>
      <c r="F32">
        <v>49.673943520328301</v>
      </c>
      <c r="G32">
        <v>1479</v>
      </c>
      <c r="H32" t="s">
        <v>81</v>
      </c>
      <c r="I32" s="2">
        <v>20</v>
      </c>
      <c r="J32">
        <f>21-6</f>
        <v>15</v>
      </c>
      <c r="L32" t="s">
        <v>75</v>
      </c>
      <c r="M32">
        <v>11877</v>
      </c>
      <c r="N32">
        <v>16132.62</v>
      </c>
      <c r="O32">
        <v>17041.053698003401</v>
      </c>
      <c r="P32">
        <v>32976.113055349299</v>
      </c>
      <c r="Q32" s="3">
        <v>28833.784100000001</v>
      </c>
      <c r="R32" s="3">
        <v>117.108166335259</v>
      </c>
      <c r="S32" s="3">
        <v>159.59129616358399</v>
      </c>
      <c r="T32" s="3">
        <v>142.591227088305</v>
      </c>
      <c r="U32">
        <v>2.9999999999999997E-4</v>
      </c>
      <c r="V32">
        <v>1.6E-2</v>
      </c>
      <c r="W32">
        <v>0.03</v>
      </c>
      <c r="X32">
        <v>0.17</v>
      </c>
      <c r="Y32">
        <v>0</v>
      </c>
      <c r="Z32">
        <v>31.7</v>
      </c>
      <c r="AA32">
        <v>0.02</v>
      </c>
      <c r="AB32">
        <v>1.2999999999999999E-2</v>
      </c>
      <c r="AC32">
        <v>0.45</v>
      </c>
      <c r="AD32">
        <v>0.125</v>
      </c>
      <c r="AE32">
        <v>0.51700000000000002</v>
      </c>
      <c r="AF32">
        <v>0.21299999999999999</v>
      </c>
      <c r="AG32">
        <v>1.37</v>
      </c>
      <c r="AH32">
        <v>6.6000000000000003E-2</v>
      </c>
      <c r="AI32">
        <v>1.92</v>
      </c>
      <c r="AJ32">
        <v>370</v>
      </c>
      <c r="AK32">
        <v>8.8999999999999996E-2</v>
      </c>
      <c r="AL32">
        <v>1.0999999999999999E-2</v>
      </c>
      <c r="AM32">
        <v>6.0000000000000001E-3</v>
      </c>
      <c r="AN32">
        <v>4.3999999999999997E-2</v>
      </c>
      <c r="AO32" s="3">
        <v>0</v>
      </c>
      <c r="AP32">
        <v>0.38</v>
      </c>
      <c r="AQ32">
        <v>0.253</v>
      </c>
      <c r="AR32">
        <v>0.2</v>
      </c>
      <c r="AS32">
        <v>0.10100000000000001</v>
      </c>
      <c r="AT32">
        <v>47.2</v>
      </c>
      <c r="AU32">
        <v>0.09</v>
      </c>
      <c r="AV32" s="3">
        <v>0</v>
      </c>
      <c r="AW32">
        <v>2.9000000000000001E-2</v>
      </c>
      <c r="AX32">
        <v>1.6</v>
      </c>
      <c r="AY32">
        <v>9.5000000000000001E-2</v>
      </c>
      <c r="AZ32">
        <v>0.74</v>
      </c>
      <c r="BA32" s="3">
        <v>0</v>
      </c>
      <c r="BB32" s="3">
        <v>1E-3</v>
      </c>
      <c r="BC32">
        <v>4.5599999999999996</v>
      </c>
      <c r="BD32" s="3">
        <v>0</v>
      </c>
      <c r="BE32" s="3">
        <v>0.06</v>
      </c>
      <c r="BF32">
        <v>0.05</v>
      </c>
      <c r="BG32">
        <v>0.1</v>
      </c>
      <c r="BH32">
        <v>0.14699999999999999</v>
      </c>
      <c r="BI32">
        <v>0.03</v>
      </c>
      <c r="BJ32">
        <v>20.7</v>
      </c>
      <c r="BK32">
        <v>1E-3</v>
      </c>
      <c r="BL32" s="3">
        <v>0</v>
      </c>
      <c r="BM32" s="3">
        <v>2.8000000000000001E-2</v>
      </c>
      <c r="BN32" s="3">
        <v>1E-3</v>
      </c>
      <c r="BO32" s="3">
        <v>1.2999999999999999E-2</v>
      </c>
      <c r="BP32" s="3">
        <v>2.5000000000000001E-2</v>
      </c>
      <c r="BQ32" s="3">
        <v>1.03</v>
      </c>
      <c r="BR32" s="3">
        <v>0.02</v>
      </c>
      <c r="BS32" s="3">
        <v>0.22600000000000001</v>
      </c>
      <c r="BT32" s="3">
        <v>28.2</v>
      </c>
      <c r="BU32" s="3">
        <v>0.28000000000000003</v>
      </c>
    </row>
    <row r="33" spans="1:73" x14ac:dyDescent="0.2">
      <c r="A33">
        <v>32</v>
      </c>
      <c r="B33" t="s">
        <v>73</v>
      </c>
      <c r="C33">
        <v>680610</v>
      </c>
      <c r="D33">
        <v>5514298</v>
      </c>
      <c r="E33">
        <v>-114.49251365706399</v>
      </c>
      <c r="F33">
        <v>49.754006142656102</v>
      </c>
      <c r="G33">
        <v>1699</v>
      </c>
      <c r="H33" t="s">
        <v>80</v>
      </c>
      <c r="I33" s="2">
        <v>21</v>
      </c>
      <c r="J33">
        <f>30-6</f>
        <v>24</v>
      </c>
      <c r="L33" t="s">
        <v>75</v>
      </c>
      <c r="M33">
        <v>19655</v>
      </c>
      <c r="N33">
        <v>22639.25</v>
      </c>
      <c r="O33">
        <v>23538.292748565898</v>
      </c>
      <c r="P33">
        <v>29611.374162632001</v>
      </c>
      <c r="Q33" s="3">
        <v>29383.377</v>
      </c>
      <c r="R33" s="3">
        <v>87.151892978982701</v>
      </c>
      <c r="S33" s="3">
        <v>137.91773582523101</v>
      </c>
      <c r="T33" s="3">
        <v>118.37669528725399</v>
      </c>
      <c r="U33">
        <v>5.9999999999999995E-4</v>
      </c>
      <c r="V33">
        <v>0.02</v>
      </c>
      <c r="W33">
        <v>0.05</v>
      </c>
      <c r="X33">
        <v>0.33</v>
      </c>
      <c r="Y33">
        <v>9</v>
      </c>
      <c r="Z33">
        <v>46.7</v>
      </c>
      <c r="AA33">
        <v>0.03</v>
      </c>
      <c r="AB33">
        <v>8.9999999999999993E-3</v>
      </c>
      <c r="AC33">
        <v>0.57999999999999996</v>
      </c>
      <c r="AD33">
        <v>9.6000000000000002E-2</v>
      </c>
      <c r="AE33">
        <v>0.63900000000000001</v>
      </c>
      <c r="AF33">
        <v>0.318</v>
      </c>
      <c r="AG33">
        <v>1.76</v>
      </c>
      <c r="AH33">
        <v>8.2000000000000003E-2</v>
      </c>
      <c r="AI33">
        <v>2.81</v>
      </c>
      <c r="AJ33">
        <v>630</v>
      </c>
      <c r="AK33">
        <v>0.13</v>
      </c>
      <c r="AL33">
        <v>8.9999999999999993E-3</v>
      </c>
      <c r="AM33">
        <v>1.2E-2</v>
      </c>
      <c r="AN33">
        <v>3.1E-2</v>
      </c>
      <c r="AO33" s="3">
        <v>0</v>
      </c>
      <c r="AP33">
        <v>0.37</v>
      </c>
      <c r="AQ33">
        <v>0.32400000000000001</v>
      </c>
      <c r="AR33">
        <v>0.4</v>
      </c>
      <c r="AS33">
        <v>0.14399999999999999</v>
      </c>
      <c r="AT33">
        <v>37</v>
      </c>
      <c r="AU33">
        <v>0.39</v>
      </c>
      <c r="AV33" s="3">
        <v>0</v>
      </c>
      <c r="AW33">
        <v>0.04</v>
      </c>
      <c r="AX33">
        <v>1.44</v>
      </c>
      <c r="AY33">
        <v>0.13400000000000001</v>
      </c>
      <c r="AZ33">
        <v>0.63</v>
      </c>
      <c r="BA33" s="3">
        <v>0</v>
      </c>
      <c r="BB33" s="3">
        <v>0</v>
      </c>
      <c r="BC33">
        <v>1.58</v>
      </c>
      <c r="BD33" s="3">
        <v>0</v>
      </c>
      <c r="BE33" s="3">
        <v>0.06</v>
      </c>
      <c r="BF33">
        <v>0.05</v>
      </c>
      <c r="BG33">
        <v>0.15</v>
      </c>
      <c r="BH33">
        <v>0.128</v>
      </c>
      <c r="BI33">
        <v>0.02</v>
      </c>
      <c r="BJ33">
        <v>16.75</v>
      </c>
      <c r="BK33">
        <v>1E-3</v>
      </c>
      <c r="BL33" s="3">
        <v>0</v>
      </c>
      <c r="BM33" s="3">
        <v>6.0999999999999999E-2</v>
      </c>
      <c r="BN33" s="3">
        <v>1E-3</v>
      </c>
      <c r="BO33" s="3">
        <v>1.0999999999999999E-2</v>
      </c>
      <c r="BP33" s="3">
        <v>3.5999999999999997E-2</v>
      </c>
      <c r="BQ33" s="3">
        <v>1.69</v>
      </c>
      <c r="BR33" s="3">
        <v>0.03</v>
      </c>
      <c r="BS33" s="3">
        <v>0.32500000000000001</v>
      </c>
      <c r="BT33" s="3">
        <v>13.5</v>
      </c>
      <c r="BU33" s="3">
        <v>0.41</v>
      </c>
    </row>
    <row r="34" spans="1:73" x14ac:dyDescent="0.2">
      <c r="A34">
        <v>33</v>
      </c>
      <c r="B34" t="s">
        <v>73</v>
      </c>
      <c r="C34">
        <v>640386</v>
      </c>
      <c r="D34">
        <v>5487813</v>
      </c>
      <c r="E34">
        <v>-115.060057852829</v>
      </c>
      <c r="F34">
        <v>49.526660071236897</v>
      </c>
      <c r="G34">
        <v>1053</v>
      </c>
      <c r="H34" t="s">
        <v>80</v>
      </c>
      <c r="I34" s="2">
        <v>22</v>
      </c>
      <c r="J34">
        <v>42</v>
      </c>
      <c r="L34" t="s">
        <v>75</v>
      </c>
      <c r="M34">
        <v>26424</v>
      </c>
      <c r="N34">
        <v>30170.85</v>
      </c>
      <c r="O34">
        <v>29797.597425057498</v>
      </c>
      <c r="P34">
        <v>51775.424725068602</v>
      </c>
      <c r="Q34" s="3">
        <v>42098.767800000001</v>
      </c>
      <c r="R34" s="3">
        <v>215.89319017379299</v>
      </c>
      <c r="S34" s="3">
        <v>204.11115039634501</v>
      </c>
      <c r="T34" s="3">
        <v>201.04138263330901</v>
      </c>
      <c r="U34">
        <v>3.5999999999999999E-3</v>
      </c>
      <c r="V34">
        <v>0.02</v>
      </c>
      <c r="W34">
        <v>0.06</v>
      </c>
      <c r="X34">
        <v>0.31</v>
      </c>
      <c r="Y34">
        <v>3</v>
      </c>
      <c r="Z34">
        <v>35</v>
      </c>
      <c r="AA34">
        <v>0.03</v>
      </c>
      <c r="AB34">
        <v>1.7000000000000001E-2</v>
      </c>
      <c r="AC34">
        <v>0.69</v>
      </c>
      <c r="AD34">
        <v>0.315</v>
      </c>
      <c r="AE34">
        <v>0.93799999999999994</v>
      </c>
      <c r="AF34">
        <v>0.32500000000000001</v>
      </c>
      <c r="AG34">
        <v>2.13</v>
      </c>
      <c r="AH34">
        <v>8.4000000000000005E-2</v>
      </c>
      <c r="AI34">
        <v>3.2</v>
      </c>
      <c r="AJ34">
        <v>670</v>
      </c>
      <c r="AK34">
        <v>0.158</v>
      </c>
      <c r="AL34">
        <v>1.4E-2</v>
      </c>
      <c r="AM34">
        <v>1.2E-2</v>
      </c>
      <c r="AN34">
        <v>3.6999999999999998E-2</v>
      </c>
      <c r="AO34" s="3">
        <v>0</v>
      </c>
      <c r="AP34">
        <v>0.38</v>
      </c>
      <c r="AQ34">
        <v>0.46200000000000002</v>
      </c>
      <c r="AR34">
        <v>0.4</v>
      </c>
      <c r="AS34">
        <v>0.10100000000000001</v>
      </c>
      <c r="AT34">
        <v>52.1</v>
      </c>
      <c r="AU34">
        <v>1.64</v>
      </c>
      <c r="AV34" s="3">
        <v>0</v>
      </c>
      <c r="AW34">
        <v>0.05</v>
      </c>
      <c r="AX34">
        <v>1.52</v>
      </c>
      <c r="AY34">
        <v>0.152</v>
      </c>
      <c r="AZ34">
        <v>1</v>
      </c>
      <c r="BA34" s="3">
        <v>0</v>
      </c>
      <c r="BB34" s="3">
        <v>0</v>
      </c>
      <c r="BC34">
        <v>1.84</v>
      </c>
      <c r="BD34" s="3">
        <v>0</v>
      </c>
      <c r="BE34" s="3">
        <v>0.06</v>
      </c>
      <c r="BF34">
        <v>0.1</v>
      </c>
      <c r="BG34">
        <v>0.1</v>
      </c>
      <c r="BH34">
        <v>9.4E-2</v>
      </c>
      <c r="BI34">
        <v>0.05</v>
      </c>
      <c r="BJ34">
        <v>10.7</v>
      </c>
      <c r="BK34">
        <v>2E-3</v>
      </c>
      <c r="BL34" s="3">
        <v>0</v>
      </c>
      <c r="BM34" s="3">
        <v>3.5000000000000003E-2</v>
      </c>
      <c r="BN34" s="3">
        <v>2E-3</v>
      </c>
      <c r="BO34" s="3">
        <v>2.1000000000000001E-2</v>
      </c>
      <c r="BP34" s="3">
        <v>3.2000000000000001E-2</v>
      </c>
      <c r="BQ34" s="3">
        <v>1.66</v>
      </c>
      <c r="BR34" s="3">
        <v>0.15</v>
      </c>
      <c r="BS34" s="3">
        <v>0.36699999999999999</v>
      </c>
      <c r="BT34" s="3">
        <v>23.1</v>
      </c>
      <c r="BU34" s="3">
        <v>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EFD2-B05E-1544-A636-E5988E8D8425}">
  <dimension ref="A1:BU20"/>
  <sheetViews>
    <sheetView workbookViewId="0">
      <selection activeCell="M43" sqref="M43"/>
    </sheetView>
  </sheetViews>
  <sheetFormatPr baseColWidth="10" defaultRowHeight="16" x14ac:dyDescent="0.2"/>
  <sheetData>
    <row r="1" spans="1:7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106</v>
      </c>
      <c r="I1" s="1" t="s">
        <v>107</v>
      </c>
      <c r="J1" s="1" t="s">
        <v>108</v>
      </c>
      <c r="K1" s="1" t="s">
        <v>10</v>
      </c>
      <c r="L1" s="1" t="s">
        <v>11</v>
      </c>
      <c r="M1" s="1" t="s">
        <v>109</v>
      </c>
      <c r="N1" s="1" t="s">
        <v>110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x14ac:dyDescent="0.2">
      <c r="A2">
        <v>2</v>
      </c>
      <c r="B2" t="s">
        <v>73</v>
      </c>
      <c r="C2">
        <v>659292</v>
      </c>
      <c r="D2">
        <v>5523583</v>
      </c>
      <c r="E2">
        <v>-114.784425489695</v>
      </c>
      <c r="F2">
        <v>49.843482299281099</v>
      </c>
      <c r="G2">
        <v>1522</v>
      </c>
      <c r="H2" t="s">
        <v>80</v>
      </c>
      <c r="I2">
        <v>2</v>
      </c>
      <c r="J2">
        <v>54</v>
      </c>
      <c r="K2" t="s">
        <v>79</v>
      </c>
      <c r="L2" t="s">
        <v>75</v>
      </c>
      <c r="M2">
        <v>5746</v>
      </c>
      <c r="N2">
        <v>11392.77</v>
      </c>
      <c r="O2">
        <v>11343.1007287708</v>
      </c>
      <c r="P2">
        <v>12119.753617774601</v>
      </c>
      <c r="Q2">
        <v>6301.4375399999999</v>
      </c>
      <c r="R2">
        <v>12.573526870687401</v>
      </c>
      <c r="S2">
        <v>185.624256188826</v>
      </c>
      <c r="T2">
        <v>130.26347476389401</v>
      </c>
      <c r="U2" s="5">
        <v>2.9999999999999997E-4</v>
      </c>
      <c r="V2">
        <v>6.1666666666666703E-2</v>
      </c>
      <c r="W2">
        <v>7.0000000000000007E-2</v>
      </c>
      <c r="X2">
        <v>0.62</v>
      </c>
      <c r="Y2">
        <v>0.66666666666666696</v>
      </c>
      <c r="Z2">
        <v>89.3</v>
      </c>
      <c r="AA2">
        <v>8.6666666666666697E-2</v>
      </c>
      <c r="AB2">
        <v>2.36666666666667E-2</v>
      </c>
      <c r="AC2">
        <v>0.266666666666667</v>
      </c>
      <c r="AD2">
        <v>0.24133333333333301</v>
      </c>
      <c r="AE2">
        <v>1.2816666666666701</v>
      </c>
      <c r="AF2">
        <v>1.081</v>
      </c>
      <c r="AG2">
        <v>2.5833333333333299</v>
      </c>
      <c r="AH2">
        <v>0.16800000000000001</v>
      </c>
      <c r="AI2">
        <v>4.4933333333333296</v>
      </c>
      <c r="AJ2">
        <v>1056.6666666666699</v>
      </c>
      <c r="AK2">
        <v>0.23266666666666699</v>
      </c>
      <c r="AL2">
        <v>4.3666666666666701E-2</v>
      </c>
      <c r="AM2">
        <v>2.5666666666666699E-2</v>
      </c>
      <c r="AN2">
        <v>0.06</v>
      </c>
      <c r="AO2">
        <v>1.66666666666667E-3</v>
      </c>
      <c r="AP2">
        <v>0.28333333333333299</v>
      </c>
      <c r="AQ2">
        <v>0.629</v>
      </c>
      <c r="AR2">
        <v>0.3</v>
      </c>
      <c r="AS2">
        <v>8.6999999999999994E-2</v>
      </c>
      <c r="AT2">
        <v>53.733333333333299</v>
      </c>
      <c r="AU2">
        <v>0.543333333333333</v>
      </c>
      <c r="AV2">
        <v>0</v>
      </c>
      <c r="AW2">
        <v>8.4000000000000005E-2</v>
      </c>
      <c r="AX2">
        <v>5.3066666666666702</v>
      </c>
      <c r="AY2">
        <v>9.3333333333333296E-2</v>
      </c>
      <c r="AZ2">
        <v>1.82</v>
      </c>
      <c r="BA2">
        <v>0</v>
      </c>
      <c r="BB2">
        <v>6.6666666666666697E-4</v>
      </c>
      <c r="BC2">
        <v>3.4666666666666699</v>
      </c>
      <c r="BD2">
        <v>1E-3</v>
      </c>
      <c r="BE2">
        <v>5.6666666666666698E-2</v>
      </c>
      <c r="BF2">
        <v>0.24</v>
      </c>
      <c r="BG2">
        <v>0.24333333333333301</v>
      </c>
      <c r="BH2">
        <v>0.482333333333333</v>
      </c>
      <c r="BI2">
        <v>0.04</v>
      </c>
      <c r="BJ2">
        <v>13.716666666666701</v>
      </c>
      <c r="BK2">
        <v>2E-3</v>
      </c>
      <c r="BL2">
        <v>3.3333333333333301E-3</v>
      </c>
      <c r="BM2">
        <v>9.4666666666666704E-2</v>
      </c>
      <c r="BN2">
        <v>1E-3</v>
      </c>
      <c r="BO2">
        <v>3.7666666666666702E-2</v>
      </c>
      <c r="BP2">
        <v>0.126</v>
      </c>
      <c r="BQ2">
        <v>5.68333333333333</v>
      </c>
      <c r="BR2">
        <v>4.33333333333333E-2</v>
      </c>
      <c r="BS2">
        <v>0.995</v>
      </c>
      <c r="BT2">
        <v>27.066666666666698</v>
      </c>
      <c r="BU2">
        <v>1.17</v>
      </c>
    </row>
    <row r="3" spans="1:73" x14ac:dyDescent="0.2">
      <c r="A3">
        <v>5</v>
      </c>
      <c r="B3" t="s">
        <v>73</v>
      </c>
      <c r="C3">
        <v>658413</v>
      </c>
      <c r="D3">
        <v>5521398</v>
      </c>
      <c r="E3">
        <v>-114.797534309353</v>
      </c>
      <c r="F3">
        <v>49.824077221152002</v>
      </c>
      <c r="G3">
        <v>1489</v>
      </c>
      <c r="H3" t="s">
        <v>80</v>
      </c>
      <c r="I3">
        <v>3</v>
      </c>
      <c r="J3">
        <v>45</v>
      </c>
      <c r="K3" t="s">
        <v>79</v>
      </c>
      <c r="L3" t="s">
        <v>75</v>
      </c>
      <c r="M3">
        <v>3451</v>
      </c>
      <c r="N3">
        <v>9147.8619999999992</v>
      </c>
      <c r="O3">
        <v>9042.2404776344993</v>
      </c>
      <c r="P3">
        <v>14378.338689272799</v>
      </c>
      <c r="Q3">
        <v>7334.1367899999996</v>
      </c>
      <c r="R3">
        <v>9.7225003456663206</v>
      </c>
      <c r="S3">
        <v>188.525309141376</v>
      </c>
      <c r="T3">
        <v>148.17801312715201</v>
      </c>
      <c r="U3" s="5">
        <v>4.0000000000000002E-4</v>
      </c>
      <c r="V3">
        <v>4.8000000000000001E-2</v>
      </c>
      <c r="W3">
        <v>0.06</v>
      </c>
      <c r="X3">
        <v>0.65</v>
      </c>
      <c r="Y3">
        <v>4</v>
      </c>
      <c r="Z3">
        <v>55.6</v>
      </c>
      <c r="AA3">
        <v>7.0000000000000007E-2</v>
      </c>
      <c r="AB3">
        <v>1.7000000000000001E-2</v>
      </c>
      <c r="AC3">
        <v>0.77</v>
      </c>
      <c r="AD3">
        <v>0.20300000000000001</v>
      </c>
      <c r="AE3">
        <v>1.18</v>
      </c>
      <c r="AF3">
        <v>0.71399999999999997</v>
      </c>
      <c r="AG3">
        <v>1.88</v>
      </c>
      <c r="AH3">
        <v>0.125</v>
      </c>
      <c r="AI3">
        <v>3.71</v>
      </c>
      <c r="AJ3">
        <v>880</v>
      </c>
      <c r="AK3">
        <v>0.19900000000000001</v>
      </c>
      <c r="AL3">
        <v>0.03</v>
      </c>
      <c r="AM3">
        <v>1.7000000000000001E-2</v>
      </c>
      <c r="AN3">
        <v>4.9000000000000002E-2</v>
      </c>
      <c r="AO3">
        <v>0</v>
      </c>
      <c r="AP3">
        <v>0.39</v>
      </c>
      <c r="AQ3">
        <v>0.65200000000000002</v>
      </c>
      <c r="AR3">
        <v>0.3</v>
      </c>
      <c r="AS3">
        <v>0.13500000000000001</v>
      </c>
      <c r="AT3">
        <v>51.1</v>
      </c>
      <c r="AU3">
        <v>0.56999999999999995</v>
      </c>
      <c r="AV3">
        <v>0</v>
      </c>
      <c r="AW3">
        <v>5.8000000000000003E-2</v>
      </c>
      <c r="AX3">
        <v>3.61</v>
      </c>
      <c r="AY3">
        <v>0.14499999999999999</v>
      </c>
      <c r="AZ3">
        <v>1.1399999999999999</v>
      </c>
      <c r="BA3">
        <v>0</v>
      </c>
      <c r="BB3">
        <v>3.0000000000000001E-3</v>
      </c>
      <c r="BC3">
        <v>2.06</v>
      </c>
      <c r="BD3">
        <v>1E-3</v>
      </c>
      <c r="BE3">
        <v>0.06</v>
      </c>
      <c r="BF3">
        <v>0.17</v>
      </c>
      <c r="BG3">
        <v>0.14000000000000001</v>
      </c>
      <c r="BH3">
        <v>0.35199999999999998</v>
      </c>
      <c r="BI3">
        <v>0.03</v>
      </c>
      <c r="BJ3">
        <v>10.25</v>
      </c>
      <c r="BK3">
        <v>2E-3</v>
      </c>
      <c r="BL3">
        <v>5.0000000000000001E-3</v>
      </c>
      <c r="BM3">
        <v>6.4000000000000001E-2</v>
      </c>
      <c r="BN3">
        <v>1E-3</v>
      </c>
      <c r="BO3">
        <v>2.4E-2</v>
      </c>
      <c r="BP3">
        <v>8.8999999999999996E-2</v>
      </c>
      <c r="BQ3">
        <v>4.03</v>
      </c>
      <c r="BR3">
        <v>0.03</v>
      </c>
      <c r="BS3">
        <v>0.99</v>
      </c>
      <c r="BT3">
        <v>15.4</v>
      </c>
      <c r="BU3">
        <v>0.89</v>
      </c>
    </row>
    <row r="4" spans="1:73" x14ac:dyDescent="0.2">
      <c r="A4">
        <v>7</v>
      </c>
      <c r="B4" t="s">
        <v>73</v>
      </c>
      <c r="C4">
        <v>655505</v>
      </c>
      <c r="D4">
        <v>5524230</v>
      </c>
      <c r="E4">
        <v>-114.836798679935</v>
      </c>
      <c r="F4">
        <v>49.850291921728001</v>
      </c>
      <c r="G4">
        <v>1283</v>
      </c>
      <c r="H4" t="s">
        <v>80</v>
      </c>
      <c r="I4">
        <v>5</v>
      </c>
      <c r="J4">
        <v>13</v>
      </c>
      <c r="K4" t="s">
        <v>79</v>
      </c>
      <c r="L4" t="s">
        <v>75</v>
      </c>
      <c r="M4">
        <v>5573</v>
      </c>
      <c r="N4">
        <v>12243.97</v>
      </c>
      <c r="O4">
        <v>11899.029939346299</v>
      </c>
      <c r="P4">
        <v>12340.016552254599</v>
      </c>
      <c r="Q4">
        <v>3476.85565</v>
      </c>
      <c r="R4">
        <v>353.739269101731</v>
      </c>
      <c r="S4">
        <v>203.67039648490601</v>
      </c>
      <c r="T4">
        <v>162.573660720898</v>
      </c>
      <c r="U4">
        <v>5.6666666666666703E-4</v>
      </c>
      <c r="V4">
        <v>5.4333333333333303E-2</v>
      </c>
      <c r="W4">
        <v>5.3333333333333302E-2</v>
      </c>
      <c r="X4">
        <v>0.663333333333333</v>
      </c>
      <c r="Y4">
        <v>7.6666666666666696</v>
      </c>
      <c r="Z4">
        <v>85.8</v>
      </c>
      <c r="AA4">
        <v>6.3333333333333297E-2</v>
      </c>
      <c r="AB4">
        <v>1.7666666666666699E-2</v>
      </c>
      <c r="AC4">
        <v>0.62666666666666704</v>
      </c>
      <c r="AD4">
        <v>0.26900000000000002</v>
      </c>
      <c r="AE4">
        <v>1.1666666666666701</v>
      </c>
      <c r="AF4">
        <v>0.81033333333333302</v>
      </c>
      <c r="AG4">
        <v>2.2633333333333301</v>
      </c>
      <c r="AH4">
        <v>0.10866666666666699</v>
      </c>
      <c r="AI4">
        <v>3.7</v>
      </c>
      <c r="AJ4">
        <v>933.33333333333303</v>
      </c>
      <c r="AK4">
        <v>0.167333333333333</v>
      </c>
      <c r="AL4">
        <v>3.2666666666666698E-2</v>
      </c>
      <c r="AM4">
        <v>1.8333333333333299E-2</v>
      </c>
      <c r="AN4">
        <v>4.8333333333333298E-2</v>
      </c>
      <c r="AO4">
        <v>0</v>
      </c>
      <c r="AP4">
        <v>0.48666666666666702</v>
      </c>
      <c r="AQ4">
        <v>0.58299999999999996</v>
      </c>
      <c r="AR4">
        <v>0.46666666666666701</v>
      </c>
      <c r="AS4">
        <v>0.191</v>
      </c>
      <c r="AT4">
        <v>99.1666666666667</v>
      </c>
      <c r="AU4">
        <v>0.83333333333333304</v>
      </c>
      <c r="AV4">
        <v>0</v>
      </c>
      <c r="AW4">
        <v>5.3333333333333302E-2</v>
      </c>
      <c r="AX4">
        <v>3.6466666666666701</v>
      </c>
      <c r="AY4">
        <v>0.15266666666666701</v>
      </c>
      <c r="AZ4">
        <v>1.31666666666667</v>
      </c>
      <c r="BA4">
        <v>0</v>
      </c>
      <c r="BB4">
        <v>6.6666666666666697E-4</v>
      </c>
      <c r="BC4">
        <v>2.6733333333333298</v>
      </c>
      <c r="BD4">
        <v>1.33333333333333E-3</v>
      </c>
      <c r="BE4">
        <v>0.08</v>
      </c>
      <c r="BF4">
        <v>0.193333333333333</v>
      </c>
      <c r="BG4">
        <v>0.21666666666666701</v>
      </c>
      <c r="BH4">
        <v>0.32500000000000001</v>
      </c>
      <c r="BI4">
        <v>3.6666666666666702E-2</v>
      </c>
      <c r="BJ4">
        <v>13.75</v>
      </c>
      <c r="BK4">
        <v>1.66666666666667E-3</v>
      </c>
      <c r="BL4">
        <v>0</v>
      </c>
      <c r="BM4">
        <v>0.109333333333333</v>
      </c>
      <c r="BN4">
        <v>1E-3</v>
      </c>
      <c r="BO4">
        <v>2.5000000000000001E-2</v>
      </c>
      <c r="BP4">
        <v>9.9000000000000005E-2</v>
      </c>
      <c r="BQ4">
        <v>3.6033333333333299</v>
      </c>
      <c r="BR4">
        <v>3.6666666666666702E-2</v>
      </c>
      <c r="BS4">
        <v>0.87333333333333296</v>
      </c>
      <c r="BT4">
        <v>30.733333333333299</v>
      </c>
      <c r="BU4">
        <v>0.88666666666666705</v>
      </c>
    </row>
    <row r="5" spans="1:73" x14ac:dyDescent="0.2">
      <c r="A5">
        <v>10</v>
      </c>
      <c r="B5" t="s">
        <v>73</v>
      </c>
      <c r="C5">
        <v>652207</v>
      </c>
      <c r="D5">
        <v>5525608</v>
      </c>
      <c r="E5">
        <v>-114.882101554613</v>
      </c>
      <c r="F5">
        <v>49.8635243319182</v>
      </c>
      <c r="G5">
        <v>1206</v>
      </c>
      <c r="H5" t="s">
        <v>81</v>
      </c>
      <c r="I5">
        <v>6</v>
      </c>
      <c r="J5">
        <v>42</v>
      </c>
      <c r="K5" t="s">
        <v>79</v>
      </c>
      <c r="L5" t="s">
        <v>75</v>
      </c>
      <c r="M5">
        <v>7856</v>
      </c>
      <c r="N5">
        <v>14580.13</v>
      </c>
      <c r="O5">
        <v>14059.7459484472</v>
      </c>
      <c r="P5">
        <v>12804.564340405401</v>
      </c>
      <c r="Q5">
        <v>2883.7924499999999</v>
      </c>
      <c r="R5">
        <v>341.09876988699602</v>
      </c>
      <c r="S5">
        <v>219.8800208726</v>
      </c>
      <c r="T5">
        <v>230.22101757147101</v>
      </c>
      <c r="U5" s="5">
        <v>4.0000000000000002E-4</v>
      </c>
      <c r="V5">
        <v>2.5999999999999999E-2</v>
      </c>
      <c r="W5">
        <v>0.06</v>
      </c>
      <c r="X5">
        <v>0.34</v>
      </c>
      <c r="Y5">
        <v>6</v>
      </c>
      <c r="Z5">
        <v>43.2</v>
      </c>
      <c r="AA5">
        <v>0.05</v>
      </c>
      <c r="AB5">
        <v>1.2E-2</v>
      </c>
      <c r="AC5">
        <v>0.69</v>
      </c>
      <c r="AD5">
        <v>0.13700000000000001</v>
      </c>
      <c r="AE5">
        <v>0.95099999999999996</v>
      </c>
      <c r="AF5">
        <v>0.38700000000000001</v>
      </c>
      <c r="AG5">
        <v>1.96</v>
      </c>
      <c r="AH5">
        <v>8.5000000000000006E-2</v>
      </c>
      <c r="AI5">
        <v>2.59</v>
      </c>
      <c r="AJ5">
        <v>750</v>
      </c>
      <c r="AK5">
        <v>0.16300000000000001</v>
      </c>
      <c r="AL5">
        <v>1.2999999999999999E-2</v>
      </c>
      <c r="AM5">
        <v>1.4999999999999999E-2</v>
      </c>
      <c r="AN5">
        <v>3.6999999999999998E-2</v>
      </c>
      <c r="AO5">
        <v>0</v>
      </c>
      <c r="AP5">
        <v>0.52</v>
      </c>
      <c r="AQ5">
        <v>0.46800000000000003</v>
      </c>
      <c r="AR5">
        <v>0.4</v>
      </c>
      <c r="AS5">
        <v>0.14199999999999999</v>
      </c>
      <c r="AT5">
        <v>89.1</v>
      </c>
      <c r="AU5">
        <v>0.28000000000000003</v>
      </c>
      <c r="AV5">
        <v>0</v>
      </c>
      <c r="AW5">
        <v>4.4999999999999998E-2</v>
      </c>
      <c r="AX5">
        <v>1.87</v>
      </c>
      <c r="AY5">
        <v>0.154</v>
      </c>
      <c r="AZ5">
        <v>0.96</v>
      </c>
      <c r="BA5">
        <v>0</v>
      </c>
      <c r="BB5">
        <v>1E-3</v>
      </c>
      <c r="BC5">
        <v>2.96</v>
      </c>
      <c r="BD5">
        <v>0</v>
      </c>
      <c r="BE5">
        <v>0.06</v>
      </c>
      <c r="BF5">
        <v>0.1</v>
      </c>
      <c r="BG5">
        <v>0.13</v>
      </c>
      <c r="BH5">
        <v>0.14599999999999999</v>
      </c>
      <c r="BI5">
        <v>0.03</v>
      </c>
      <c r="BJ5">
        <v>13.1</v>
      </c>
      <c r="BK5">
        <v>1E-3</v>
      </c>
      <c r="BL5">
        <v>0</v>
      </c>
      <c r="BM5">
        <v>0.06</v>
      </c>
      <c r="BN5">
        <v>1E-3</v>
      </c>
      <c r="BO5">
        <v>1.2999999999999999E-2</v>
      </c>
      <c r="BP5">
        <v>4.3999999999999997E-2</v>
      </c>
      <c r="BQ5">
        <v>2.06</v>
      </c>
      <c r="BR5">
        <v>0.05</v>
      </c>
      <c r="BS5">
        <v>0.436</v>
      </c>
      <c r="BT5">
        <v>38.700000000000003</v>
      </c>
      <c r="BU5">
        <v>0.59</v>
      </c>
    </row>
    <row r="6" spans="1:73" x14ac:dyDescent="0.2">
      <c r="A6">
        <v>12</v>
      </c>
      <c r="B6" t="s">
        <v>73</v>
      </c>
      <c r="C6">
        <v>652824</v>
      </c>
      <c r="D6">
        <v>5517035</v>
      </c>
      <c r="E6">
        <v>-114.87689901877</v>
      </c>
      <c r="F6">
        <v>49.786311939727902</v>
      </c>
      <c r="G6">
        <v>1150</v>
      </c>
      <c r="H6" t="s">
        <v>81</v>
      </c>
      <c r="I6">
        <v>8</v>
      </c>
      <c r="J6">
        <v>27</v>
      </c>
      <c r="K6" t="s">
        <v>79</v>
      </c>
      <c r="L6" t="s">
        <v>75</v>
      </c>
      <c r="M6">
        <v>2331</v>
      </c>
      <c r="N6">
        <v>7091.59</v>
      </c>
      <c r="O6">
        <v>6304.5265518661799</v>
      </c>
      <c r="P6">
        <v>20017.429733411202</v>
      </c>
      <c r="Q6">
        <v>10595.172</v>
      </c>
      <c r="R6">
        <v>318.38367129636902</v>
      </c>
      <c r="S6">
        <v>203.08417030271701</v>
      </c>
      <c r="T6">
        <v>190.029077014607</v>
      </c>
      <c r="U6" s="5">
        <v>2.0000000000000001E-4</v>
      </c>
      <c r="V6">
        <v>4.2999999999999997E-2</v>
      </c>
      <c r="W6">
        <v>0.05</v>
      </c>
      <c r="X6">
        <v>0.39</v>
      </c>
      <c r="Y6">
        <v>5</v>
      </c>
      <c r="Z6">
        <v>78.2</v>
      </c>
      <c r="AA6">
        <v>0.06</v>
      </c>
      <c r="AB6">
        <v>2.3E-2</v>
      </c>
      <c r="AC6">
        <v>0.59</v>
      </c>
      <c r="AD6">
        <v>0.20799999999999999</v>
      </c>
      <c r="AE6">
        <v>1.0049999999999999</v>
      </c>
      <c r="AF6">
        <v>0.53600000000000003</v>
      </c>
      <c r="AG6">
        <v>1.51</v>
      </c>
      <c r="AH6">
        <v>9.6000000000000002E-2</v>
      </c>
      <c r="AI6">
        <v>4.38</v>
      </c>
      <c r="AJ6">
        <v>1020</v>
      </c>
      <c r="AK6">
        <v>0.17199999999999999</v>
      </c>
      <c r="AL6">
        <v>2.3E-2</v>
      </c>
      <c r="AM6">
        <v>1.7000000000000001E-2</v>
      </c>
      <c r="AN6">
        <v>4.5999999999999999E-2</v>
      </c>
      <c r="AO6">
        <v>0</v>
      </c>
      <c r="AP6">
        <v>0.49</v>
      </c>
      <c r="AQ6">
        <v>0.49099999999999999</v>
      </c>
      <c r="AR6">
        <v>0.4</v>
      </c>
      <c r="AS6">
        <v>0.16400000000000001</v>
      </c>
      <c r="AT6">
        <v>68.400000000000006</v>
      </c>
      <c r="AU6">
        <v>0.5</v>
      </c>
      <c r="AV6">
        <v>0</v>
      </c>
      <c r="AW6">
        <v>5.2999999999999999E-2</v>
      </c>
      <c r="AX6">
        <v>2.4500000000000002</v>
      </c>
      <c r="AY6">
        <v>0.153</v>
      </c>
      <c r="AZ6">
        <v>1.44</v>
      </c>
      <c r="BA6">
        <v>0</v>
      </c>
      <c r="BB6">
        <v>0</v>
      </c>
      <c r="BC6">
        <v>2.25</v>
      </c>
      <c r="BD6">
        <v>0</v>
      </c>
      <c r="BE6">
        <v>0.08</v>
      </c>
      <c r="BF6">
        <v>0.21</v>
      </c>
      <c r="BG6">
        <v>0.14000000000000001</v>
      </c>
      <c r="BH6">
        <v>0.33400000000000002</v>
      </c>
      <c r="BI6">
        <v>0.04</v>
      </c>
      <c r="BJ6">
        <v>16.850000000000001</v>
      </c>
      <c r="BK6">
        <v>2E-3</v>
      </c>
      <c r="BL6">
        <v>0</v>
      </c>
      <c r="BM6">
        <v>0.04</v>
      </c>
      <c r="BN6">
        <v>1E-3</v>
      </c>
      <c r="BO6">
        <v>2.1000000000000001E-2</v>
      </c>
      <c r="BP6">
        <v>8.2000000000000003E-2</v>
      </c>
      <c r="BQ6">
        <v>3.18</v>
      </c>
      <c r="BR6">
        <v>0.09</v>
      </c>
      <c r="BS6">
        <v>0.66800000000000004</v>
      </c>
      <c r="BT6">
        <v>47.2</v>
      </c>
      <c r="BU6">
        <v>0.78</v>
      </c>
    </row>
    <row r="7" spans="1:73" x14ac:dyDescent="0.2">
      <c r="A7">
        <v>13</v>
      </c>
      <c r="B7" t="s">
        <v>73</v>
      </c>
      <c r="C7">
        <v>652791</v>
      </c>
      <c r="D7">
        <v>5514894</v>
      </c>
      <c r="E7">
        <v>-114.878197933867</v>
      </c>
      <c r="F7">
        <v>49.7670765452784</v>
      </c>
      <c r="G7">
        <v>1139</v>
      </c>
      <c r="H7" t="s">
        <v>80</v>
      </c>
      <c r="I7">
        <v>9</v>
      </c>
      <c r="J7">
        <v>75</v>
      </c>
      <c r="K7" t="s">
        <v>79</v>
      </c>
      <c r="L7" t="s">
        <v>75</v>
      </c>
      <c r="M7">
        <v>2177</v>
      </c>
      <c r="N7">
        <v>5895.89</v>
      </c>
      <c r="O7">
        <v>4996.3402458926703</v>
      </c>
      <c r="P7">
        <v>22036.118516972801</v>
      </c>
      <c r="Q7">
        <v>12721.3986</v>
      </c>
      <c r="R7">
        <v>301.00851059513002</v>
      </c>
      <c r="S7">
        <v>201.1341355477</v>
      </c>
      <c r="T7">
        <v>188.769193682908</v>
      </c>
      <c r="U7" s="5">
        <v>5.0000000000000001E-4</v>
      </c>
      <c r="V7">
        <v>3.7999999999999999E-2</v>
      </c>
      <c r="W7">
        <v>4.6666666666666697E-2</v>
      </c>
      <c r="X7">
        <v>0.43</v>
      </c>
      <c r="Y7">
        <v>1.6666666666666701</v>
      </c>
      <c r="Z7">
        <v>56.8</v>
      </c>
      <c r="AA7">
        <v>6.3333333333333297E-2</v>
      </c>
      <c r="AB7">
        <v>2.33333333333333E-2</v>
      </c>
      <c r="AC7">
        <v>0.43</v>
      </c>
      <c r="AD7">
        <v>0.14699999999999999</v>
      </c>
      <c r="AE7">
        <v>0.96833333333333305</v>
      </c>
      <c r="AF7">
        <v>0.55633333333333301</v>
      </c>
      <c r="AG7">
        <v>2.4700000000000002</v>
      </c>
      <c r="AH7">
        <v>9.8000000000000004E-2</v>
      </c>
      <c r="AI7">
        <v>4.1133333333333297</v>
      </c>
      <c r="AJ7">
        <v>1073.3333333333301</v>
      </c>
      <c r="AK7">
        <v>0.18466666666666701</v>
      </c>
      <c r="AL7">
        <v>4.0666666666666698E-2</v>
      </c>
      <c r="AM7">
        <v>2.1666666666666699E-2</v>
      </c>
      <c r="AN7">
        <v>4.7333333333333297E-2</v>
      </c>
      <c r="AO7">
        <v>0</v>
      </c>
      <c r="AP7">
        <v>0.30666666666666698</v>
      </c>
      <c r="AQ7">
        <v>0.47966666666666702</v>
      </c>
      <c r="AR7">
        <v>0.266666666666667</v>
      </c>
      <c r="AS7">
        <v>0.105</v>
      </c>
      <c r="AT7">
        <v>68.066666666666706</v>
      </c>
      <c r="AU7">
        <v>0.71666666666666701</v>
      </c>
      <c r="AV7">
        <v>3.33333333333333E-4</v>
      </c>
      <c r="AW7">
        <v>6.4333333333333298E-2</v>
      </c>
      <c r="AX7">
        <v>2.7466666666666701</v>
      </c>
      <c r="AY7">
        <v>0.10566666666666701</v>
      </c>
      <c r="AZ7">
        <v>1.57666666666667</v>
      </c>
      <c r="BA7">
        <v>3.33333333333333E-4</v>
      </c>
      <c r="BB7">
        <v>3.33333333333333E-4</v>
      </c>
      <c r="BC7">
        <v>2.2999999999999998</v>
      </c>
      <c r="BD7">
        <v>3.33333333333333E-4</v>
      </c>
      <c r="BE7">
        <v>5.6666666666666698E-2</v>
      </c>
      <c r="BF7">
        <v>0.353333333333333</v>
      </c>
      <c r="BG7">
        <v>0.20333333333333301</v>
      </c>
      <c r="BH7">
        <v>0.33800000000000002</v>
      </c>
      <c r="BI7">
        <v>5.3333333333333302E-2</v>
      </c>
      <c r="BJ7">
        <v>13.783333333333299</v>
      </c>
      <c r="BK7">
        <v>2E-3</v>
      </c>
      <c r="BL7">
        <v>0</v>
      </c>
      <c r="BM7">
        <v>6.5333333333333299E-2</v>
      </c>
      <c r="BN7">
        <v>1E-3</v>
      </c>
      <c r="BO7">
        <v>3.1E-2</v>
      </c>
      <c r="BP7">
        <v>8.5666666666666696E-2</v>
      </c>
      <c r="BQ7">
        <v>3.62666666666667</v>
      </c>
      <c r="BR7">
        <v>0.11333333333333299</v>
      </c>
      <c r="BS7">
        <v>0.61966666666666703</v>
      </c>
      <c r="BT7">
        <v>29.4</v>
      </c>
      <c r="BU7">
        <v>1.0166666666666699</v>
      </c>
    </row>
    <row r="8" spans="1:73" x14ac:dyDescent="0.2">
      <c r="A8">
        <v>16</v>
      </c>
      <c r="B8" t="s">
        <v>73</v>
      </c>
      <c r="C8">
        <v>650515</v>
      </c>
      <c r="D8">
        <v>5512792</v>
      </c>
      <c r="E8">
        <v>-114.910594620263</v>
      </c>
      <c r="F8">
        <v>49.7487571612563</v>
      </c>
      <c r="G8">
        <v>1274</v>
      </c>
      <c r="H8" t="s">
        <v>81</v>
      </c>
      <c r="I8">
        <v>10</v>
      </c>
      <c r="J8">
        <v>11</v>
      </c>
      <c r="K8" t="s">
        <v>79</v>
      </c>
      <c r="L8" t="s">
        <v>75</v>
      </c>
      <c r="M8">
        <v>4441</v>
      </c>
      <c r="N8">
        <v>7568.65</v>
      </c>
      <c r="O8">
        <v>6640.6052221989003</v>
      </c>
      <c r="P8">
        <v>24818.085827276402</v>
      </c>
      <c r="Q8">
        <v>15221.5479</v>
      </c>
      <c r="R8">
        <v>274.65334544341903</v>
      </c>
      <c r="S8">
        <v>204.47735001854301</v>
      </c>
      <c r="T8">
        <v>196.310871393323</v>
      </c>
      <c r="U8" s="5">
        <v>4.0000000000000002E-4</v>
      </c>
      <c r="V8">
        <v>4.1000000000000002E-2</v>
      </c>
      <c r="W8">
        <v>0.05</v>
      </c>
      <c r="X8">
        <v>0.35</v>
      </c>
      <c r="Y8">
        <v>1</v>
      </c>
      <c r="Z8">
        <v>108</v>
      </c>
      <c r="AA8">
        <v>0.04</v>
      </c>
      <c r="AB8">
        <v>1.9E-2</v>
      </c>
      <c r="AC8">
        <v>0.56000000000000005</v>
      </c>
      <c r="AD8">
        <v>0.182</v>
      </c>
      <c r="AE8">
        <v>0.83599999999999997</v>
      </c>
      <c r="AF8">
        <v>0.41899999999999998</v>
      </c>
      <c r="AG8">
        <v>1.57</v>
      </c>
      <c r="AH8">
        <v>9.9000000000000005E-2</v>
      </c>
      <c r="AI8">
        <v>3.79</v>
      </c>
      <c r="AJ8">
        <v>710</v>
      </c>
      <c r="AK8">
        <v>0.13100000000000001</v>
      </c>
      <c r="AL8">
        <v>1.6E-2</v>
      </c>
      <c r="AM8">
        <v>1.7000000000000001E-2</v>
      </c>
      <c r="AN8">
        <v>0.06</v>
      </c>
      <c r="AO8">
        <v>0</v>
      </c>
      <c r="AP8">
        <v>0.53</v>
      </c>
      <c r="AQ8">
        <v>0.41099999999999998</v>
      </c>
      <c r="AR8">
        <v>0.3</v>
      </c>
      <c r="AS8">
        <v>0.13600000000000001</v>
      </c>
      <c r="AT8">
        <v>89.7</v>
      </c>
      <c r="AU8">
        <v>0.43</v>
      </c>
      <c r="AV8">
        <v>0</v>
      </c>
      <c r="AW8">
        <v>0.05</v>
      </c>
      <c r="AX8">
        <v>1.8</v>
      </c>
      <c r="AY8">
        <v>0.17199999999999999</v>
      </c>
      <c r="AZ8">
        <v>1.35</v>
      </c>
      <c r="BA8">
        <v>0</v>
      </c>
      <c r="BB8">
        <v>1E-3</v>
      </c>
      <c r="BC8">
        <v>4.07</v>
      </c>
      <c r="BD8">
        <v>0</v>
      </c>
      <c r="BE8">
        <v>7.0000000000000007E-2</v>
      </c>
      <c r="BF8">
        <v>0.11</v>
      </c>
      <c r="BG8">
        <v>0.13</v>
      </c>
      <c r="BH8">
        <v>0.20399999999999999</v>
      </c>
      <c r="BI8">
        <v>0.05</v>
      </c>
      <c r="BJ8">
        <v>10.35</v>
      </c>
      <c r="BK8">
        <v>2E-3</v>
      </c>
      <c r="BL8">
        <v>0</v>
      </c>
      <c r="BM8">
        <v>6.8000000000000005E-2</v>
      </c>
      <c r="BN8">
        <v>2E-3</v>
      </c>
      <c r="BO8">
        <v>0.02</v>
      </c>
      <c r="BP8">
        <v>5.3999999999999999E-2</v>
      </c>
      <c r="BQ8">
        <v>2.2599999999999998</v>
      </c>
      <c r="BR8">
        <v>7.0000000000000007E-2</v>
      </c>
      <c r="BS8">
        <v>0.40100000000000002</v>
      </c>
      <c r="BT8">
        <v>31.1</v>
      </c>
      <c r="BU8">
        <v>0.69</v>
      </c>
    </row>
    <row r="9" spans="1:73" x14ac:dyDescent="0.2">
      <c r="A9">
        <v>17</v>
      </c>
      <c r="B9" t="s">
        <v>73</v>
      </c>
      <c r="C9">
        <v>650899</v>
      </c>
      <c r="D9">
        <v>5509409</v>
      </c>
      <c r="E9">
        <v>-114.906576732204</v>
      </c>
      <c r="F9">
        <v>49.718252986038301</v>
      </c>
      <c r="G9">
        <v>1166</v>
      </c>
      <c r="H9" t="s">
        <v>81</v>
      </c>
      <c r="I9">
        <v>11</v>
      </c>
      <c r="J9">
        <v>17</v>
      </c>
      <c r="K9" t="s">
        <v>79</v>
      </c>
      <c r="L9" t="s">
        <v>75</v>
      </c>
      <c r="M9">
        <v>5087</v>
      </c>
      <c r="N9">
        <v>7711.29</v>
      </c>
      <c r="O9">
        <v>6946.6581909710803</v>
      </c>
      <c r="P9">
        <v>27838.830150355399</v>
      </c>
      <c r="Q9">
        <v>18438.346099999999</v>
      </c>
      <c r="R9">
        <v>245.73838937143901</v>
      </c>
      <c r="S9">
        <v>201.050995277141</v>
      </c>
      <c r="T9">
        <v>192.49077485458301</v>
      </c>
      <c r="U9" s="5">
        <v>2.0000000000000001E-4</v>
      </c>
      <c r="V9">
        <v>3.4000000000000002E-2</v>
      </c>
      <c r="W9">
        <v>0.06</v>
      </c>
      <c r="X9">
        <v>0.48</v>
      </c>
      <c r="Y9">
        <v>3</v>
      </c>
      <c r="Z9">
        <v>64.3</v>
      </c>
      <c r="AA9">
        <v>0.05</v>
      </c>
      <c r="AB9">
        <v>0.02</v>
      </c>
      <c r="AC9">
        <v>0.62</v>
      </c>
      <c r="AD9">
        <v>0.185</v>
      </c>
      <c r="AE9">
        <v>1.04</v>
      </c>
      <c r="AF9">
        <v>0.39800000000000002</v>
      </c>
      <c r="AG9">
        <v>2.67</v>
      </c>
      <c r="AH9">
        <v>0.111</v>
      </c>
      <c r="AI9">
        <v>2.84</v>
      </c>
      <c r="AJ9">
        <v>850</v>
      </c>
      <c r="AK9">
        <v>0.17</v>
      </c>
      <c r="AL9">
        <v>1.9E-2</v>
      </c>
      <c r="AM9">
        <v>1.6E-2</v>
      </c>
      <c r="AN9">
        <v>4.7E-2</v>
      </c>
      <c r="AO9">
        <v>0</v>
      </c>
      <c r="AP9">
        <v>0.34</v>
      </c>
      <c r="AQ9">
        <v>0.52900000000000003</v>
      </c>
      <c r="AR9">
        <v>0.3</v>
      </c>
      <c r="AS9">
        <v>0.129</v>
      </c>
      <c r="AT9">
        <v>91.2</v>
      </c>
      <c r="AU9">
        <v>0.35</v>
      </c>
      <c r="AV9">
        <v>0</v>
      </c>
      <c r="AW9">
        <v>5.8000000000000003E-2</v>
      </c>
      <c r="AX9">
        <v>2.12</v>
      </c>
      <c r="AY9">
        <v>0.11700000000000001</v>
      </c>
      <c r="AZ9">
        <v>1.52</v>
      </c>
      <c r="BA9">
        <v>0</v>
      </c>
      <c r="BB9">
        <v>0</v>
      </c>
      <c r="BC9">
        <v>4.53</v>
      </c>
      <c r="BD9">
        <v>0</v>
      </c>
      <c r="BE9">
        <v>0.05</v>
      </c>
      <c r="BF9">
        <v>0.17</v>
      </c>
      <c r="BG9">
        <v>0.14000000000000001</v>
      </c>
      <c r="BH9">
        <v>0.21299999999999999</v>
      </c>
      <c r="BI9">
        <v>0.05</v>
      </c>
      <c r="BJ9">
        <v>12.65</v>
      </c>
      <c r="BK9">
        <v>2E-3</v>
      </c>
      <c r="BL9">
        <v>0</v>
      </c>
      <c r="BM9">
        <v>0.06</v>
      </c>
      <c r="BN9">
        <v>1E-3</v>
      </c>
      <c r="BO9">
        <v>3.3000000000000002E-2</v>
      </c>
      <c r="BP9">
        <v>6.6000000000000003E-2</v>
      </c>
      <c r="BQ9">
        <v>2.87</v>
      </c>
      <c r="BR9">
        <v>0.1</v>
      </c>
      <c r="BS9">
        <v>0.53400000000000003</v>
      </c>
      <c r="BT9">
        <v>39.299999999999997</v>
      </c>
      <c r="BU9">
        <v>0.77</v>
      </c>
    </row>
    <row r="10" spans="1:73" x14ac:dyDescent="0.2">
      <c r="A10">
        <v>19</v>
      </c>
      <c r="B10" t="s">
        <v>73</v>
      </c>
      <c r="C10">
        <v>659341</v>
      </c>
      <c r="D10">
        <v>5504370</v>
      </c>
      <c r="E10">
        <v>-114.791604425966</v>
      </c>
      <c r="F10">
        <v>49.670788203334403</v>
      </c>
      <c r="G10">
        <v>1364</v>
      </c>
      <c r="H10" t="s">
        <v>81</v>
      </c>
      <c r="I10">
        <v>12</v>
      </c>
      <c r="J10">
        <v>16</v>
      </c>
      <c r="K10" t="s">
        <v>79</v>
      </c>
      <c r="L10" t="s">
        <v>75</v>
      </c>
      <c r="M10">
        <v>1540</v>
      </c>
      <c r="N10">
        <v>7991.08</v>
      </c>
      <c r="O10">
        <v>8369.6439149662201</v>
      </c>
      <c r="P10">
        <v>31315.798002983702</v>
      </c>
      <c r="Q10">
        <v>23675.9912</v>
      </c>
      <c r="R10">
        <v>166.457543513882</v>
      </c>
      <c r="S10">
        <v>183.13060519500601</v>
      </c>
      <c r="T10">
        <v>169.51769915570401</v>
      </c>
      <c r="U10" s="5">
        <v>4.0000000000000002E-4</v>
      </c>
      <c r="V10">
        <v>4.2999999999999997E-2</v>
      </c>
      <c r="W10">
        <v>0.05</v>
      </c>
      <c r="X10">
        <v>0.56000000000000005</v>
      </c>
      <c r="Y10">
        <v>2</v>
      </c>
      <c r="Z10">
        <v>63.1</v>
      </c>
      <c r="AA10">
        <v>0.04</v>
      </c>
      <c r="AB10">
        <v>1.4E-2</v>
      </c>
      <c r="AC10">
        <v>0.44</v>
      </c>
      <c r="AD10">
        <v>0.28799999999999998</v>
      </c>
      <c r="AE10">
        <v>0.76400000000000001</v>
      </c>
      <c r="AF10">
        <v>0.38600000000000001</v>
      </c>
      <c r="AG10">
        <v>1.49</v>
      </c>
      <c r="AH10">
        <v>9.0999999999999998E-2</v>
      </c>
      <c r="AI10">
        <v>3.17</v>
      </c>
      <c r="AJ10">
        <v>680</v>
      </c>
      <c r="AK10">
        <v>0.14000000000000001</v>
      </c>
      <c r="AL10">
        <v>1.7000000000000001E-2</v>
      </c>
      <c r="AM10">
        <v>1.4E-2</v>
      </c>
      <c r="AN10">
        <v>7.9000000000000001E-2</v>
      </c>
      <c r="AO10">
        <v>5.0000000000000001E-3</v>
      </c>
      <c r="AP10">
        <v>0.42</v>
      </c>
      <c r="AQ10">
        <v>0.371</v>
      </c>
      <c r="AR10">
        <v>0.3</v>
      </c>
      <c r="AS10">
        <v>0.1</v>
      </c>
      <c r="AT10">
        <v>209</v>
      </c>
      <c r="AU10">
        <v>0.26</v>
      </c>
      <c r="AV10">
        <v>0</v>
      </c>
      <c r="AW10">
        <v>4.2999999999999997E-2</v>
      </c>
      <c r="AX10">
        <v>1.81</v>
      </c>
      <c r="AY10">
        <v>0.13900000000000001</v>
      </c>
      <c r="AZ10">
        <v>1.1499999999999999</v>
      </c>
      <c r="BA10">
        <v>0</v>
      </c>
      <c r="BB10">
        <v>1E-3</v>
      </c>
      <c r="BC10">
        <v>2.52</v>
      </c>
      <c r="BD10">
        <v>0</v>
      </c>
      <c r="BE10">
        <v>7.0000000000000007E-2</v>
      </c>
      <c r="BF10">
        <v>0.11</v>
      </c>
      <c r="BG10">
        <v>0.12</v>
      </c>
      <c r="BH10">
        <v>0.188</v>
      </c>
      <c r="BI10">
        <v>0.03</v>
      </c>
      <c r="BJ10">
        <v>11.15</v>
      </c>
      <c r="BK10">
        <v>1E-3</v>
      </c>
      <c r="BL10">
        <v>0</v>
      </c>
      <c r="BM10">
        <v>4.4999999999999998E-2</v>
      </c>
      <c r="BN10">
        <v>1E-3</v>
      </c>
      <c r="BO10">
        <v>3.2000000000000001E-2</v>
      </c>
      <c r="BP10">
        <v>5.0999999999999997E-2</v>
      </c>
      <c r="BQ10">
        <v>2.21</v>
      </c>
      <c r="BR10">
        <v>0.06</v>
      </c>
      <c r="BS10">
        <v>0.38600000000000001</v>
      </c>
      <c r="BT10">
        <v>31.2</v>
      </c>
      <c r="BU10">
        <v>0.56999999999999995</v>
      </c>
    </row>
    <row r="11" spans="1:73" x14ac:dyDescent="0.2">
      <c r="A11">
        <v>20</v>
      </c>
      <c r="B11" t="s">
        <v>73</v>
      </c>
      <c r="C11">
        <v>664908</v>
      </c>
      <c r="D11">
        <v>5519897</v>
      </c>
      <c r="E11">
        <v>-114.707944738123</v>
      </c>
      <c r="F11">
        <v>49.808837058955802</v>
      </c>
      <c r="G11">
        <v>1692</v>
      </c>
      <c r="H11" t="s">
        <v>81</v>
      </c>
      <c r="I11">
        <v>13</v>
      </c>
      <c r="J11">
        <v>19</v>
      </c>
      <c r="K11" t="s">
        <v>79</v>
      </c>
      <c r="L11" t="s">
        <v>75</v>
      </c>
      <c r="M11">
        <v>7187</v>
      </c>
      <c r="N11">
        <v>10257.56</v>
      </c>
      <c r="O11">
        <v>10760.553110085801</v>
      </c>
      <c r="P11">
        <v>16488.274759449399</v>
      </c>
      <c r="Q11">
        <v>13005.4144</v>
      </c>
      <c r="R11">
        <v>47.836926430666402</v>
      </c>
      <c r="S11">
        <v>164.823841774264</v>
      </c>
      <c r="T11">
        <v>127.506485324579</v>
      </c>
      <c r="U11" s="5">
        <v>6.9999999999999999E-4</v>
      </c>
      <c r="V11">
        <v>8.5000000000000006E-2</v>
      </c>
      <c r="W11">
        <v>7.0000000000000007E-2</v>
      </c>
      <c r="X11">
        <v>0.53</v>
      </c>
      <c r="Y11">
        <v>1</v>
      </c>
      <c r="Z11">
        <v>106.5</v>
      </c>
      <c r="AA11">
        <v>0.08</v>
      </c>
      <c r="AB11">
        <v>2.5000000000000001E-2</v>
      </c>
      <c r="AC11">
        <v>0.45</v>
      </c>
      <c r="AD11">
        <v>0.30099999999999999</v>
      </c>
      <c r="AE11">
        <v>1.2250000000000001</v>
      </c>
      <c r="AF11">
        <v>0.80400000000000005</v>
      </c>
      <c r="AG11">
        <v>2.39</v>
      </c>
      <c r="AH11">
        <v>0.17799999999999999</v>
      </c>
      <c r="AI11">
        <v>4.7300000000000004</v>
      </c>
      <c r="AJ11">
        <v>1050</v>
      </c>
      <c r="AK11">
        <v>0.22800000000000001</v>
      </c>
      <c r="AL11">
        <v>4.7E-2</v>
      </c>
      <c r="AM11">
        <v>2.1000000000000001E-2</v>
      </c>
      <c r="AN11">
        <v>9.0999999999999998E-2</v>
      </c>
      <c r="AO11">
        <v>0</v>
      </c>
      <c r="AP11">
        <v>0.6</v>
      </c>
      <c r="AQ11">
        <v>0.626</v>
      </c>
      <c r="AR11">
        <v>0.3</v>
      </c>
      <c r="AS11">
        <v>0.14299999999999999</v>
      </c>
      <c r="AT11">
        <v>158</v>
      </c>
      <c r="AU11">
        <v>0.54</v>
      </c>
      <c r="AV11">
        <v>0</v>
      </c>
      <c r="AW11">
        <v>8.6999999999999994E-2</v>
      </c>
      <c r="AX11">
        <v>4.3499999999999996</v>
      </c>
      <c r="AY11">
        <v>0.16600000000000001</v>
      </c>
      <c r="AZ11">
        <v>1.88</v>
      </c>
      <c r="BA11">
        <v>0</v>
      </c>
      <c r="BB11">
        <v>0</v>
      </c>
      <c r="BC11">
        <v>11.2</v>
      </c>
      <c r="BD11">
        <v>0</v>
      </c>
      <c r="BE11">
        <v>0.08</v>
      </c>
      <c r="BF11">
        <v>0.24</v>
      </c>
      <c r="BG11">
        <v>0.21</v>
      </c>
      <c r="BH11">
        <v>0.55500000000000005</v>
      </c>
      <c r="BI11">
        <v>0.04</v>
      </c>
      <c r="BJ11">
        <v>12.65</v>
      </c>
      <c r="BK11">
        <v>2E-3</v>
      </c>
      <c r="BL11">
        <v>5.0000000000000001E-3</v>
      </c>
      <c r="BM11">
        <v>7.8E-2</v>
      </c>
      <c r="BN11">
        <v>1E-3</v>
      </c>
      <c r="BO11">
        <v>5.3999999999999999E-2</v>
      </c>
      <c r="BP11">
        <v>0.13</v>
      </c>
      <c r="BQ11">
        <v>5.74</v>
      </c>
      <c r="BR11">
        <v>0.03</v>
      </c>
      <c r="BS11">
        <v>0.82399999999999995</v>
      </c>
      <c r="BT11">
        <v>30.3</v>
      </c>
      <c r="BU11">
        <v>1.05</v>
      </c>
    </row>
    <row r="12" spans="1:73" x14ac:dyDescent="0.2">
      <c r="A12">
        <v>21</v>
      </c>
      <c r="B12" t="s">
        <v>73</v>
      </c>
      <c r="C12">
        <v>664880</v>
      </c>
      <c r="D12">
        <v>5517349</v>
      </c>
      <c r="E12">
        <v>-114.709414598973</v>
      </c>
      <c r="F12">
        <v>49.785945440535698</v>
      </c>
      <c r="G12">
        <v>1635</v>
      </c>
      <c r="H12" t="s">
        <v>81</v>
      </c>
      <c r="I12">
        <v>14</v>
      </c>
      <c r="J12">
        <v>21</v>
      </c>
      <c r="K12" t="s">
        <v>79</v>
      </c>
      <c r="L12" t="s">
        <v>75</v>
      </c>
      <c r="M12">
        <v>6245</v>
      </c>
      <c r="N12">
        <v>8508.3700000000008</v>
      </c>
      <c r="O12">
        <v>9158.1464833256996</v>
      </c>
      <c r="P12">
        <v>18934.038704905401</v>
      </c>
      <c r="Q12">
        <v>14624.516100000001</v>
      </c>
      <c r="R12">
        <v>59.292415767382899</v>
      </c>
      <c r="S12">
        <v>167.144742454202</v>
      </c>
      <c r="T12">
        <v>135.68891816746</v>
      </c>
      <c r="U12" s="5">
        <v>8.0000000000000004E-4</v>
      </c>
      <c r="V12">
        <v>6.7000000000000004E-2</v>
      </c>
      <c r="W12">
        <v>0.05</v>
      </c>
      <c r="X12">
        <v>0.43</v>
      </c>
      <c r="Y12">
        <v>4</v>
      </c>
      <c r="Z12">
        <v>109</v>
      </c>
      <c r="AA12">
        <v>0.06</v>
      </c>
      <c r="AB12">
        <v>1.7000000000000001E-2</v>
      </c>
      <c r="AC12">
        <v>0.61</v>
      </c>
      <c r="AD12">
        <v>0.27200000000000002</v>
      </c>
      <c r="AE12">
        <v>0.90400000000000003</v>
      </c>
      <c r="AF12">
        <v>0.58199999999999996</v>
      </c>
      <c r="AG12">
        <v>2.02</v>
      </c>
      <c r="AH12">
        <v>0.221</v>
      </c>
      <c r="AI12">
        <v>5.32</v>
      </c>
      <c r="AJ12">
        <v>760</v>
      </c>
      <c r="AK12">
        <v>0.16300000000000001</v>
      </c>
      <c r="AL12">
        <v>3.5999999999999997E-2</v>
      </c>
      <c r="AM12">
        <v>1.9E-2</v>
      </c>
      <c r="AN12">
        <v>9.8000000000000004E-2</v>
      </c>
      <c r="AO12">
        <v>0</v>
      </c>
      <c r="AP12">
        <v>0.72</v>
      </c>
      <c r="AQ12">
        <v>0.45200000000000001</v>
      </c>
      <c r="AR12">
        <v>0.3</v>
      </c>
      <c r="AS12">
        <v>0.20899999999999999</v>
      </c>
      <c r="AT12">
        <v>395</v>
      </c>
      <c r="AU12">
        <v>0.41</v>
      </c>
      <c r="AV12">
        <v>0</v>
      </c>
      <c r="AW12">
        <v>5.7000000000000002E-2</v>
      </c>
      <c r="AX12">
        <v>3.28</v>
      </c>
      <c r="AY12">
        <v>0.221</v>
      </c>
      <c r="AZ12">
        <v>1.4</v>
      </c>
      <c r="BA12">
        <v>0</v>
      </c>
      <c r="BB12">
        <v>0</v>
      </c>
      <c r="BC12">
        <v>12.45</v>
      </c>
      <c r="BD12">
        <v>0</v>
      </c>
      <c r="BE12">
        <v>0.09</v>
      </c>
      <c r="BF12">
        <v>0.18</v>
      </c>
      <c r="BG12">
        <v>0.22</v>
      </c>
      <c r="BH12">
        <v>0.38500000000000001</v>
      </c>
      <c r="BI12">
        <v>0.04</v>
      </c>
      <c r="BJ12">
        <v>11.3</v>
      </c>
      <c r="BK12">
        <v>1E-3</v>
      </c>
      <c r="BL12">
        <v>0</v>
      </c>
      <c r="BM12">
        <v>8.4000000000000005E-2</v>
      </c>
      <c r="BN12">
        <v>1E-3</v>
      </c>
      <c r="BO12">
        <v>8.4000000000000005E-2</v>
      </c>
      <c r="BP12">
        <v>0.1</v>
      </c>
      <c r="BQ12">
        <v>4.0999999999999996</v>
      </c>
      <c r="BR12">
        <v>0.03</v>
      </c>
      <c r="BS12">
        <v>0.60699999999999998</v>
      </c>
      <c r="BT12">
        <v>31.4</v>
      </c>
      <c r="BU12">
        <v>0.9</v>
      </c>
    </row>
    <row r="13" spans="1:73" x14ac:dyDescent="0.2">
      <c r="A13">
        <v>22</v>
      </c>
      <c r="B13" t="s">
        <v>73</v>
      </c>
      <c r="C13">
        <v>664273</v>
      </c>
      <c r="D13">
        <v>5514984</v>
      </c>
      <c r="E13">
        <v>-114.71883869339</v>
      </c>
      <c r="F13">
        <v>49.764856885049198</v>
      </c>
      <c r="G13">
        <v>1510</v>
      </c>
      <c r="H13" t="s">
        <v>81</v>
      </c>
      <c r="I13">
        <v>15</v>
      </c>
      <c r="J13">
        <v>10</v>
      </c>
      <c r="K13" t="s">
        <v>79</v>
      </c>
      <c r="L13" t="s">
        <v>75</v>
      </c>
      <c r="M13">
        <v>4709</v>
      </c>
      <c r="N13">
        <v>6781.79</v>
      </c>
      <c r="O13">
        <v>7566.2375019834999</v>
      </c>
      <c r="P13">
        <v>21103.772003177601</v>
      </c>
      <c r="Q13">
        <v>15974.177799999999</v>
      </c>
      <c r="R13">
        <v>72.063209880123296</v>
      </c>
      <c r="S13">
        <v>170.355845572992</v>
      </c>
      <c r="T13">
        <v>143.32272498820299</v>
      </c>
      <c r="U13" s="5">
        <v>6.9999999999999999E-4</v>
      </c>
      <c r="V13">
        <v>6.4500000000000002E-2</v>
      </c>
      <c r="W13">
        <v>5.5E-2</v>
      </c>
      <c r="X13">
        <v>0.46</v>
      </c>
      <c r="Y13">
        <v>4</v>
      </c>
      <c r="Z13">
        <v>115.2</v>
      </c>
      <c r="AA13">
        <v>5.5E-2</v>
      </c>
      <c r="AB13">
        <v>1.9E-2</v>
      </c>
      <c r="AC13">
        <v>0.75</v>
      </c>
      <c r="AD13">
        <v>0.27100000000000002</v>
      </c>
      <c r="AE13">
        <v>1.0269999999999999</v>
      </c>
      <c r="AF13">
        <v>0.623</v>
      </c>
      <c r="AG13">
        <v>1.7949999999999999</v>
      </c>
      <c r="AH13">
        <v>0.1225</v>
      </c>
      <c r="AI13">
        <v>4.6849999999999996</v>
      </c>
      <c r="AJ13">
        <v>780</v>
      </c>
      <c r="AK13">
        <v>0.17949999999999999</v>
      </c>
      <c r="AL13">
        <v>3.3000000000000002E-2</v>
      </c>
      <c r="AM13">
        <v>1.7999999999999999E-2</v>
      </c>
      <c r="AN13">
        <v>9.4E-2</v>
      </c>
      <c r="AO13">
        <v>0</v>
      </c>
      <c r="AP13">
        <v>0.63500000000000001</v>
      </c>
      <c r="AQ13">
        <v>0.50149999999999995</v>
      </c>
      <c r="AR13">
        <v>0.35</v>
      </c>
      <c r="AS13">
        <v>0.185</v>
      </c>
      <c r="AT13">
        <v>123</v>
      </c>
      <c r="AU13">
        <v>0.40500000000000003</v>
      </c>
      <c r="AV13">
        <v>0</v>
      </c>
      <c r="AW13">
        <v>6.4500000000000002E-2</v>
      </c>
      <c r="AX13">
        <v>3.1150000000000002</v>
      </c>
      <c r="AY13">
        <v>0.2205</v>
      </c>
      <c r="AZ13">
        <v>1.585</v>
      </c>
      <c r="BA13">
        <v>0</v>
      </c>
      <c r="BB13">
        <v>0</v>
      </c>
      <c r="BC13">
        <v>4.0350000000000001</v>
      </c>
      <c r="BD13" s="5">
        <v>5.0000000000000001E-4</v>
      </c>
      <c r="BE13">
        <v>0.11</v>
      </c>
      <c r="BF13">
        <v>0.16</v>
      </c>
      <c r="BG13">
        <v>0.19500000000000001</v>
      </c>
      <c r="BH13">
        <v>0.44500000000000001</v>
      </c>
      <c r="BI13">
        <v>4.4999999999999998E-2</v>
      </c>
      <c r="BJ13">
        <v>17.024999999999999</v>
      </c>
      <c r="BK13">
        <v>1.5E-3</v>
      </c>
      <c r="BL13">
        <v>0</v>
      </c>
      <c r="BM13">
        <v>8.7999999999999995E-2</v>
      </c>
      <c r="BN13">
        <v>1.5E-3</v>
      </c>
      <c r="BO13">
        <v>3.3000000000000002E-2</v>
      </c>
      <c r="BP13">
        <v>8.9499999999999996E-2</v>
      </c>
      <c r="BQ13">
        <v>3.7850000000000001</v>
      </c>
      <c r="BR13">
        <v>0.03</v>
      </c>
      <c r="BS13">
        <v>0.66</v>
      </c>
      <c r="BT13">
        <v>39.25</v>
      </c>
      <c r="BU13">
        <v>0.89500000000000002</v>
      </c>
    </row>
    <row r="14" spans="1:73" x14ac:dyDescent="0.2">
      <c r="A14">
        <v>24</v>
      </c>
      <c r="B14" t="s">
        <v>73</v>
      </c>
      <c r="C14">
        <v>665455</v>
      </c>
      <c r="D14">
        <v>5509715</v>
      </c>
      <c r="E14">
        <v>-114.70467499376601</v>
      </c>
      <c r="F14">
        <v>49.717178988964697</v>
      </c>
      <c r="G14">
        <v>1446</v>
      </c>
      <c r="H14" t="s">
        <v>81</v>
      </c>
      <c r="I14">
        <v>16</v>
      </c>
      <c r="J14">
        <v>27</v>
      </c>
      <c r="K14" t="s">
        <v>79</v>
      </c>
      <c r="L14" t="s">
        <v>75</v>
      </c>
      <c r="M14">
        <v>4490</v>
      </c>
      <c r="N14">
        <v>7816.79</v>
      </c>
      <c r="O14">
        <v>8747.1017858927298</v>
      </c>
      <c r="P14">
        <v>26502.981478582002</v>
      </c>
      <c r="Q14">
        <v>20972.270499999999</v>
      </c>
      <c r="R14">
        <v>109.85806824443701</v>
      </c>
      <c r="S14">
        <v>170.091782520306</v>
      </c>
      <c r="T14">
        <v>149.72789829564101</v>
      </c>
      <c r="U14" s="5">
        <v>5.0000000000000001E-4</v>
      </c>
      <c r="V14">
        <v>4.3999999999999997E-2</v>
      </c>
      <c r="W14">
        <v>0.06</v>
      </c>
      <c r="X14">
        <v>0.32</v>
      </c>
      <c r="Y14">
        <v>0</v>
      </c>
      <c r="Z14">
        <v>40.799999999999997</v>
      </c>
      <c r="AA14">
        <v>0.05</v>
      </c>
      <c r="AB14">
        <v>0.02</v>
      </c>
      <c r="AC14">
        <v>0.32</v>
      </c>
      <c r="AD14">
        <v>0.20399999999999999</v>
      </c>
      <c r="AE14">
        <v>0.85299999999999998</v>
      </c>
      <c r="AF14">
        <v>0.42299999999999999</v>
      </c>
      <c r="AG14">
        <v>1.54</v>
      </c>
      <c r="AH14">
        <v>9.0999999999999998E-2</v>
      </c>
      <c r="AI14">
        <v>2.69</v>
      </c>
      <c r="AJ14">
        <v>700</v>
      </c>
      <c r="AK14">
        <v>0.16300000000000001</v>
      </c>
      <c r="AL14">
        <v>1.4E-2</v>
      </c>
      <c r="AM14">
        <v>1.0999999999999999E-2</v>
      </c>
      <c r="AN14">
        <v>4.7E-2</v>
      </c>
      <c r="AO14">
        <v>0</v>
      </c>
      <c r="AP14">
        <v>0.36</v>
      </c>
      <c r="AQ14">
        <v>0.42199999999999999</v>
      </c>
      <c r="AR14">
        <v>0.3</v>
      </c>
      <c r="AS14">
        <v>9.1999999999999998E-2</v>
      </c>
      <c r="AT14">
        <v>137</v>
      </c>
      <c r="AU14">
        <v>0.21</v>
      </c>
      <c r="AV14">
        <v>0</v>
      </c>
      <c r="AW14">
        <v>5.5E-2</v>
      </c>
      <c r="AX14">
        <v>2.09</v>
      </c>
      <c r="AY14">
        <v>7.8E-2</v>
      </c>
      <c r="AZ14">
        <v>2.14</v>
      </c>
      <c r="BA14">
        <v>0</v>
      </c>
      <c r="BB14">
        <v>0</v>
      </c>
      <c r="BC14">
        <v>4.37</v>
      </c>
      <c r="BD14">
        <v>0</v>
      </c>
      <c r="BE14">
        <v>0.05</v>
      </c>
      <c r="BF14">
        <v>0.11</v>
      </c>
      <c r="BG14">
        <v>0.12</v>
      </c>
      <c r="BH14">
        <v>0.20399999999999999</v>
      </c>
      <c r="BI14">
        <v>0.03</v>
      </c>
      <c r="BJ14">
        <v>7.51</v>
      </c>
      <c r="BK14">
        <v>1E-3</v>
      </c>
      <c r="BL14">
        <v>0</v>
      </c>
      <c r="BM14">
        <v>3.7999999999999999E-2</v>
      </c>
      <c r="BN14">
        <v>1E-3</v>
      </c>
      <c r="BO14">
        <v>2.3E-2</v>
      </c>
      <c r="BP14">
        <v>5.7000000000000002E-2</v>
      </c>
      <c r="BQ14">
        <v>2.58</v>
      </c>
      <c r="BR14">
        <v>0.04</v>
      </c>
      <c r="BS14">
        <v>0.42699999999999999</v>
      </c>
      <c r="BT14">
        <v>22.5</v>
      </c>
      <c r="BU14">
        <v>0.5</v>
      </c>
    </row>
    <row r="15" spans="1:73" x14ac:dyDescent="0.2">
      <c r="A15">
        <v>25</v>
      </c>
      <c r="B15" t="s">
        <v>73</v>
      </c>
      <c r="C15">
        <v>664197</v>
      </c>
      <c r="D15">
        <v>5501871</v>
      </c>
      <c r="E15">
        <v>-114.725405248283</v>
      </c>
      <c r="F15">
        <v>49.647025876933199</v>
      </c>
      <c r="G15">
        <v>1366</v>
      </c>
      <c r="H15" t="s">
        <v>80</v>
      </c>
      <c r="I15">
        <v>17</v>
      </c>
      <c r="J15">
        <v>23</v>
      </c>
      <c r="K15" t="s">
        <v>79</v>
      </c>
      <c r="L15" t="s">
        <v>75</v>
      </c>
      <c r="M15">
        <v>5519</v>
      </c>
      <c r="N15">
        <v>12063.18</v>
      </c>
      <c r="O15">
        <v>12711.1321764105</v>
      </c>
      <c r="P15">
        <v>34050.032970424603</v>
      </c>
      <c r="Q15">
        <v>27465.8043</v>
      </c>
      <c r="R15">
        <v>147.969036819748</v>
      </c>
      <c r="S15">
        <v>174.82740604414201</v>
      </c>
      <c r="T15">
        <v>160.672282131603</v>
      </c>
      <c r="U15">
        <v>6.6666666666666697E-4</v>
      </c>
      <c r="V15">
        <v>2.4333333333333301E-2</v>
      </c>
      <c r="W15">
        <v>6.3333333333333297E-2</v>
      </c>
      <c r="X15">
        <v>0.32</v>
      </c>
      <c r="Y15">
        <v>2</v>
      </c>
      <c r="Z15">
        <v>49.5</v>
      </c>
      <c r="AA15">
        <v>0.04</v>
      </c>
      <c r="AB15">
        <v>1.3333333333333299E-2</v>
      </c>
      <c r="AC15">
        <v>0.52</v>
      </c>
      <c r="AD15">
        <v>0.108333333333333</v>
      </c>
      <c r="AE15">
        <v>0.997</v>
      </c>
      <c r="AF15">
        <v>0.38566666666666699</v>
      </c>
      <c r="AG15">
        <v>2</v>
      </c>
      <c r="AH15">
        <v>8.7333333333333305E-2</v>
      </c>
      <c r="AI15">
        <v>2.5266666666666699</v>
      </c>
      <c r="AJ15">
        <v>790</v>
      </c>
      <c r="AK15">
        <v>0.15966666666666701</v>
      </c>
      <c r="AL15">
        <v>1.6666666666666701E-2</v>
      </c>
      <c r="AM15">
        <v>1.3333333333333299E-2</v>
      </c>
      <c r="AN15">
        <v>3.9666666666666697E-2</v>
      </c>
      <c r="AO15">
        <v>0</v>
      </c>
      <c r="AP15">
        <v>0.38</v>
      </c>
      <c r="AQ15">
        <v>0.45833333333333298</v>
      </c>
      <c r="AR15">
        <v>0.5</v>
      </c>
      <c r="AS15">
        <v>8.6999999999999994E-2</v>
      </c>
      <c r="AT15">
        <v>114.133333333333</v>
      </c>
      <c r="AU15">
        <v>0.236666666666667</v>
      </c>
      <c r="AV15">
        <v>1E-3</v>
      </c>
      <c r="AW15">
        <v>3.53333333333333E-2</v>
      </c>
      <c r="AX15">
        <v>1.7733333333333301</v>
      </c>
      <c r="AY15">
        <v>9.7666666666666693E-2</v>
      </c>
      <c r="AZ15">
        <v>0.96</v>
      </c>
      <c r="BA15">
        <v>0</v>
      </c>
      <c r="BB15">
        <v>1E-3</v>
      </c>
      <c r="BC15">
        <v>2.19</v>
      </c>
      <c r="BD15">
        <v>0</v>
      </c>
      <c r="BE15">
        <v>5.3333333333333302E-2</v>
      </c>
      <c r="BF15">
        <v>0.09</v>
      </c>
      <c r="BG15">
        <v>0.17333333333333301</v>
      </c>
      <c r="BH15">
        <v>0.125</v>
      </c>
      <c r="BI15">
        <v>3.3333333333333298E-2</v>
      </c>
      <c r="BJ15">
        <v>11.13</v>
      </c>
      <c r="BK15">
        <v>1E-3</v>
      </c>
      <c r="BL15">
        <v>0</v>
      </c>
      <c r="BM15">
        <v>7.9666666666666705E-2</v>
      </c>
      <c r="BN15">
        <v>1E-3</v>
      </c>
      <c r="BO15">
        <v>1.7333333333333301E-2</v>
      </c>
      <c r="BP15">
        <v>4.4333333333333301E-2</v>
      </c>
      <c r="BQ15">
        <v>1.94333333333333</v>
      </c>
      <c r="BR15">
        <v>0.05</v>
      </c>
      <c r="BS15">
        <v>0.53400000000000003</v>
      </c>
      <c r="BT15">
        <v>20.9</v>
      </c>
      <c r="BU15">
        <v>0.53666666666666696</v>
      </c>
    </row>
    <row r="16" spans="1:73" x14ac:dyDescent="0.2">
      <c r="A16">
        <v>28</v>
      </c>
      <c r="B16" t="s">
        <v>73</v>
      </c>
      <c r="C16">
        <v>649145</v>
      </c>
      <c r="D16">
        <v>5499365</v>
      </c>
      <c r="E16">
        <v>-114.934721336556</v>
      </c>
      <c r="F16">
        <v>49.628407548767797</v>
      </c>
      <c r="G16">
        <v>1066</v>
      </c>
      <c r="H16" t="s">
        <v>81</v>
      </c>
      <c r="I16">
        <v>18</v>
      </c>
      <c r="J16">
        <v>10</v>
      </c>
      <c r="K16" t="s">
        <v>79</v>
      </c>
      <c r="L16" t="s">
        <v>75</v>
      </c>
      <c r="M16">
        <v>12167</v>
      </c>
      <c r="N16">
        <v>15678.72</v>
      </c>
      <c r="O16">
        <v>15335.4094310611</v>
      </c>
      <c r="P16">
        <v>37934.821978620501</v>
      </c>
      <c r="Q16">
        <v>28634.7117</v>
      </c>
      <c r="R16">
        <v>213.115445400884</v>
      </c>
      <c r="S16">
        <v>198.523262116528</v>
      </c>
      <c r="T16">
        <v>192.15371800765601</v>
      </c>
      <c r="U16" s="5">
        <v>5.9999999999999995E-4</v>
      </c>
      <c r="V16">
        <v>2.1999999999999999E-2</v>
      </c>
      <c r="W16">
        <v>0.05</v>
      </c>
      <c r="X16">
        <v>0.28999999999999998</v>
      </c>
      <c r="Y16">
        <v>7</v>
      </c>
      <c r="Z16">
        <v>55.7</v>
      </c>
      <c r="AA16">
        <v>0.03</v>
      </c>
      <c r="AB16">
        <v>1.4E-2</v>
      </c>
      <c r="AC16">
        <v>0.71</v>
      </c>
      <c r="AD16">
        <v>0.45400000000000001</v>
      </c>
      <c r="AE16">
        <v>0.83499999999999996</v>
      </c>
      <c r="AF16">
        <v>0.36099999999999999</v>
      </c>
      <c r="AG16">
        <v>1.75</v>
      </c>
      <c r="AH16">
        <v>7.3999999999999996E-2</v>
      </c>
      <c r="AI16">
        <v>3.04</v>
      </c>
      <c r="AJ16">
        <v>710</v>
      </c>
      <c r="AK16">
        <v>0.128</v>
      </c>
      <c r="AL16">
        <v>1.4999999999999999E-2</v>
      </c>
      <c r="AM16">
        <v>1.4E-2</v>
      </c>
      <c r="AN16">
        <v>3.1E-2</v>
      </c>
      <c r="AO16">
        <v>0</v>
      </c>
      <c r="AP16">
        <v>0.45</v>
      </c>
      <c r="AQ16">
        <v>0.40600000000000003</v>
      </c>
      <c r="AR16">
        <v>0.4</v>
      </c>
      <c r="AS16">
        <v>0.16900000000000001</v>
      </c>
      <c r="AT16">
        <v>51.1</v>
      </c>
      <c r="AU16">
        <v>2.04</v>
      </c>
      <c r="AV16">
        <v>1E-3</v>
      </c>
      <c r="AW16">
        <v>3.9E-2</v>
      </c>
      <c r="AX16">
        <v>1.62</v>
      </c>
      <c r="AY16">
        <v>0.154</v>
      </c>
      <c r="AZ16">
        <v>0.88</v>
      </c>
      <c r="BA16">
        <v>0</v>
      </c>
      <c r="BB16">
        <v>1E-3</v>
      </c>
      <c r="BC16">
        <v>1.51</v>
      </c>
      <c r="BD16">
        <v>0</v>
      </c>
      <c r="BE16">
        <v>7.0000000000000007E-2</v>
      </c>
      <c r="BF16">
        <v>0.1</v>
      </c>
      <c r="BG16">
        <v>0.16</v>
      </c>
      <c r="BH16">
        <v>0.17399999999999999</v>
      </c>
      <c r="BI16">
        <v>0.05</v>
      </c>
      <c r="BJ16">
        <v>14.6</v>
      </c>
      <c r="BK16">
        <v>2E-3</v>
      </c>
      <c r="BL16">
        <v>0</v>
      </c>
      <c r="BM16">
        <v>0.09</v>
      </c>
      <c r="BN16">
        <v>2E-3</v>
      </c>
      <c r="BO16">
        <v>1.7999999999999999E-2</v>
      </c>
      <c r="BP16">
        <v>3.9E-2</v>
      </c>
      <c r="BQ16">
        <v>1.66</v>
      </c>
      <c r="BR16">
        <v>0.12</v>
      </c>
      <c r="BS16">
        <v>0.434</v>
      </c>
      <c r="BT16">
        <v>33.200000000000003</v>
      </c>
      <c r="BU16">
        <v>0.57999999999999996</v>
      </c>
    </row>
    <row r="17" spans="1:73" x14ac:dyDescent="0.2">
      <c r="A17">
        <v>29</v>
      </c>
      <c r="B17" t="s">
        <v>73</v>
      </c>
      <c r="C17">
        <v>666317</v>
      </c>
      <c r="D17">
        <v>5502274</v>
      </c>
      <c r="E17">
        <v>-114.695891070504</v>
      </c>
      <c r="F17">
        <v>49.650067311557002</v>
      </c>
      <c r="G17">
        <v>1385</v>
      </c>
      <c r="H17" t="s">
        <v>82</v>
      </c>
      <c r="I17">
        <v>19</v>
      </c>
      <c r="J17">
        <v>11</v>
      </c>
      <c r="K17" t="s">
        <v>79</v>
      </c>
      <c r="L17" t="s">
        <v>75</v>
      </c>
      <c r="M17">
        <v>6832</v>
      </c>
      <c r="N17">
        <v>12954.22</v>
      </c>
      <c r="O17">
        <v>13696.932624539701</v>
      </c>
      <c r="P17">
        <v>33971.9545890179</v>
      </c>
      <c r="Q17">
        <v>27928.936300000001</v>
      </c>
      <c r="R17">
        <v>139.62535907176701</v>
      </c>
      <c r="S17">
        <v>171.19356212201501</v>
      </c>
      <c r="T17">
        <v>156.31074379558001</v>
      </c>
      <c r="U17">
        <v>4.4999999999999999E-4</v>
      </c>
      <c r="V17">
        <v>0.03</v>
      </c>
      <c r="W17">
        <v>0.04</v>
      </c>
      <c r="X17">
        <v>0.33</v>
      </c>
      <c r="Y17">
        <v>0.5</v>
      </c>
      <c r="Z17">
        <v>39.4</v>
      </c>
      <c r="AA17">
        <v>2.5000000000000001E-2</v>
      </c>
      <c r="AB17">
        <v>1.2E-2</v>
      </c>
      <c r="AC17">
        <v>0.59</v>
      </c>
      <c r="AD17">
        <v>0.22950000000000001</v>
      </c>
      <c r="AE17">
        <v>0.64900000000000002</v>
      </c>
      <c r="AF17">
        <v>0.317</v>
      </c>
      <c r="AG17">
        <v>1.45</v>
      </c>
      <c r="AH17">
        <v>0.20899999999999999</v>
      </c>
      <c r="AI17">
        <v>2.5499999999999998</v>
      </c>
      <c r="AJ17">
        <v>505</v>
      </c>
      <c r="AK17">
        <v>0.111</v>
      </c>
      <c r="AL17">
        <v>1.7000000000000001E-2</v>
      </c>
      <c r="AM17">
        <v>0.01</v>
      </c>
      <c r="AN17">
        <v>5.0500000000000003E-2</v>
      </c>
      <c r="AO17">
        <v>0</v>
      </c>
      <c r="AP17">
        <v>0.54</v>
      </c>
      <c r="AQ17">
        <v>0.32150000000000001</v>
      </c>
      <c r="AR17">
        <v>0.3</v>
      </c>
      <c r="AS17">
        <v>0.121</v>
      </c>
      <c r="AT17">
        <v>54.7</v>
      </c>
      <c r="AU17">
        <v>0.28000000000000003</v>
      </c>
      <c r="AV17">
        <v>0</v>
      </c>
      <c r="AW17">
        <v>3.85E-2</v>
      </c>
      <c r="AX17">
        <v>1.43</v>
      </c>
      <c r="AY17">
        <v>0.1525</v>
      </c>
      <c r="AZ17">
        <v>1.03</v>
      </c>
      <c r="BA17">
        <v>0</v>
      </c>
      <c r="BB17" s="5">
        <v>5.0000000000000001E-4</v>
      </c>
      <c r="BC17">
        <v>7.7249999999999996</v>
      </c>
      <c r="BD17">
        <v>0</v>
      </c>
      <c r="BE17">
        <v>0.06</v>
      </c>
      <c r="BF17">
        <v>0.08</v>
      </c>
      <c r="BG17">
        <v>0.115</v>
      </c>
      <c r="BH17">
        <v>0.14399999999999999</v>
      </c>
      <c r="BI17">
        <v>2.5000000000000001E-2</v>
      </c>
      <c r="BJ17">
        <v>10.925000000000001</v>
      </c>
      <c r="BK17">
        <v>1.5E-3</v>
      </c>
      <c r="BL17">
        <v>0</v>
      </c>
      <c r="BM17">
        <v>4.5999999999999999E-2</v>
      </c>
      <c r="BN17">
        <v>1E-3</v>
      </c>
      <c r="BO17">
        <v>2.3E-2</v>
      </c>
      <c r="BP17">
        <v>4.2000000000000003E-2</v>
      </c>
      <c r="BQ17">
        <v>1.615</v>
      </c>
      <c r="BR17">
        <v>0.17</v>
      </c>
      <c r="BS17">
        <v>0.314</v>
      </c>
      <c r="BT17">
        <v>33.75</v>
      </c>
      <c r="BU17">
        <v>0.47</v>
      </c>
    </row>
    <row r="18" spans="1:73" x14ac:dyDescent="0.2">
      <c r="A18">
        <v>31</v>
      </c>
      <c r="B18" t="s">
        <v>73</v>
      </c>
      <c r="C18">
        <v>672533</v>
      </c>
      <c r="D18">
        <v>5505125</v>
      </c>
      <c r="E18">
        <v>-114.60859786409</v>
      </c>
      <c r="F18">
        <v>49.673943520328301</v>
      </c>
      <c r="G18">
        <v>1479</v>
      </c>
      <c r="H18" t="s">
        <v>81</v>
      </c>
      <c r="I18">
        <v>20</v>
      </c>
      <c r="J18">
        <v>15</v>
      </c>
      <c r="K18" t="s">
        <v>79</v>
      </c>
      <c r="L18" t="s">
        <v>75</v>
      </c>
      <c r="M18">
        <v>11877</v>
      </c>
      <c r="N18">
        <v>16132.62</v>
      </c>
      <c r="O18">
        <v>17041.053698003401</v>
      </c>
      <c r="P18">
        <v>32976.113055349299</v>
      </c>
      <c r="Q18">
        <v>28833.784100000001</v>
      </c>
      <c r="R18">
        <v>117.108166335259</v>
      </c>
      <c r="S18">
        <v>159.591296163583</v>
      </c>
      <c r="T18">
        <v>142.591227088305</v>
      </c>
      <c r="U18" s="5">
        <v>2.9999999999999997E-4</v>
      </c>
      <c r="V18">
        <v>1.6E-2</v>
      </c>
      <c r="W18">
        <v>0.03</v>
      </c>
      <c r="X18">
        <v>0.17</v>
      </c>
      <c r="Y18">
        <v>0</v>
      </c>
      <c r="Z18">
        <v>31.7</v>
      </c>
      <c r="AA18">
        <v>0.02</v>
      </c>
      <c r="AB18">
        <v>1.2999999999999999E-2</v>
      </c>
      <c r="AC18">
        <v>0.45</v>
      </c>
      <c r="AD18">
        <v>0.125</v>
      </c>
      <c r="AE18">
        <v>0.51700000000000002</v>
      </c>
      <c r="AF18">
        <v>0.21299999999999999</v>
      </c>
      <c r="AG18">
        <v>1.37</v>
      </c>
      <c r="AH18">
        <v>6.6000000000000003E-2</v>
      </c>
      <c r="AI18">
        <v>1.92</v>
      </c>
      <c r="AJ18">
        <v>370</v>
      </c>
      <c r="AK18">
        <v>8.8999999999999996E-2</v>
      </c>
      <c r="AL18">
        <v>1.0999999999999999E-2</v>
      </c>
      <c r="AM18">
        <v>6.0000000000000001E-3</v>
      </c>
      <c r="AN18">
        <v>4.3999999999999997E-2</v>
      </c>
      <c r="AO18">
        <v>0</v>
      </c>
      <c r="AP18">
        <v>0.38</v>
      </c>
      <c r="AQ18">
        <v>0.253</v>
      </c>
      <c r="AR18">
        <v>0.2</v>
      </c>
      <c r="AS18">
        <v>0.10100000000000001</v>
      </c>
      <c r="AT18">
        <v>47.2</v>
      </c>
      <c r="AU18">
        <v>0.09</v>
      </c>
      <c r="AV18">
        <v>0</v>
      </c>
      <c r="AW18">
        <v>2.9000000000000001E-2</v>
      </c>
      <c r="AX18">
        <v>1.6</v>
      </c>
      <c r="AY18">
        <v>9.5000000000000001E-2</v>
      </c>
      <c r="AZ18">
        <v>0.74</v>
      </c>
      <c r="BA18">
        <v>0</v>
      </c>
      <c r="BB18">
        <v>1E-3</v>
      </c>
      <c r="BC18">
        <v>4.5599999999999996</v>
      </c>
      <c r="BD18">
        <v>0</v>
      </c>
      <c r="BE18">
        <v>0.06</v>
      </c>
      <c r="BF18">
        <v>0.05</v>
      </c>
      <c r="BG18">
        <v>0.1</v>
      </c>
      <c r="BH18">
        <v>0.14699999999999999</v>
      </c>
      <c r="BI18">
        <v>0.03</v>
      </c>
      <c r="BJ18">
        <v>20.7</v>
      </c>
      <c r="BK18">
        <v>1E-3</v>
      </c>
      <c r="BL18">
        <v>0</v>
      </c>
      <c r="BM18">
        <v>2.8000000000000001E-2</v>
      </c>
      <c r="BN18">
        <v>1E-3</v>
      </c>
      <c r="BO18">
        <v>1.2999999999999999E-2</v>
      </c>
      <c r="BP18">
        <v>2.5000000000000001E-2</v>
      </c>
      <c r="BQ18">
        <v>1.03</v>
      </c>
      <c r="BR18">
        <v>0.02</v>
      </c>
      <c r="BS18">
        <v>0.22600000000000001</v>
      </c>
      <c r="BT18">
        <v>28.2</v>
      </c>
      <c r="BU18">
        <v>0.28000000000000003</v>
      </c>
    </row>
    <row r="19" spans="1:73" x14ac:dyDescent="0.2">
      <c r="A19">
        <v>32</v>
      </c>
      <c r="B19" t="s">
        <v>73</v>
      </c>
      <c r="C19">
        <v>680610</v>
      </c>
      <c r="D19">
        <v>5514298</v>
      </c>
      <c r="E19">
        <v>-114.49251365706399</v>
      </c>
      <c r="F19">
        <v>49.754006142656102</v>
      </c>
      <c r="G19">
        <v>1699</v>
      </c>
      <c r="H19" t="s">
        <v>80</v>
      </c>
      <c r="I19">
        <v>21</v>
      </c>
      <c r="J19">
        <v>24</v>
      </c>
      <c r="K19" t="s">
        <v>79</v>
      </c>
      <c r="L19" t="s">
        <v>75</v>
      </c>
      <c r="M19">
        <v>19655</v>
      </c>
      <c r="N19">
        <v>22639.25</v>
      </c>
      <c r="O19">
        <v>23538.292748565898</v>
      </c>
      <c r="P19">
        <v>29611.374162632001</v>
      </c>
      <c r="Q19">
        <v>29383.377</v>
      </c>
      <c r="R19">
        <v>87.151892978982701</v>
      </c>
      <c r="S19">
        <v>137.91773582523101</v>
      </c>
      <c r="T19">
        <v>118.376695287253</v>
      </c>
      <c r="U19" s="5">
        <v>5.9999999999999995E-4</v>
      </c>
      <c r="V19">
        <v>0.02</v>
      </c>
      <c r="W19">
        <v>0.05</v>
      </c>
      <c r="X19">
        <v>0.33</v>
      </c>
      <c r="Y19">
        <v>9</v>
      </c>
      <c r="Z19">
        <v>46.7</v>
      </c>
      <c r="AA19">
        <v>0.03</v>
      </c>
      <c r="AB19">
        <v>8.9999999999999993E-3</v>
      </c>
      <c r="AC19">
        <v>0.57999999999999996</v>
      </c>
      <c r="AD19">
        <v>9.6000000000000002E-2</v>
      </c>
      <c r="AE19">
        <v>0.63900000000000001</v>
      </c>
      <c r="AF19">
        <v>0.318</v>
      </c>
      <c r="AG19">
        <v>1.76</v>
      </c>
      <c r="AH19">
        <v>8.2000000000000003E-2</v>
      </c>
      <c r="AI19">
        <v>2.81</v>
      </c>
      <c r="AJ19">
        <v>630</v>
      </c>
      <c r="AK19">
        <v>0.13</v>
      </c>
      <c r="AL19">
        <v>8.9999999999999993E-3</v>
      </c>
      <c r="AM19">
        <v>1.2E-2</v>
      </c>
      <c r="AN19">
        <v>3.1E-2</v>
      </c>
      <c r="AO19">
        <v>0</v>
      </c>
      <c r="AP19">
        <v>0.37</v>
      </c>
      <c r="AQ19">
        <v>0.32400000000000001</v>
      </c>
      <c r="AR19">
        <v>0.4</v>
      </c>
      <c r="AS19">
        <v>0.14399999999999999</v>
      </c>
      <c r="AT19">
        <v>37</v>
      </c>
      <c r="AU19">
        <v>0.39</v>
      </c>
      <c r="AV19">
        <v>0</v>
      </c>
      <c r="AW19">
        <v>0.04</v>
      </c>
      <c r="AX19">
        <v>1.44</v>
      </c>
      <c r="AY19">
        <v>0.13400000000000001</v>
      </c>
      <c r="AZ19">
        <v>0.63</v>
      </c>
      <c r="BA19">
        <v>0</v>
      </c>
      <c r="BB19">
        <v>0</v>
      </c>
      <c r="BC19">
        <v>1.58</v>
      </c>
      <c r="BD19">
        <v>0</v>
      </c>
      <c r="BE19">
        <v>0.06</v>
      </c>
      <c r="BF19">
        <v>0.05</v>
      </c>
      <c r="BG19">
        <v>0.15</v>
      </c>
      <c r="BH19">
        <v>0.128</v>
      </c>
      <c r="BI19">
        <v>0.02</v>
      </c>
      <c r="BJ19">
        <v>16.75</v>
      </c>
      <c r="BK19">
        <v>1E-3</v>
      </c>
      <c r="BL19">
        <v>0</v>
      </c>
      <c r="BM19">
        <v>6.0999999999999999E-2</v>
      </c>
      <c r="BN19">
        <v>1E-3</v>
      </c>
      <c r="BO19">
        <v>1.0999999999999999E-2</v>
      </c>
      <c r="BP19">
        <v>3.5999999999999997E-2</v>
      </c>
      <c r="BQ19">
        <v>1.69</v>
      </c>
      <c r="BR19">
        <v>0.03</v>
      </c>
      <c r="BS19">
        <v>0.32500000000000001</v>
      </c>
      <c r="BT19">
        <v>13.5</v>
      </c>
      <c r="BU19">
        <v>0.41</v>
      </c>
    </row>
    <row r="20" spans="1:73" x14ac:dyDescent="0.2">
      <c r="A20">
        <v>33</v>
      </c>
      <c r="B20" t="s">
        <v>73</v>
      </c>
      <c r="C20">
        <v>640386</v>
      </c>
      <c r="D20">
        <v>5487813</v>
      </c>
      <c r="E20">
        <v>-115.060057852829</v>
      </c>
      <c r="F20">
        <v>49.526660071236897</v>
      </c>
      <c r="G20">
        <v>1053</v>
      </c>
      <c r="H20" t="s">
        <v>80</v>
      </c>
      <c r="I20">
        <v>22</v>
      </c>
      <c r="J20">
        <v>42</v>
      </c>
      <c r="K20" t="s">
        <v>79</v>
      </c>
      <c r="L20" t="s">
        <v>75</v>
      </c>
      <c r="M20">
        <v>26424</v>
      </c>
      <c r="N20">
        <v>30170.85</v>
      </c>
      <c r="O20">
        <v>29797.597425057498</v>
      </c>
      <c r="P20">
        <v>51775.424725068602</v>
      </c>
      <c r="Q20">
        <v>42098.767800000001</v>
      </c>
      <c r="R20">
        <v>215.89319017379199</v>
      </c>
      <c r="S20">
        <v>204.11115039634501</v>
      </c>
      <c r="T20">
        <v>201.04138263330901</v>
      </c>
      <c r="U20">
        <v>3.5999999999999999E-3</v>
      </c>
      <c r="V20">
        <v>0.02</v>
      </c>
      <c r="W20">
        <v>0.06</v>
      </c>
      <c r="X20">
        <v>0.31</v>
      </c>
      <c r="Y20">
        <v>3</v>
      </c>
      <c r="Z20">
        <v>35</v>
      </c>
      <c r="AA20">
        <v>0.03</v>
      </c>
      <c r="AB20">
        <v>1.7000000000000001E-2</v>
      </c>
      <c r="AC20">
        <v>0.69</v>
      </c>
      <c r="AD20">
        <v>0.315</v>
      </c>
      <c r="AE20">
        <v>0.93799999999999994</v>
      </c>
      <c r="AF20">
        <v>0.32500000000000001</v>
      </c>
      <c r="AG20">
        <v>2.13</v>
      </c>
      <c r="AH20">
        <v>8.4000000000000005E-2</v>
      </c>
      <c r="AI20">
        <v>3.2</v>
      </c>
      <c r="AJ20">
        <v>670</v>
      </c>
      <c r="AK20">
        <v>0.158</v>
      </c>
      <c r="AL20">
        <v>1.4E-2</v>
      </c>
      <c r="AM20">
        <v>1.2E-2</v>
      </c>
      <c r="AN20">
        <v>3.6999999999999998E-2</v>
      </c>
      <c r="AO20">
        <v>0</v>
      </c>
      <c r="AP20">
        <v>0.38</v>
      </c>
      <c r="AQ20">
        <v>0.46200000000000002</v>
      </c>
      <c r="AR20">
        <v>0.4</v>
      </c>
      <c r="AS20">
        <v>0.10100000000000001</v>
      </c>
      <c r="AT20">
        <v>52.1</v>
      </c>
      <c r="AU20">
        <v>1.64</v>
      </c>
      <c r="AV20">
        <v>0</v>
      </c>
      <c r="AW20">
        <v>0.05</v>
      </c>
      <c r="AX20">
        <v>1.52</v>
      </c>
      <c r="AY20">
        <v>0.152</v>
      </c>
      <c r="AZ20">
        <v>1</v>
      </c>
      <c r="BA20">
        <v>0</v>
      </c>
      <c r="BB20">
        <v>0</v>
      </c>
      <c r="BC20">
        <v>1.84</v>
      </c>
      <c r="BD20">
        <v>0</v>
      </c>
      <c r="BE20">
        <v>0.06</v>
      </c>
      <c r="BF20">
        <v>0.1</v>
      </c>
      <c r="BG20">
        <v>0.1</v>
      </c>
      <c r="BH20">
        <v>9.4E-2</v>
      </c>
      <c r="BI20">
        <v>0.05</v>
      </c>
      <c r="BJ20">
        <v>10.7</v>
      </c>
      <c r="BK20">
        <v>2E-3</v>
      </c>
      <c r="BL20">
        <v>0</v>
      </c>
      <c r="BM20">
        <v>3.5000000000000003E-2</v>
      </c>
      <c r="BN20">
        <v>2E-3</v>
      </c>
      <c r="BO20">
        <v>2.1000000000000001E-2</v>
      </c>
      <c r="BP20">
        <v>3.2000000000000001E-2</v>
      </c>
      <c r="BQ20">
        <v>1.66</v>
      </c>
      <c r="BR20">
        <v>0.15</v>
      </c>
      <c r="BS20">
        <v>0.36699999999999999</v>
      </c>
      <c r="BT20">
        <v>23.1</v>
      </c>
      <c r="BU20">
        <v>0.53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ADC6-486C-2041-9660-434E5001C24C}">
  <dimension ref="A1:BN31"/>
  <sheetViews>
    <sheetView topLeftCell="AA1" workbookViewId="0">
      <selection activeCell="BK14" sqref="BK14"/>
    </sheetView>
  </sheetViews>
  <sheetFormatPr baseColWidth="10" defaultRowHeight="16" x14ac:dyDescent="0.2"/>
  <sheetData>
    <row r="1" spans="1:66" x14ac:dyDescent="0.2">
      <c r="A1" s="6" t="s">
        <v>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6</v>
      </c>
      <c r="F2" s="6"/>
      <c r="G2" s="6"/>
      <c r="H2" s="6"/>
      <c r="I2" s="6"/>
      <c r="J2" s="6"/>
      <c r="K2" s="6"/>
      <c r="L2" s="6"/>
      <c r="M2" s="3"/>
      <c r="N2" s="6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6" t="s">
        <v>25</v>
      </c>
      <c r="T2" s="6" t="s">
        <v>26</v>
      </c>
      <c r="U2" s="6" t="s">
        <v>27</v>
      </c>
      <c r="V2" s="6" t="s">
        <v>28</v>
      </c>
      <c r="W2" s="6" t="s">
        <v>29</v>
      </c>
      <c r="X2" s="6" t="s">
        <v>30</v>
      </c>
      <c r="Y2" s="6" t="s">
        <v>31</v>
      </c>
      <c r="Z2" s="6" t="s">
        <v>32</v>
      </c>
      <c r="AA2" s="6" t="s">
        <v>33</v>
      </c>
      <c r="AB2" s="6" t="s">
        <v>34</v>
      </c>
      <c r="AC2" s="6" t="s">
        <v>35</v>
      </c>
      <c r="AD2" s="6" t="s">
        <v>36</v>
      </c>
      <c r="AE2" s="6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6" t="s">
        <v>44</v>
      </c>
      <c r="AM2" s="6" t="s">
        <v>45</v>
      </c>
      <c r="AN2" s="6" t="s">
        <v>46</v>
      </c>
      <c r="AO2" s="6" t="s">
        <v>47</v>
      </c>
      <c r="AP2" s="6" t="s">
        <v>48</v>
      </c>
      <c r="AQ2" s="6" t="s">
        <v>49</v>
      </c>
      <c r="AR2" s="6" t="s">
        <v>50</v>
      </c>
      <c r="AS2" s="6" t="s">
        <v>51</v>
      </c>
      <c r="AT2" s="6" t="s">
        <v>52</v>
      </c>
      <c r="AU2" s="6" t="s">
        <v>53</v>
      </c>
      <c r="AV2" s="6" t="s">
        <v>54</v>
      </c>
      <c r="AW2" s="6" t="s">
        <v>55</v>
      </c>
      <c r="AX2" s="6" t="s">
        <v>56</v>
      </c>
      <c r="AY2" s="6" t="s">
        <v>57</v>
      </c>
      <c r="AZ2" s="6" t="s">
        <v>58</v>
      </c>
      <c r="BA2" s="6" t="s">
        <v>59</v>
      </c>
      <c r="BB2" s="6" t="s">
        <v>60</v>
      </c>
      <c r="BC2" s="6" t="s">
        <v>61</v>
      </c>
      <c r="BD2" s="6" t="s">
        <v>62</v>
      </c>
      <c r="BE2" s="6" t="s">
        <v>63</v>
      </c>
      <c r="BF2" s="6" t="s">
        <v>64</v>
      </c>
      <c r="BG2" s="6" t="s">
        <v>65</v>
      </c>
      <c r="BH2" s="6" t="s">
        <v>66</v>
      </c>
      <c r="BI2" s="6" t="s">
        <v>67</v>
      </c>
      <c r="BJ2" s="6" t="s">
        <v>68</v>
      </c>
      <c r="BK2" s="6" t="s">
        <v>69</v>
      </c>
      <c r="BL2" s="6" t="s">
        <v>70</v>
      </c>
      <c r="BM2" s="6" t="s">
        <v>71</v>
      </c>
      <c r="BN2" s="6" t="s">
        <v>72</v>
      </c>
    </row>
    <row r="3" spans="1:66" x14ac:dyDescent="0.2">
      <c r="A3" s="7" t="s">
        <v>89</v>
      </c>
      <c r="B3" s="7" t="s">
        <v>90</v>
      </c>
      <c r="C3" s="7">
        <v>659292</v>
      </c>
      <c r="D3" s="7">
        <v>5523583</v>
      </c>
      <c r="E3" s="7">
        <v>1522</v>
      </c>
      <c r="F3" s="7"/>
      <c r="G3" s="7"/>
      <c r="H3" s="7"/>
      <c r="I3" s="7"/>
      <c r="J3" s="7"/>
      <c r="K3" s="7"/>
      <c r="L3" s="7"/>
      <c r="M3" s="7" t="s">
        <v>86</v>
      </c>
      <c r="N3" s="7">
        <v>2.9999999999999997E-4</v>
      </c>
      <c r="O3" s="7">
        <v>6.166667E-2</v>
      </c>
      <c r="P3" s="7">
        <v>7.0000000000000007E-2</v>
      </c>
      <c r="Q3" s="7">
        <v>0.62</v>
      </c>
      <c r="R3" s="7">
        <v>0.66666667000000002</v>
      </c>
      <c r="S3" s="7">
        <v>89.3</v>
      </c>
      <c r="T3" s="7">
        <v>8.6666670000000001E-2</v>
      </c>
      <c r="U3" s="7">
        <v>2.3666670000000001E-2</v>
      </c>
      <c r="V3" s="7">
        <v>0.26666666999999999</v>
      </c>
      <c r="W3" s="7">
        <v>0.24133333000000001</v>
      </c>
      <c r="X3" s="7">
        <v>1.2816666699999999</v>
      </c>
      <c r="Y3" s="7">
        <v>1.081</v>
      </c>
      <c r="Z3" s="7">
        <v>2.5833333299999999</v>
      </c>
      <c r="AA3" s="7">
        <v>0.16800000000000001</v>
      </c>
      <c r="AB3" s="7">
        <v>4.4933333299999996</v>
      </c>
      <c r="AC3" s="7">
        <v>1056.6666700000001</v>
      </c>
      <c r="AD3" s="7">
        <v>0.23266666999999999</v>
      </c>
      <c r="AE3" s="7">
        <v>4.3666669999999998E-2</v>
      </c>
      <c r="AF3" s="7">
        <v>2.5666669999999999E-2</v>
      </c>
      <c r="AG3" s="7">
        <v>0.06</v>
      </c>
      <c r="AH3" s="7">
        <v>1.6666700000000001E-3</v>
      </c>
      <c r="AI3" s="7">
        <v>0.28333332999999999</v>
      </c>
      <c r="AJ3" s="7">
        <v>0.629</v>
      </c>
      <c r="AK3" s="7">
        <v>0.3</v>
      </c>
      <c r="AL3" s="7">
        <v>8.6999999999999994E-2</v>
      </c>
      <c r="AM3" s="7">
        <v>53.733333299999998</v>
      </c>
      <c r="AN3" s="7">
        <v>0.54333332999999995</v>
      </c>
      <c r="AO3" s="7">
        <v>0</v>
      </c>
      <c r="AP3" s="7">
        <v>8.4000000000000005E-2</v>
      </c>
      <c r="AQ3" s="7">
        <v>5.3066666700000003</v>
      </c>
      <c r="AR3" s="7">
        <v>9.3333330000000006E-2</v>
      </c>
      <c r="AS3" s="7">
        <v>1.82</v>
      </c>
      <c r="AT3" s="7">
        <v>0</v>
      </c>
      <c r="AU3" s="7">
        <v>6.6666999999999996E-4</v>
      </c>
      <c r="AV3" s="7">
        <v>3.46666667</v>
      </c>
      <c r="AW3" s="7">
        <v>1E-3</v>
      </c>
      <c r="AX3" s="7">
        <v>5.6666670000000002E-2</v>
      </c>
      <c r="AY3" s="7">
        <v>0.24</v>
      </c>
      <c r="AZ3" s="7">
        <v>0.24333332999999999</v>
      </c>
      <c r="BA3" s="7">
        <v>0.48233333</v>
      </c>
      <c r="BB3" s="7">
        <v>0.04</v>
      </c>
      <c r="BC3" s="7">
        <v>13.716666699999999</v>
      </c>
      <c r="BD3" s="7">
        <v>2E-3</v>
      </c>
      <c r="BE3" s="7">
        <v>3.3333299999999998E-3</v>
      </c>
      <c r="BF3" s="7">
        <v>9.4666669999999994E-2</v>
      </c>
      <c r="BG3" s="7">
        <v>1E-3</v>
      </c>
      <c r="BH3" s="7">
        <v>3.7666669999999999E-2</v>
      </c>
      <c r="BI3" s="7">
        <v>0.126</v>
      </c>
      <c r="BJ3" s="7">
        <v>5.68333333</v>
      </c>
      <c r="BK3" s="7">
        <v>4.3333330000000003E-2</v>
      </c>
      <c r="BL3" s="7">
        <v>0.995</v>
      </c>
      <c r="BM3" s="7">
        <v>27.066666699999999</v>
      </c>
      <c r="BN3" s="7">
        <v>1.17</v>
      </c>
    </row>
    <row r="4" spans="1:66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85</v>
      </c>
      <c r="N4" s="3">
        <v>2.0000000000000001E-4</v>
      </c>
      <c r="O4" s="3">
        <v>5.8000000000000003E-2</v>
      </c>
      <c r="P4" s="3">
        <v>7.0000000000000007E-2</v>
      </c>
      <c r="Q4" s="3">
        <v>0.55000000000000004</v>
      </c>
      <c r="R4" s="3">
        <v>0</v>
      </c>
      <c r="S4" s="3">
        <v>84.2</v>
      </c>
      <c r="T4" s="3">
        <v>0.08</v>
      </c>
      <c r="U4" s="3">
        <v>2.1000000000000001E-2</v>
      </c>
      <c r="V4" s="3">
        <v>0.05</v>
      </c>
      <c r="W4" s="3">
        <v>0.23899999999999999</v>
      </c>
      <c r="X4" s="3">
        <v>1.1399999999999999</v>
      </c>
      <c r="Y4" s="3">
        <v>0.95799999999999996</v>
      </c>
      <c r="Z4" s="3">
        <v>2.5099999999999998</v>
      </c>
      <c r="AA4" s="3">
        <v>0.16400000000000001</v>
      </c>
      <c r="AB4" s="3">
        <v>4.13</v>
      </c>
      <c r="AC4" s="3">
        <v>960</v>
      </c>
      <c r="AD4" s="3">
        <v>0.21199999999999999</v>
      </c>
      <c r="AE4" s="3">
        <v>3.6999999999999998E-2</v>
      </c>
      <c r="AF4" s="3">
        <v>2.1000000000000001E-2</v>
      </c>
      <c r="AG4" s="3">
        <v>0.05</v>
      </c>
      <c r="AH4" s="3">
        <v>0</v>
      </c>
      <c r="AI4" s="3">
        <v>0.26</v>
      </c>
      <c r="AJ4" s="3">
        <v>0.56399999999999995</v>
      </c>
      <c r="AK4" s="3">
        <v>0.3</v>
      </c>
      <c r="AL4" s="3">
        <v>8.5999999999999993E-2</v>
      </c>
      <c r="AM4" s="3">
        <v>47.2</v>
      </c>
      <c r="AN4" s="3">
        <v>0.53</v>
      </c>
      <c r="AO4" s="3">
        <v>0</v>
      </c>
      <c r="AP4" s="3">
        <v>7.5999999999999998E-2</v>
      </c>
      <c r="AQ4" s="3">
        <v>4.83</v>
      </c>
      <c r="AR4" s="3">
        <v>8.8999999999999996E-2</v>
      </c>
      <c r="AS4" s="3">
        <v>1.62</v>
      </c>
      <c r="AT4" s="3">
        <v>0</v>
      </c>
      <c r="AU4" s="3">
        <v>0</v>
      </c>
      <c r="AV4" s="3">
        <v>3.2</v>
      </c>
      <c r="AW4" s="3">
        <v>1E-3</v>
      </c>
      <c r="AX4" s="3">
        <v>0.05</v>
      </c>
      <c r="AY4" s="3">
        <v>0.2</v>
      </c>
      <c r="AZ4" s="3">
        <v>0.22</v>
      </c>
      <c r="BA4" s="3">
        <v>0.436</v>
      </c>
      <c r="BB4" s="3">
        <v>0.04</v>
      </c>
      <c r="BC4" s="3">
        <v>13.1</v>
      </c>
      <c r="BD4" s="3">
        <v>2E-3</v>
      </c>
      <c r="BE4" s="3">
        <v>0</v>
      </c>
      <c r="BF4" s="3">
        <v>8.6999999999999994E-2</v>
      </c>
      <c r="BG4" s="3">
        <v>1E-3</v>
      </c>
      <c r="BH4" s="3">
        <v>3.5999999999999997E-2</v>
      </c>
      <c r="BI4" s="3">
        <v>0.114</v>
      </c>
      <c r="BJ4" s="3">
        <v>5.23</v>
      </c>
      <c r="BK4" s="3">
        <v>0.04</v>
      </c>
      <c r="BL4" s="3">
        <v>0.875</v>
      </c>
      <c r="BM4" s="3">
        <v>24.9</v>
      </c>
      <c r="BN4" s="3">
        <v>1.03</v>
      </c>
    </row>
    <row r="5" spans="1:66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 t="s">
        <v>84</v>
      </c>
      <c r="N5" s="3">
        <v>4.0000000000000002E-4</v>
      </c>
      <c r="O5" s="3">
        <v>6.4000000000000001E-2</v>
      </c>
      <c r="P5" s="3">
        <v>7.0000000000000007E-2</v>
      </c>
      <c r="Q5" s="3">
        <v>0.71</v>
      </c>
      <c r="R5" s="3">
        <v>1</v>
      </c>
      <c r="S5" s="3">
        <v>93.1</v>
      </c>
      <c r="T5" s="3">
        <v>0.09</v>
      </c>
      <c r="U5" s="3">
        <v>2.5000000000000001E-2</v>
      </c>
      <c r="V5" s="3">
        <v>0.39</v>
      </c>
      <c r="W5" s="3">
        <v>0.245</v>
      </c>
      <c r="X5" s="3">
        <v>1.4</v>
      </c>
      <c r="Y5" s="3">
        <v>1.1499999999999999</v>
      </c>
      <c r="Z5" s="3">
        <v>2.66</v>
      </c>
      <c r="AA5" s="3">
        <v>0.17299999999999999</v>
      </c>
      <c r="AB5" s="3">
        <v>4.71</v>
      </c>
      <c r="AC5" s="3">
        <v>1130</v>
      </c>
      <c r="AD5" s="3">
        <v>0.24399999999999999</v>
      </c>
      <c r="AE5" s="3">
        <v>4.7E-2</v>
      </c>
      <c r="AF5" s="3">
        <v>0.03</v>
      </c>
      <c r="AG5" s="3">
        <v>6.7000000000000004E-2</v>
      </c>
      <c r="AH5" s="3">
        <v>5.0000000000000001E-3</v>
      </c>
      <c r="AI5" s="3">
        <v>0.31</v>
      </c>
      <c r="AJ5" s="3">
        <v>0.68700000000000006</v>
      </c>
      <c r="AK5" s="3">
        <v>0.3</v>
      </c>
      <c r="AL5" s="3">
        <v>8.7999999999999995E-2</v>
      </c>
      <c r="AM5" s="3">
        <v>59.1</v>
      </c>
      <c r="AN5" s="3">
        <v>0.56000000000000005</v>
      </c>
      <c r="AO5" s="3">
        <v>0</v>
      </c>
      <c r="AP5" s="3">
        <v>0.09</v>
      </c>
      <c r="AQ5" s="3">
        <v>5.57</v>
      </c>
      <c r="AR5" s="3">
        <v>9.9000000000000005E-2</v>
      </c>
      <c r="AS5" s="3">
        <v>1.94</v>
      </c>
      <c r="AT5" s="3">
        <v>0</v>
      </c>
      <c r="AU5" s="3">
        <v>1E-3</v>
      </c>
      <c r="AV5" s="3">
        <v>3.85</v>
      </c>
      <c r="AW5" s="3">
        <v>1E-3</v>
      </c>
      <c r="AX5" s="3">
        <v>0.06</v>
      </c>
      <c r="AY5" s="3">
        <v>0.27</v>
      </c>
      <c r="AZ5" s="3">
        <v>0.27</v>
      </c>
      <c r="BA5" s="3">
        <v>0.53200000000000003</v>
      </c>
      <c r="BB5" s="3">
        <v>0.04</v>
      </c>
      <c r="BC5" s="3">
        <v>14.45</v>
      </c>
      <c r="BD5" s="3">
        <v>2E-3</v>
      </c>
      <c r="BE5" s="3">
        <v>5.0000000000000001E-3</v>
      </c>
      <c r="BF5" s="3">
        <v>0.10299999999999999</v>
      </c>
      <c r="BG5" s="3">
        <v>1E-3</v>
      </c>
      <c r="BH5" s="3">
        <v>4.1000000000000002E-2</v>
      </c>
      <c r="BI5" s="3">
        <v>0.13600000000000001</v>
      </c>
      <c r="BJ5" s="3">
        <v>6.05</v>
      </c>
      <c r="BK5" s="3">
        <v>0.05</v>
      </c>
      <c r="BL5" s="3">
        <v>1.08</v>
      </c>
      <c r="BM5" s="3">
        <v>28.5</v>
      </c>
      <c r="BN5" s="3">
        <v>1.32</v>
      </c>
    </row>
    <row r="6" spans="1:66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87</v>
      </c>
      <c r="N6" s="3">
        <v>6.6666700000000001E-9</v>
      </c>
      <c r="O6" s="3">
        <v>6.8889000000000002E-6</v>
      </c>
      <c r="P6" s="3">
        <v>0</v>
      </c>
      <c r="Q6" s="3">
        <v>4.4666699999999998E-3</v>
      </c>
      <c r="R6" s="3">
        <v>0.22222222</v>
      </c>
      <c r="S6" s="3">
        <v>14.046666699999999</v>
      </c>
      <c r="T6" s="3">
        <v>2.2221999999999998E-5</v>
      </c>
      <c r="U6" s="3">
        <v>3.5555999999999999E-6</v>
      </c>
      <c r="V6" s="3">
        <v>2.3622219999999999E-2</v>
      </c>
      <c r="W6" s="3">
        <v>6.8889000000000002E-6</v>
      </c>
      <c r="X6" s="3">
        <v>1.153889E-2</v>
      </c>
      <c r="Y6" s="3">
        <v>7.6020000000000003E-3</v>
      </c>
      <c r="Z6" s="3">
        <v>3.7555599999999998E-3</v>
      </c>
      <c r="AA6" s="3">
        <v>1.4E-5</v>
      </c>
      <c r="AB6" s="3">
        <v>6.6822220000000002E-2</v>
      </c>
      <c r="AC6" s="3">
        <v>5088.8888900000002</v>
      </c>
      <c r="AD6" s="3">
        <v>2.1421999999999999E-4</v>
      </c>
      <c r="AE6" s="3">
        <v>2.2221999999999998E-5</v>
      </c>
      <c r="AF6" s="3">
        <v>1.3556E-5</v>
      </c>
      <c r="AG6" s="3">
        <v>5.2667000000000002E-5</v>
      </c>
      <c r="AH6" s="3">
        <v>5.5555999999999998E-6</v>
      </c>
      <c r="AI6" s="3">
        <v>4.2222000000000001E-4</v>
      </c>
      <c r="AJ6" s="3">
        <v>2.5460000000000001E-3</v>
      </c>
      <c r="AK6" s="3">
        <v>0</v>
      </c>
      <c r="AL6" s="3">
        <v>6.6667000000000003E-7</v>
      </c>
      <c r="AM6" s="3">
        <v>24.2822222</v>
      </c>
      <c r="AN6" s="3">
        <v>1.5556000000000001E-4</v>
      </c>
      <c r="AO6" s="3">
        <v>0</v>
      </c>
      <c r="AP6" s="3">
        <v>3.4666999999999999E-5</v>
      </c>
      <c r="AQ6" s="3">
        <v>0.11402221999999999</v>
      </c>
      <c r="AR6" s="3">
        <v>1.7555999999999999E-5</v>
      </c>
      <c r="AS6" s="3">
        <v>2.0266670000000001E-2</v>
      </c>
      <c r="AT6" s="3">
        <v>0</v>
      </c>
      <c r="AU6" s="3">
        <v>2.2221999999999999E-7</v>
      </c>
      <c r="AV6" s="3">
        <v>7.7222219999999994E-2</v>
      </c>
      <c r="AW6" s="3">
        <v>0</v>
      </c>
      <c r="AX6" s="3">
        <v>2.2221999999999998E-5</v>
      </c>
      <c r="AY6" s="3">
        <v>8.6667000000000005E-4</v>
      </c>
      <c r="AZ6" s="3">
        <v>4.2222000000000001E-4</v>
      </c>
      <c r="BA6" s="3">
        <v>1.54156E-3</v>
      </c>
      <c r="BB6" s="3">
        <v>0</v>
      </c>
      <c r="BC6" s="3">
        <v>0.31055556000000001</v>
      </c>
      <c r="BD6" s="3">
        <v>0</v>
      </c>
      <c r="BE6" s="3">
        <v>5.5555999999999998E-6</v>
      </c>
      <c r="BF6" s="3">
        <v>4.2889000000000002E-5</v>
      </c>
      <c r="BG6" s="3">
        <v>0</v>
      </c>
      <c r="BH6" s="3">
        <v>5.5555999999999998E-6</v>
      </c>
      <c r="BI6" s="3">
        <v>8.2667E-5</v>
      </c>
      <c r="BJ6" s="3">
        <v>0.11582222</v>
      </c>
      <c r="BK6" s="3">
        <v>2.2221999999999998E-5</v>
      </c>
      <c r="BL6" s="3">
        <v>7.6166699999999999E-3</v>
      </c>
      <c r="BM6" s="3">
        <v>2.4288888900000001</v>
      </c>
      <c r="BN6" s="3">
        <v>1.406667E-2</v>
      </c>
    </row>
    <row r="7" spans="1:6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x14ac:dyDescent="0.2">
      <c r="A8" s="7" t="s">
        <v>91</v>
      </c>
      <c r="B8" s="7" t="s">
        <v>73</v>
      </c>
      <c r="C8" s="7">
        <v>655505</v>
      </c>
      <c r="D8" s="7">
        <v>5524230</v>
      </c>
      <c r="E8" s="7">
        <v>1283</v>
      </c>
      <c r="F8" s="7"/>
      <c r="G8" s="7"/>
      <c r="H8" s="7"/>
      <c r="I8" s="7"/>
      <c r="J8" s="7"/>
      <c r="K8" s="7"/>
      <c r="L8" s="7"/>
      <c r="M8" s="7" t="s">
        <v>86</v>
      </c>
      <c r="N8" s="7">
        <v>5.6666699999999997E-4</v>
      </c>
      <c r="O8" s="7">
        <v>5.4333329999999999E-2</v>
      </c>
      <c r="P8" s="7">
        <v>5.3333329999999998E-2</v>
      </c>
      <c r="Q8" s="7">
        <v>0.66333333000000005</v>
      </c>
      <c r="R8" s="7">
        <v>7.6666666699999997</v>
      </c>
      <c r="S8" s="7">
        <v>85.8</v>
      </c>
      <c r="T8" s="7">
        <v>6.3333329999999993E-2</v>
      </c>
      <c r="U8" s="7">
        <v>1.7666669999999999E-2</v>
      </c>
      <c r="V8" s="7">
        <v>0.62666666999999998</v>
      </c>
      <c r="W8" s="7">
        <v>0.26900000000000002</v>
      </c>
      <c r="X8" s="7">
        <v>1.1666666699999999</v>
      </c>
      <c r="Y8" s="7">
        <v>0.81033332999999996</v>
      </c>
      <c r="Z8" s="7">
        <v>2.26333333</v>
      </c>
      <c r="AA8" s="7">
        <v>0.10866667000000001</v>
      </c>
      <c r="AB8" s="7">
        <v>3.7</v>
      </c>
      <c r="AC8" s="7">
        <v>933.33333300000004</v>
      </c>
      <c r="AD8" s="7">
        <v>0.16733333</v>
      </c>
      <c r="AE8" s="7">
        <v>3.2666670000000002E-2</v>
      </c>
      <c r="AF8" s="7">
        <v>1.8333329999999998E-2</v>
      </c>
      <c r="AG8" s="7">
        <v>4.8333330000000001E-2</v>
      </c>
      <c r="AH8" s="7">
        <v>0</v>
      </c>
      <c r="AI8" s="7">
        <v>0.48666667000000002</v>
      </c>
      <c r="AJ8" s="7">
        <v>0.58299999999999996</v>
      </c>
      <c r="AK8" s="7">
        <v>0.46666667000000001</v>
      </c>
      <c r="AL8" s="7">
        <v>0.191</v>
      </c>
      <c r="AM8" s="7">
        <v>99.166666699999993</v>
      </c>
      <c r="AN8" s="7">
        <v>0.83333332999999998</v>
      </c>
      <c r="AO8" s="7">
        <v>0</v>
      </c>
      <c r="AP8" s="7">
        <v>5.3333329999999998E-2</v>
      </c>
      <c r="AQ8" s="7">
        <v>3.6466666700000001</v>
      </c>
      <c r="AR8" s="7">
        <v>0.15266667</v>
      </c>
      <c r="AS8" s="7">
        <v>1.31666667</v>
      </c>
      <c r="AT8" s="7">
        <v>0</v>
      </c>
      <c r="AU8" s="7">
        <v>6.6666999999999996E-4</v>
      </c>
      <c r="AV8" s="7">
        <v>2.6733333300000002</v>
      </c>
      <c r="AW8" s="7">
        <v>1.33333E-3</v>
      </c>
      <c r="AX8" s="7">
        <v>0.08</v>
      </c>
      <c r="AY8" s="7">
        <v>0.19333333</v>
      </c>
      <c r="AZ8" s="7">
        <v>0.21666667000000001</v>
      </c>
      <c r="BA8" s="7">
        <v>0.32500000000000001</v>
      </c>
      <c r="BB8" s="7">
        <v>3.6666669999999998E-2</v>
      </c>
      <c r="BC8" s="7">
        <v>13.75</v>
      </c>
      <c r="BD8" s="7">
        <v>1.6666700000000001E-3</v>
      </c>
      <c r="BE8" s="7">
        <v>0</v>
      </c>
      <c r="BF8" s="7">
        <v>0.10933333000000001</v>
      </c>
      <c r="BG8" s="7">
        <v>1E-3</v>
      </c>
      <c r="BH8" s="7">
        <v>2.5000000000000001E-2</v>
      </c>
      <c r="BI8" s="7">
        <v>9.9000000000000005E-2</v>
      </c>
      <c r="BJ8" s="7">
        <v>3.6033333299999999</v>
      </c>
      <c r="BK8" s="7">
        <v>3.6666669999999998E-2</v>
      </c>
      <c r="BL8" s="7">
        <v>0.87333333000000002</v>
      </c>
      <c r="BM8" s="7">
        <v>30.733333300000002</v>
      </c>
      <c r="BN8" s="7">
        <v>0.88666666999999999</v>
      </c>
    </row>
    <row r="9" spans="1:6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 t="s">
        <v>85</v>
      </c>
      <c r="N9" s="3">
        <v>5.0000000000000001E-4</v>
      </c>
      <c r="O9" s="3">
        <v>0.05</v>
      </c>
      <c r="P9" s="3">
        <v>0.05</v>
      </c>
      <c r="Q9" s="3">
        <v>0.55000000000000004</v>
      </c>
      <c r="R9" s="3">
        <v>6</v>
      </c>
      <c r="S9" s="3">
        <v>82.4</v>
      </c>
      <c r="T9" s="3">
        <v>0.06</v>
      </c>
      <c r="U9" s="3">
        <v>1.6E-2</v>
      </c>
      <c r="V9" s="3">
        <v>0.59</v>
      </c>
      <c r="W9" s="3">
        <v>0.25600000000000001</v>
      </c>
      <c r="X9" s="3">
        <v>1.1000000000000001</v>
      </c>
      <c r="Y9" s="3">
        <v>0.76400000000000001</v>
      </c>
      <c r="Z9" s="3">
        <v>1.95</v>
      </c>
      <c r="AA9" s="3">
        <v>8.6999999999999994E-2</v>
      </c>
      <c r="AB9" s="3">
        <v>3.46</v>
      </c>
      <c r="AC9" s="3">
        <v>880</v>
      </c>
      <c r="AD9" s="3">
        <v>0.153</v>
      </c>
      <c r="AE9" s="3">
        <v>2.5999999999999999E-2</v>
      </c>
      <c r="AF9" s="3">
        <v>1.7999999999999999E-2</v>
      </c>
      <c r="AG9" s="3">
        <v>4.4999999999999998E-2</v>
      </c>
      <c r="AH9" s="3">
        <v>0</v>
      </c>
      <c r="AI9" s="3">
        <v>0.35</v>
      </c>
      <c r="AJ9" s="3">
        <v>0.54600000000000004</v>
      </c>
      <c r="AK9" s="3">
        <v>0.4</v>
      </c>
      <c r="AL9" s="3">
        <v>0.161</v>
      </c>
      <c r="AM9" s="3">
        <v>90.3</v>
      </c>
      <c r="AN9" s="3">
        <v>0.56000000000000005</v>
      </c>
      <c r="AO9" s="3">
        <v>0</v>
      </c>
      <c r="AP9" s="3">
        <v>4.7E-2</v>
      </c>
      <c r="AQ9" s="3">
        <v>3.42</v>
      </c>
      <c r="AR9" s="3">
        <v>0.13800000000000001</v>
      </c>
      <c r="AS9" s="3">
        <v>1.3</v>
      </c>
      <c r="AT9" s="3">
        <v>0</v>
      </c>
      <c r="AU9" s="3">
        <v>0</v>
      </c>
      <c r="AV9" s="3">
        <v>2.2999999999999998</v>
      </c>
      <c r="AW9" s="3">
        <v>1E-3</v>
      </c>
      <c r="AX9" s="3">
        <v>7.0000000000000007E-2</v>
      </c>
      <c r="AY9" s="3">
        <v>0.18</v>
      </c>
      <c r="AZ9" s="3">
        <v>0.21</v>
      </c>
      <c r="BA9" s="3">
        <v>0.29599999999999999</v>
      </c>
      <c r="BB9" s="3">
        <v>0.03</v>
      </c>
      <c r="BC9" s="3">
        <v>13.2</v>
      </c>
      <c r="BD9" s="3">
        <v>1E-3</v>
      </c>
      <c r="BE9" s="3">
        <v>0</v>
      </c>
      <c r="BF9" s="3">
        <v>0.104</v>
      </c>
      <c r="BG9" s="3">
        <v>1E-3</v>
      </c>
      <c r="BH9" s="3">
        <v>2.1000000000000001E-2</v>
      </c>
      <c r="BI9" s="3">
        <v>9.4E-2</v>
      </c>
      <c r="BJ9" s="3">
        <v>3.35</v>
      </c>
      <c r="BK9" s="3">
        <v>0.03</v>
      </c>
      <c r="BL9" s="3">
        <v>0.80900000000000005</v>
      </c>
      <c r="BM9" s="3">
        <v>27.8</v>
      </c>
      <c r="BN9" s="3">
        <v>0.86</v>
      </c>
    </row>
    <row r="10" spans="1:6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84</v>
      </c>
      <c r="N10" s="3">
        <v>5.9999999999999995E-4</v>
      </c>
      <c r="O10" s="3">
        <v>5.8000000000000003E-2</v>
      </c>
      <c r="P10" s="3">
        <v>0.06</v>
      </c>
      <c r="Q10" s="3">
        <v>0.84</v>
      </c>
      <c r="R10" s="3">
        <v>10</v>
      </c>
      <c r="S10" s="3">
        <v>90.8</v>
      </c>
      <c r="T10" s="3">
        <v>7.0000000000000007E-2</v>
      </c>
      <c r="U10" s="3">
        <v>1.9E-2</v>
      </c>
      <c r="V10" s="3">
        <v>0.67</v>
      </c>
      <c r="W10" s="3">
        <v>0.28299999999999997</v>
      </c>
      <c r="X10" s="3">
        <v>1.26</v>
      </c>
      <c r="Y10" s="3">
        <v>0.88200000000000001</v>
      </c>
      <c r="Z10" s="3">
        <v>2.57</v>
      </c>
      <c r="AA10" s="3">
        <v>0.13800000000000001</v>
      </c>
      <c r="AB10" s="3">
        <v>4.04</v>
      </c>
      <c r="AC10" s="3">
        <v>1010</v>
      </c>
      <c r="AD10" s="3">
        <v>0.19</v>
      </c>
      <c r="AE10" s="3">
        <v>3.9E-2</v>
      </c>
      <c r="AF10" s="3">
        <v>1.9E-2</v>
      </c>
      <c r="AG10" s="3">
        <v>5.1999999999999998E-2</v>
      </c>
      <c r="AH10" s="3">
        <v>0</v>
      </c>
      <c r="AI10" s="3">
        <v>0.68</v>
      </c>
      <c r="AJ10" s="3">
        <v>0.65200000000000002</v>
      </c>
      <c r="AK10" s="3">
        <v>0.6</v>
      </c>
      <c r="AL10" s="3">
        <v>0.222</v>
      </c>
      <c r="AM10" s="3">
        <v>111.5</v>
      </c>
      <c r="AN10" s="3">
        <v>1.28</v>
      </c>
      <c r="AO10" s="3">
        <v>0</v>
      </c>
      <c r="AP10" s="3">
        <v>0.06</v>
      </c>
      <c r="AQ10" s="3">
        <v>3.84</v>
      </c>
      <c r="AR10" s="3">
        <v>0.18099999999999999</v>
      </c>
      <c r="AS10" s="3">
        <v>1.33</v>
      </c>
      <c r="AT10" s="3">
        <v>0</v>
      </c>
      <c r="AU10" s="3">
        <v>1E-3</v>
      </c>
      <c r="AV10" s="3">
        <v>2.93</v>
      </c>
      <c r="AW10" s="3">
        <v>2E-3</v>
      </c>
      <c r="AX10" s="3">
        <v>0.1</v>
      </c>
      <c r="AY10" s="3">
        <v>0.21</v>
      </c>
      <c r="AZ10" s="3">
        <v>0.23</v>
      </c>
      <c r="BA10" s="3">
        <v>0.378</v>
      </c>
      <c r="BB10" s="3">
        <v>0.04</v>
      </c>
      <c r="BC10" s="3">
        <v>14.3</v>
      </c>
      <c r="BD10" s="3">
        <v>2E-3</v>
      </c>
      <c r="BE10" s="3">
        <v>0</v>
      </c>
      <c r="BF10" s="3">
        <v>0.11700000000000001</v>
      </c>
      <c r="BG10" s="3">
        <v>1E-3</v>
      </c>
      <c r="BH10" s="3">
        <v>3.3000000000000002E-2</v>
      </c>
      <c r="BI10" s="3">
        <v>0.105</v>
      </c>
      <c r="BJ10" s="3">
        <v>4.0999999999999996</v>
      </c>
      <c r="BK10" s="3">
        <v>0.04</v>
      </c>
      <c r="BL10" s="3">
        <v>0.95799999999999996</v>
      </c>
      <c r="BM10" s="3">
        <v>32.799999999999997</v>
      </c>
      <c r="BN10" s="3">
        <v>0.93</v>
      </c>
    </row>
    <row r="11" spans="1:6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87</v>
      </c>
      <c r="N11" s="3">
        <v>2.2222199999999998E-9</v>
      </c>
      <c r="O11" s="3">
        <v>1.0889E-5</v>
      </c>
      <c r="P11" s="3">
        <v>2.2221999999999998E-5</v>
      </c>
      <c r="Q11" s="3">
        <v>1.602222E-2</v>
      </c>
      <c r="R11" s="3">
        <v>2.88888889</v>
      </c>
      <c r="S11" s="3">
        <v>13.04</v>
      </c>
      <c r="T11" s="3">
        <v>2.2221999999999998E-5</v>
      </c>
      <c r="U11" s="3">
        <v>1.5556E-6</v>
      </c>
      <c r="V11" s="3">
        <v>1.0888899999999999E-3</v>
      </c>
      <c r="W11" s="3">
        <v>1.22E-4</v>
      </c>
      <c r="X11" s="3">
        <v>4.6222199999999998E-3</v>
      </c>
      <c r="Y11" s="3">
        <v>2.6415599999999998E-3</v>
      </c>
      <c r="Z11" s="3">
        <v>6.4088889999999996E-2</v>
      </c>
      <c r="AA11" s="3">
        <v>4.6288999999999998E-4</v>
      </c>
      <c r="AB11" s="3">
        <v>6.1066670000000003E-2</v>
      </c>
      <c r="AC11" s="3">
        <v>3088.8888900000002</v>
      </c>
      <c r="AD11" s="3">
        <v>2.6289E-4</v>
      </c>
      <c r="AE11" s="3">
        <v>2.8221999999999998E-5</v>
      </c>
      <c r="AF11" s="3">
        <v>2.2221999999999999E-7</v>
      </c>
      <c r="AG11" s="3">
        <v>8.2222000000000007E-6</v>
      </c>
      <c r="AH11" s="3">
        <v>0</v>
      </c>
      <c r="AI11" s="3">
        <v>1.9755559999999998E-2</v>
      </c>
      <c r="AJ11" s="3">
        <v>2.3846700000000002E-3</v>
      </c>
      <c r="AK11" s="3">
        <v>8.88889E-3</v>
      </c>
      <c r="AL11" s="3">
        <v>6.2067000000000003E-4</v>
      </c>
      <c r="AM11" s="3">
        <v>80.915555600000005</v>
      </c>
      <c r="AN11" s="3">
        <v>0.10142221999999999</v>
      </c>
      <c r="AO11" s="3">
        <v>0</v>
      </c>
      <c r="AP11" s="3">
        <v>2.8221999999999998E-5</v>
      </c>
      <c r="AQ11" s="3">
        <v>2.9955559999999999E-2</v>
      </c>
      <c r="AR11" s="3">
        <v>4.0156000000000002E-4</v>
      </c>
      <c r="AS11" s="3">
        <v>1.5556000000000001E-4</v>
      </c>
      <c r="AT11" s="3">
        <v>0</v>
      </c>
      <c r="AU11" s="3">
        <v>2.2221999999999999E-7</v>
      </c>
      <c r="AV11" s="3">
        <v>7.2955560000000003E-2</v>
      </c>
      <c r="AW11" s="3">
        <v>2.2221999999999999E-7</v>
      </c>
      <c r="AX11" s="3">
        <v>2.0000000000000001E-4</v>
      </c>
      <c r="AY11" s="3">
        <v>1.5556000000000001E-4</v>
      </c>
      <c r="AZ11" s="3">
        <v>8.8888999999999995E-5</v>
      </c>
      <c r="BA11" s="3">
        <v>1.4086700000000001E-3</v>
      </c>
      <c r="BB11" s="3">
        <v>2.2221999999999998E-5</v>
      </c>
      <c r="BC11" s="3">
        <v>0.20166666999999999</v>
      </c>
      <c r="BD11" s="3">
        <v>2.2221999999999999E-7</v>
      </c>
      <c r="BE11" s="3">
        <v>0</v>
      </c>
      <c r="BF11" s="3">
        <v>3.0889000000000002E-5</v>
      </c>
      <c r="BG11" s="3">
        <v>0</v>
      </c>
      <c r="BH11" s="3">
        <v>3.1999999999999999E-5</v>
      </c>
      <c r="BI11" s="3">
        <v>2.0667000000000001E-5</v>
      </c>
      <c r="BJ11" s="3">
        <v>0.12335556</v>
      </c>
      <c r="BK11" s="3">
        <v>2.2221999999999998E-5</v>
      </c>
      <c r="BL11" s="3">
        <v>3.9068899999999997E-3</v>
      </c>
      <c r="BM11" s="3">
        <v>4.5422222200000002</v>
      </c>
      <c r="BN11" s="3">
        <v>9.5556000000000005E-4</v>
      </c>
    </row>
    <row r="12" spans="1:6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2">
      <c r="A13" s="7" t="s">
        <v>92</v>
      </c>
      <c r="B13" s="7" t="s">
        <v>73</v>
      </c>
      <c r="C13" s="7">
        <v>652791</v>
      </c>
      <c r="D13" s="7">
        <v>5514894</v>
      </c>
      <c r="E13" s="7">
        <v>1139</v>
      </c>
      <c r="F13" s="7"/>
      <c r="G13" s="7"/>
      <c r="H13" s="7"/>
      <c r="I13" s="7"/>
      <c r="J13" s="7"/>
      <c r="K13" s="7"/>
      <c r="L13" s="7"/>
      <c r="M13" s="7" t="s">
        <v>86</v>
      </c>
      <c r="N13" s="7">
        <v>5.0000000000000001E-4</v>
      </c>
      <c r="O13" s="7">
        <v>3.7999999999999999E-2</v>
      </c>
      <c r="P13" s="7">
        <v>4.666667E-2</v>
      </c>
      <c r="Q13" s="7">
        <v>0.43</v>
      </c>
      <c r="R13" s="7">
        <v>1.6666666699999999</v>
      </c>
      <c r="S13" s="7">
        <v>56.8</v>
      </c>
      <c r="T13" s="7">
        <v>6.3333329999999993E-2</v>
      </c>
      <c r="U13" s="7">
        <v>2.3333329999999999E-2</v>
      </c>
      <c r="V13" s="7">
        <v>0.43</v>
      </c>
      <c r="W13" s="7">
        <v>0.14699999999999999</v>
      </c>
      <c r="X13" s="7">
        <v>0.96833332999999999</v>
      </c>
      <c r="Y13" s="7">
        <v>0.55633332999999996</v>
      </c>
      <c r="Z13" s="7">
        <v>2.4700000000000002</v>
      </c>
      <c r="AA13" s="7">
        <v>9.8000000000000004E-2</v>
      </c>
      <c r="AB13" s="7">
        <v>4.1133333299999997</v>
      </c>
      <c r="AC13" s="7">
        <v>1073.3333299999999</v>
      </c>
      <c r="AD13" s="7">
        <v>0.18466667</v>
      </c>
      <c r="AE13" s="7">
        <v>4.0666670000000002E-2</v>
      </c>
      <c r="AF13" s="7">
        <v>2.1666669999999999E-2</v>
      </c>
      <c r="AG13" s="7">
        <v>4.733333E-2</v>
      </c>
      <c r="AH13" s="7">
        <v>0</v>
      </c>
      <c r="AI13" s="7">
        <v>0.30666666999999997</v>
      </c>
      <c r="AJ13" s="7">
        <v>0.47966667000000002</v>
      </c>
      <c r="AK13" s="7">
        <v>0.26666666999999999</v>
      </c>
      <c r="AL13" s="7">
        <v>0.105</v>
      </c>
      <c r="AM13" s="7">
        <v>68.066666699999999</v>
      </c>
      <c r="AN13" s="7">
        <v>0.71666666999999995</v>
      </c>
      <c r="AO13" s="7">
        <v>3.3333000000000001E-4</v>
      </c>
      <c r="AP13" s="7">
        <v>6.4333329999999994E-2</v>
      </c>
      <c r="AQ13" s="7">
        <v>2.7466666700000002</v>
      </c>
      <c r="AR13" s="7">
        <v>0.10566667</v>
      </c>
      <c r="AS13" s="7">
        <v>1.57666667</v>
      </c>
      <c r="AT13" s="7">
        <v>3.3333000000000001E-4</v>
      </c>
      <c r="AU13" s="7">
        <v>3.3333000000000001E-4</v>
      </c>
      <c r="AV13" s="7">
        <v>2.2999999999999998</v>
      </c>
      <c r="AW13" s="7">
        <v>3.3333000000000001E-4</v>
      </c>
      <c r="AX13" s="7">
        <v>5.6666670000000002E-2</v>
      </c>
      <c r="AY13" s="7">
        <v>0.35333333</v>
      </c>
      <c r="AZ13" s="7">
        <v>0.20333333000000001</v>
      </c>
      <c r="BA13" s="7">
        <v>0.33800000000000002</v>
      </c>
      <c r="BB13" s="7">
        <v>5.3333329999999998E-2</v>
      </c>
      <c r="BC13" s="7">
        <v>13.783333300000001</v>
      </c>
      <c r="BD13" s="7">
        <v>2E-3</v>
      </c>
      <c r="BE13" s="7">
        <v>0</v>
      </c>
      <c r="BF13" s="7">
        <v>6.5333329999999995E-2</v>
      </c>
      <c r="BG13" s="7">
        <v>1E-3</v>
      </c>
      <c r="BH13" s="7">
        <v>3.1E-2</v>
      </c>
      <c r="BI13" s="7">
        <v>8.566667E-2</v>
      </c>
      <c r="BJ13" s="7">
        <v>3.6266666700000001</v>
      </c>
      <c r="BK13" s="7">
        <v>0.11333333</v>
      </c>
      <c r="BL13" s="7">
        <v>0.61966666999999998</v>
      </c>
      <c r="BM13" s="7">
        <v>29.4</v>
      </c>
      <c r="BN13" s="7">
        <v>1.01666667</v>
      </c>
    </row>
    <row r="14" spans="1:6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 t="s">
        <v>85</v>
      </c>
      <c r="N14" s="3">
        <v>4.0000000000000002E-4</v>
      </c>
      <c r="O14" s="3">
        <v>3.3000000000000002E-2</v>
      </c>
      <c r="P14" s="3">
        <v>0.04</v>
      </c>
      <c r="Q14" s="3">
        <v>0.35</v>
      </c>
      <c r="R14" s="3">
        <v>1</v>
      </c>
      <c r="S14" s="3">
        <v>48.9</v>
      </c>
      <c r="T14" s="3">
        <v>0.05</v>
      </c>
      <c r="U14" s="3">
        <v>0.02</v>
      </c>
      <c r="V14" s="3">
        <v>0.38</v>
      </c>
      <c r="W14" s="3">
        <v>0.13800000000000001</v>
      </c>
      <c r="X14" s="3">
        <v>0.84299999999999997</v>
      </c>
      <c r="Y14" s="3">
        <v>0.48899999999999999</v>
      </c>
      <c r="Z14" s="3">
        <v>2.3199999999999998</v>
      </c>
      <c r="AA14" s="3">
        <v>8.1000000000000003E-2</v>
      </c>
      <c r="AB14" s="3">
        <v>3.74</v>
      </c>
      <c r="AC14" s="3">
        <v>920</v>
      </c>
      <c r="AD14" s="3">
        <v>0.154</v>
      </c>
      <c r="AE14" s="3">
        <v>3.9E-2</v>
      </c>
      <c r="AF14" s="3">
        <v>0.02</v>
      </c>
      <c r="AG14" s="3">
        <v>4.3999999999999997E-2</v>
      </c>
      <c r="AH14" s="3">
        <v>0</v>
      </c>
      <c r="AI14" s="3">
        <v>0.28999999999999998</v>
      </c>
      <c r="AJ14" s="3">
        <v>0.41099999999999998</v>
      </c>
      <c r="AK14" s="3">
        <v>0.2</v>
      </c>
      <c r="AL14" s="3">
        <v>9.1999999999999998E-2</v>
      </c>
      <c r="AM14" s="3">
        <v>59.2</v>
      </c>
      <c r="AN14" s="3">
        <v>0.6</v>
      </c>
      <c r="AO14" s="3">
        <v>0</v>
      </c>
      <c r="AP14" s="3">
        <v>5.5E-2</v>
      </c>
      <c r="AQ14" s="3">
        <v>2.4700000000000002</v>
      </c>
      <c r="AR14" s="3">
        <v>9.7000000000000003E-2</v>
      </c>
      <c r="AS14" s="3">
        <v>1.4</v>
      </c>
      <c r="AT14" s="3">
        <v>0</v>
      </c>
      <c r="AU14" s="3">
        <v>0</v>
      </c>
      <c r="AV14" s="3">
        <v>2.0499999999999998</v>
      </c>
      <c r="AW14" s="3">
        <v>0</v>
      </c>
      <c r="AX14" s="3">
        <v>0.05</v>
      </c>
      <c r="AY14" s="3">
        <v>0.32</v>
      </c>
      <c r="AZ14" s="3">
        <v>0.18</v>
      </c>
      <c r="BA14" s="3">
        <v>0.29399999999999998</v>
      </c>
      <c r="BB14" s="3">
        <v>0.05</v>
      </c>
      <c r="BC14" s="3">
        <v>11.8</v>
      </c>
      <c r="BD14" s="3">
        <v>2E-3</v>
      </c>
      <c r="BE14" s="3">
        <v>0</v>
      </c>
      <c r="BF14" s="3">
        <v>6.0999999999999999E-2</v>
      </c>
      <c r="BG14" s="3">
        <v>1E-3</v>
      </c>
      <c r="BH14" s="3">
        <v>2.5999999999999999E-2</v>
      </c>
      <c r="BI14" s="3">
        <v>7.6999999999999999E-2</v>
      </c>
      <c r="BJ14" s="3">
        <v>3.13</v>
      </c>
      <c r="BK14" s="3">
        <v>0.09</v>
      </c>
      <c r="BL14" s="3">
        <v>0.53900000000000003</v>
      </c>
      <c r="BM14" s="3">
        <v>25.2</v>
      </c>
      <c r="BN14" s="3">
        <v>0.91</v>
      </c>
    </row>
    <row r="15" spans="1:6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84</v>
      </c>
      <c r="N15" s="3">
        <v>5.9999999999999995E-4</v>
      </c>
      <c r="O15" s="3">
        <v>4.3999999999999997E-2</v>
      </c>
      <c r="P15" s="3">
        <v>0.05</v>
      </c>
      <c r="Q15" s="3">
        <v>0.48</v>
      </c>
      <c r="R15" s="3">
        <v>2</v>
      </c>
      <c r="S15" s="3">
        <v>62.8</v>
      </c>
      <c r="T15" s="3">
        <v>7.0000000000000007E-2</v>
      </c>
      <c r="U15" s="3">
        <v>2.5000000000000001E-2</v>
      </c>
      <c r="V15" s="3">
        <v>0.46</v>
      </c>
      <c r="W15" s="3">
        <v>0.154</v>
      </c>
      <c r="X15" s="3">
        <v>1.08</v>
      </c>
      <c r="Y15" s="3">
        <v>0.59899999999999998</v>
      </c>
      <c r="Z15" s="3">
        <v>2.64</v>
      </c>
      <c r="AA15" s="3">
        <v>0.11899999999999999</v>
      </c>
      <c r="AB15" s="3">
        <v>4.33</v>
      </c>
      <c r="AC15" s="3">
        <v>1200</v>
      </c>
      <c r="AD15" s="3">
        <v>0.21299999999999999</v>
      </c>
      <c r="AE15" s="3">
        <v>4.2999999999999997E-2</v>
      </c>
      <c r="AF15" s="3">
        <v>2.4E-2</v>
      </c>
      <c r="AG15" s="3">
        <v>5.0999999999999997E-2</v>
      </c>
      <c r="AH15" s="3">
        <v>0</v>
      </c>
      <c r="AI15" s="3">
        <v>0.33</v>
      </c>
      <c r="AJ15" s="3">
        <v>0.54</v>
      </c>
      <c r="AK15" s="3">
        <v>0.3</v>
      </c>
      <c r="AL15" s="3">
        <v>0.112</v>
      </c>
      <c r="AM15" s="3">
        <v>72.5</v>
      </c>
      <c r="AN15" s="3">
        <v>0.82</v>
      </c>
      <c r="AO15" s="3">
        <v>1E-3</v>
      </c>
      <c r="AP15" s="3">
        <v>7.3999999999999996E-2</v>
      </c>
      <c r="AQ15" s="3">
        <v>2.89</v>
      </c>
      <c r="AR15" s="3">
        <v>0.115</v>
      </c>
      <c r="AS15" s="3">
        <v>1.73</v>
      </c>
      <c r="AT15" s="3">
        <v>1E-3</v>
      </c>
      <c r="AU15" s="3">
        <v>1E-3</v>
      </c>
      <c r="AV15" s="3">
        <v>2.46</v>
      </c>
      <c r="AW15" s="3">
        <v>1E-3</v>
      </c>
      <c r="AX15" s="3">
        <v>0.06</v>
      </c>
      <c r="AY15" s="3">
        <v>0.38</v>
      </c>
      <c r="AZ15" s="3">
        <v>0.22</v>
      </c>
      <c r="BA15" s="3">
        <v>0.36799999999999999</v>
      </c>
      <c r="BB15" s="3">
        <v>0.06</v>
      </c>
      <c r="BC15" s="3">
        <v>15.25</v>
      </c>
      <c r="BD15" s="3">
        <v>2E-3</v>
      </c>
      <c r="BE15" s="3">
        <v>0</v>
      </c>
      <c r="BF15" s="3">
        <v>7.0999999999999994E-2</v>
      </c>
      <c r="BG15" s="3">
        <v>1E-3</v>
      </c>
      <c r="BH15" s="3">
        <v>3.5000000000000003E-2</v>
      </c>
      <c r="BI15" s="3">
        <v>9.1999999999999998E-2</v>
      </c>
      <c r="BJ15" s="3">
        <v>4</v>
      </c>
      <c r="BK15" s="3">
        <v>0.16</v>
      </c>
      <c r="BL15" s="3">
        <v>0.67100000000000004</v>
      </c>
      <c r="BM15" s="3">
        <v>34.1</v>
      </c>
      <c r="BN15" s="3">
        <v>1.1200000000000001</v>
      </c>
    </row>
    <row r="16" spans="1:6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87</v>
      </c>
      <c r="N16" s="3">
        <v>6.6666700000000001E-9</v>
      </c>
      <c r="O16" s="3">
        <v>2.0667000000000001E-5</v>
      </c>
      <c r="P16" s="3">
        <v>2.2221999999999998E-5</v>
      </c>
      <c r="Q16" s="3">
        <v>3.2666700000000002E-3</v>
      </c>
      <c r="R16" s="3">
        <v>0.22222222</v>
      </c>
      <c r="S16" s="3">
        <v>34.006666699999997</v>
      </c>
      <c r="T16" s="3">
        <v>8.8888999999999995E-5</v>
      </c>
      <c r="U16" s="3">
        <v>5.5555999999999998E-6</v>
      </c>
      <c r="V16" s="3">
        <v>1.2666699999999999E-3</v>
      </c>
      <c r="W16" s="3">
        <v>4.4666999999999998E-5</v>
      </c>
      <c r="X16" s="3">
        <v>9.4548900000000005E-3</v>
      </c>
      <c r="Y16" s="3">
        <v>2.3208899999999999E-3</v>
      </c>
      <c r="Z16" s="3">
        <v>1.7266670000000001E-2</v>
      </c>
      <c r="AA16" s="3">
        <v>2.4866999999999999E-4</v>
      </c>
      <c r="AB16" s="3">
        <v>7.0288890000000007E-2</v>
      </c>
      <c r="AC16" s="3">
        <v>13422.2222</v>
      </c>
      <c r="AD16" s="3">
        <v>5.8288999999999997E-4</v>
      </c>
      <c r="AE16" s="3">
        <v>2.8889E-6</v>
      </c>
      <c r="AF16" s="3">
        <v>2.8889E-6</v>
      </c>
      <c r="AG16" s="3">
        <v>8.2222000000000007E-6</v>
      </c>
      <c r="AH16" s="3">
        <v>0</v>
      </c>
      <c r="AI16" s="3">
        <v>2.8888999999999998E-4</v>
      </c>
      <c r="AJ16" s="3">
        <v>2.8082200000000002E-3</v>
      </c>
      <c r="AK16" s="3">
        <v>2.22222E-3</v>
      </c>
      <c r="AL16" s="3">
        <v>8.4666999999999994E-5</v>
      </c>
      <c r="AM16" s="3">
        <v>39.308888899999999</v>
      </c>
      <c r="AN16" s="3">
        <v>8.1555599999999992E-3</v>
      </c>
      <c r="AO16" s="3">
        <v>2.2221999999999999E-7</v>
      </c>
      <c r="AP16" s="3">
        <v>6.0222E-5</v>
      </c>
      <c r="AQ16" s="3">
        <v>3.8288889999999999E-2</v>
      </c>
      <c r="AR16" s="3">
        <v>5.4221999999999997E-5</v>
      </c>
      <c r="AS16" s="3">
        <v>1.842222E-2</v>
      </c>
      <c r="AT16" s="3">
        <v>2.2221999999999999E-7</v>
      </c>
      <c r="AU16" s="3">
        <v>2.2221999999999999E-7</v>
      </c>
      <c r="AV16" s="3">
        <v>3.2066669999999999E-2</v>
      </c>
      <c r="AW16" s="3">
        <v>2.2221999999999999E-7</v>
      </c>
      <c r="AX16" s="3">
        <v>2.2221999999999998E-5</v>
      </c>
      <c r="AY16" s="3">
        <v>6.2222000000000004E-4</v>
      </c>
      <c r="AZ16" s="3">
        <v>2.8888999999999998E-4</v>
      </c>
      <c r="BA16" s="3">
        <v>1.01067E-3</v>
      </c>
      <c r="BB16" s="3">
        <v>2.2221999999999998E-5</v>
      </c>
      <c r="BC16" s="3">
        <v>2.1172222199999999</v>
      </c>
      <c r="BD16" s="3">
        <v>0</v>
      </c>
      <c r="BE16" s="3">
        <v>0</v>
      </c>
      <c r="BF16" s="3">
        <v>1.7555999999999999E-5</v>
      </c>
      <c r="BG16" s="3">
        <v>0</v>
      </c>
      <c r="BH16" s="3">
        <v>1.4E-5</v>
      </c>
      <c r="BI16" s="3">
        <v>4.0222000000000002E-5</v>
      </c>
      <c r="BJ16" s="3">
        <v>0.13375556</v>
      </c>
      <c r="BK16" s="3">
        <v>1.0888899999999999E-3</v>
      </c>
      <c r="BL16" s="3">
        <v>3.3342200000000002E-3</v>
      </c>
      <c r="BM16" s="3">
        <v>13.326666700000001</v>
      </c>
      <c r="BN16" s="3">
        <v>7.3555599999999997E-3</v>
      </c>
    </row>
    <row r="17" spans="1:6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x14ac:dyDescent="0.2">
      <c r="A18" s="7" t="s">
        <v>93</v>
      </c>
      <c r="B18" s="7" t="s">
        <v>73</v>
      </c>
      <c r="C18" s="7">
        <v>664273</v>
      </c>
      <c r="D18" s="7">
        <v>5514984</v>
      </c>
      <c r="E18" s="7">
        <v>1510</v>
      </c>
      <c r="F18" s="7"/>
      <c r="G18" s="7"/>
      <c r="H18" s="7"/>
      <c r="I18" s="7"/>
      <c r="J18" s="7"/>
      <c r="K18" s="7"/>
      <c r="L18" s="7"/>
      <c r="M18" s="7" t="s">
        <v>86</v>
      </c>
      <c r="N18" s="7">
        <v>6.9999999999999999E-4</v>
      </c>
      <c r="O18" s="7">
        <v>6.4500000000000002E-2</v>
      </c>
      <c r="P18" s="7">
        <v>5.5E-2</v>
      </c>
      <c r="Q18" s="7">
        <v>0.46</v>
      </c>
      <c r="R18" s="7">
        <v>4</v>
      </c>
      <c r="S18" s="7">
        <v>115.2</v>
      </c>
      <c r="T18" s="7">
        <v>5.5E-2</v>
      </c>
      <c r="U18" s="7">
        <v>1.9E-2</v>
      </c>
      <c r="V18" s="7">
        <v>0.75</v>
      </c>
      <c r="W18" s="7">
        <v>0.27100000000000002</v>
      </c>
      <c r="X18" s="7">
        <v>1.0269999999999999</v>
      </c>
      <c r="Y18" s="7">
        <v>0.623</v>
      </c>
      <c r="Z18" s="7">
        <v>1.7949999999999999</v>
      </c>
      <c r="AA18" s="7">
        <v>0.1225</v>
      </c>
      <c r="AB18" s="7">
        <v>4.6849999999999996</v>
      </c>
      <c r="AC18" s="7">
        <v>780</v>
      </c>
      <c r="AD18" s="7">
        <v>0.17949999999999999</v>
      </c>
      <c r="AE18" s="7">
        <v>3.3000000000000002E-2</v>
      </c>
      <c r="AF18" s="7">
        <v>1.7999999999999999E-2</v>
      </c>
      <c r="AG18" s="7">
        <v>9.4E-2</v>
      </c>
      <c r="AH18" s="7">
        <v>0</v>
      </c>
      <c r="AI18" s="7">
        <v>0.63500000000000001</v>
      </c>
      <c r="AJ18" s="7">
        <v>0.50149999999999995</v>
      </c>
      <c r="AK18" s="7">
        <v>0.35</v>
      </c>
      <c r="AL18" s="7">
        <v>0.185</v>
      </c>
      <c r="AM18" s="7">
        <v>123</v>
      </c>
      <c r="AN18" s="7">
        <v>0.40500000000000003</v>
      </c>
      <c r="AO18" s="7">
        <v>0</v>
      </c>
      <c r="AP18" s="7">
        <v>6.4500000000000002E-2</v>
      </c>
      <c r="AQ18" s="7">
        <v>3.1150000000000002</v>
      </c>
      <c r="AR18" s="7">
        <v>0.2205</v>
      </c>
      <c r="AS18" s="7">
        <v>1.585</v>
      </c>
      <c r="AT18" s="7">
        <v>0</v>
      </c>
      <c r="AU18" s="7">
        <v>0</v>
      </c>
      <c r="AV18" s="7">
        <v>4.0350000000000001</v>
      </c>
      <c r="AW18" s="7">
        <v>5.0000000000000001E-4</v>
      </c>
      <c r="AX18" s="7">
        <v>0.11</v>
      </c>
      <c r="AY18" s="7">
        <v>0.16</v>
      </c>
      <c r="AZ18" s="7">
        <v>0.19500000000000001</v>
      </c>
      <c r="BA18" s="7">
        <v>0.44500000000000001</v>
      </c>
      <c r="BB18" s="7">
        <v>4.4999999999999998E-2</v>
      </c>
      <c r="BC18" s="7">
        <v>17.024999999999999</v>
      </c>
      <c r="BD18" s="7">
        <v>1.5E-3</v>
      </c>
      <c r="BE18" s="7">
        <v>0</v>
      </c>
      <c r="BF18" s="7">
        <v>8.7999999999999995E-2</v>
      </c>
      <c r="BG18" s="7">
        <v>1.5E-3</v>
      </c>
      <c r="BH18" s="7">
        <v>3.3000000000000002E-2</v>
      </c>
      <c r="BI18" s="7">
        <v>8.9499999999999996E-2</v>
      </c>
      <c r="BJ18" s="7">
        <v>3.7850000000000001</v>
      </c>
      <c r="BK18" s="7">
        <v>0.03</v>
      </c>
      <c r="BL18" s="7">
        <v>0.66</v>
      </c>
      <c r="BM18" s="7">
        <v>39.25</v>
      </c>
      <c r="BN18" s="7">
        <v>0.89500000000000002</v>
      </c>
    </row>
    <row r="19" spans="1:6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 t="s">
        <v>85</v>
      </c>
      <c r="N19" s="3">
        <v>5.9999999999999995E-4</v>
      </c>
      <c r="O19" s="3">
        <v>5.3999999999999999E-2</v>
      </c>
      <c r="P19" s="3">
        <v>0.05</v>
      </c>
      <c r="Q19" s="3">
        <v>0.37</v>
      </c>
      <c r="R19" s="3">
        <v>3</v>
      </c>
      <c r="S19" s="3">
        <v>89.4</v>
      </c>
      <c r="T19" s="3">
        <v>0.05</v>
      </c>
      <c r="U19" s="3">
        <v>1.7999999999999999E-2</v>
      </c>
      <c r="V19" s="3">
        <v>0.61</v>
      </c>
      <c r="W19" s="3">
        <v>0.25800000000000001</v>
      </c>
      <c r="X19" s="3">
        <v>0.86399999999999999</v>
      </c>
      <c r="Y19" s="3">
        <v>0.56200000000000006</v>
      </c>
      <c r="Z19" s="3">
        <v>1.68</v>
      </c>
      <c r="AA19" s="3">
        <v>0.104</v>
      </c>
      <c r="AB19" s="3">
        <v>4.55</v>
      </c>
      <c r="AC19" s="3">
        <v>660</v>
      </c>
      <c r="AD19" s="3">
        <v>0.14599999999999999</v>
      </c>
      <c r="AE19" s="3">
        <v>2.9000000000000001E-2</v>
      </c>
      <c r="AF19" s="3">
        <v>1.2999999999999999E-2</v>
      </c>
      <c r="AG19" s="3">
        <v>8.7999999999999995E-2</v>
      </c>
      <c r="AH19" s="3">
        <v>0</v>
      </c>
      <c r="AI19" s="3">
        <v>0.61</v>
      </c>
      <c r="AJ19" s="3">
        <v>0.40400000000000003</v>
      </c>
      <c r="AK19" s="3">
        <v>0.3</v>
      </c>
      <c r="AL19" s="3">
        <v>0.17599999999999999</v>
      </c>
      <c r="AM19" s="3">
        <v>105</v>
      </c>
      <c r="AN19" s="3">
        <v>0.28999999999999998</v>
      </c>
      <c r="AO19" s="3">
        <v>0</v>
      </c>
      <c r="AP19" s="3">
        <v>4.8000000000000001E-2</v>
      </c>
      <c r="AQ19" s="3">
        <v>2.68</v>
      </c>
      <c r="AR19" s="3">
        <v>0.21099999999999999</v>
      </c>
      <c r="AS19" s="3">
        <v>1.38</v>
      </c>
      <c r="AT19" s="3">
        <v>0</v>
      </c>
      <c r="AU19" s="3">
        <v>0</v>
      </c>
      <c r="AV19" s="3">
        <v>3.87</v>
      </c>
      <c r="AW19" s="3">
        <v>0</v>
      </c>
      <c r="AX19" s="3">
        <v>0.09</v>
      </c>
      <c r="AY19" s="3">
        <v>0.14000000000000001</v>
      </c>
      <c r="AZ19" s="3">
        <v>0.18</v>
      </c>
      <c r="BA19" s="3">
        <v>0.35899999999999999</v>
      </c>
      <c r="BB19" s="3">
        <v>0.04</v>
      </c>
      <c r="BC19" s="3">
        <v>13.15</v>
      </c>
      <c r="BD19" s="3">
        <v>1E-3</v>
      </c>
      <c r="BE19" s="3">
        <v>0</v>
      </c>
      <c r="BF19" s="3">
        <v>8.1000000000000003E-2</v>
      </c>
      <c r="BG19" s="3">
        <v>1E-3</v>
      </c>
      <c r="BH19" s="3">
        <v>0.03</v>
      </c>
      <c r="BI19" s="3">
        <v>7.1999999999999995E-2</v>
      </c>
      <c r="BJ19" s="3">
        <v>2.83</v>
      </c>
      <c r="BK19" s="3">
        <v>0.03</v>
      </c>
      <c r="BL19" s="3">
        <v>0.53700000000000003</v>
      </c>
      <c r="BM19" s="3">
        <v>33.1</v>
      </c>
      <c r="BN19" s="3">
        <v>0.69</v>
      </c>
    </row>
    <row r="20" spans="1:6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 t="s">
        <v>84</v>
      </c>
      <c r="N20" s="3">
        <v>8.0000000000000004E-4</v>
      </c>
      <c r="O20" s="3">
        <v>7.4999999999999997E-2</v>
      </c>
      <c r="P20" s="3">
        <v>0.06</v>
      </c>
      <c r="Q20" s="3">
        <v>0.55000000000000004</v>
      </c>
      <c r="R20" s="3">
        <v>5</v>
      </c>
      <c r="S20" s="3">
        <v>141</v>
      </c>
      <c r="T20" s="3">
        <v>0.06</v>
      </c>
      <c r="U20" s="3">
        <v>0.02</v>
      </c>
      <c r="V20" s="3">
        <v>0.89</v>
      </c>
      <c r="W20" s="3">
        <v>0.28399999999999997</v>
      </c>
      <c r="X20" s="3">
        <v>1.19</v>
      </c>
      <c r="Y20" s="3">
        <v>0.68400000000000005</v>
      </c>
      <c r="Z20" s="3">
        <v>1.91</v>
      </c>
      <c r="AA20" s="3">
        <v>0.14099999999999999</v>
      </c>
      <c r="AB20" s="3">
        <v>4.82</v>
      </c>
      <c r="AC20" s="3">
        <v>900</v>
      </c>
      <c r="AD20" s="3">
        <v>0.21299999999999999</v>
      </c>
      <c r="AE20" s="3">
        <v>3.6999999999999998E-2</v>
      </c>
      <c r="AF20" s="3">
        <v>2.3E-2</v>
      </c>
      <c r="AG20" s="3">
        <v>0.1</v>
      </c>
      <c r="AH20" s="3">
        <v>0</v>
      </c>
      <c r="AI20" s="3">
        <v>0.66</v>
      </c>
      <c r="AJ20" s="3">
        <v>0.59899999999999998</v>
      </c>
      <c r="AK20" s="3">
        <v>0.4</v>
      </c>
      <c r="AL20" s="3">
        <v>0.19400000000000001</v>
      </c>
      <c r="AM20" s="3">
        <v>141</v>
      </c>
      <c r="AN20" s="3">
        <v>0.52</v>
      </c>
      <c r="AO20" s="3">
        <v>0</v>
      </c>
      <c r="AP20" s="3">
        <v>8.1000000000000003E-2</v>
      </c>
      <c r="AQ20" s="3">
        <v>3.55</v>
      </c>
      <c r="AR20" s="3">
        <v>0.23</v>
      </c>
      <c r="AS20" s="3">
        <v>1.79</v>
      </c>
      <c r="AT20" s="3">
        <v>0</v>
      </c>
      <c r="AU20" s="3">
        <v>0</v>
      </c>
      <c r="AV20" s="3">
        <v>4.2</v>
      </c>
      <c r="AW20" s="3">
        <v>1E-3</v>
      </c>
      <c r="AX20" s="3">
        <v>0.13</v>
      </c>
      <c r="AY20" s="3">
        <v>0.18</v>
      </c>
      <c r="AZ20" s="3">
        <v>0.21</v>
      </c>
      <c r="BA20" s="3">
        <v>0.53100000000000003</v>
      </c>
      <c r="BB20" s="3">
        <v>0.05</v>
      </c>
      <c r="BC20" s="3">
        <v>20.9</v>
      </c>
      <c r="BD20" s="3">
        <v>2E-3</v>
      </c>
      <c r="BE20" s="3">
        <v>0</v>
      </c>
      <c r="BF20" s="3">
        <v>9.5000000000000001E-2</v>
      </c>
      <c r="BG20" s="3">
        <v>2E-3</v>
      </c>
      <c r="BH20" s="3">
        <v>3.5999999999999997E-2</v>
      </c>
      <c r="BI20" s="3">
        <v>0.107</v>
      </c>
      <c r="BJ20" s="3">
        <v>4.74</v>
      </c>
      <c r="BK20" s="3">
        <v>0.03</v>
      </c>
      <c r="BL20" s="3">
        <v>0.78300000000000003</v>
      </c>
      <c r="BM20" s="3">
        <v>45.4</v>
      </c>
      <c r="BN20" s="3">
        <v>1.1000000000000001</v>
      </c>
    </row>
    <row r="21" spans="1:6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 t="s">
        <v>87</v>
      </c>
      <c r="N21" s="3">
        <v>1E-8</v>
      </c>
      <c r="O21" s="3">
        <v>1.1025E-4</v>
      </c>
      <c r="P21" s="3">
        <v>2.5000000000000001E-5</v>
      </c>
      <c r="Q21" s="3">
        <v>8.0999999999999996E-3</v>
      </c>
      <c r="R21" s="3">
        <v>1</v>
      </c>
      <c r="S21" s="3">
        <v>665.64</v>
      </c>
      <c r="T21" s="3">
        <v>2.5000000000000001E-5</v>
      </c>
      <c r="U21" s="3">
        <v>9.9999999999999995E-7</v>
      </c>
      <c r="V21" s="3">
        <v>1.9599999999999999E-2</v>
      </c>
      <c r="W21" s="3">
        <v>1.6899999999999999E-4</v>
      </c>
      <c r="X21" s="3">
        <v>2.6568999999999999E-2</v>
      </c>
      <c r="Y21" s="3">
        <v>3.7209999999999999E-3</v>
      </c>
      <c r="Z21" s="3">
        <v>1.3225000000000001E-2</v>
      </c>
      <c r="AA21" s="3">
        <v>3.4225E-4</v>
      </c>
      <c r="AB21" s="3">
        <v>1.8225000000000002E-2</v>
      </c>
      <c r="AC21" s="3">
        <v>14400</v>
      </c>
      <c r="AD21" s="3">
        <v>1.12225E-3</v>
      </c>
      <c r="AE21" s="3">
        <v>1.5999999999999999E-5</v>
      </c>
      <c r="AF21" s="3">
        <v>2.5000000000000001E-5</v>
      </c>
      <c r="AG21" s="3">
        <v>3.6000000000000001E-5</v>
      </c>
      <c r="AH21" s="3">
        <v>0</v>
      </c>
      <c r="AI21" s="3">
        <v>6.2500000000000001E-4</v>
      </c>
      <c r="AJ21" s="3">
        <v>9.5062500000000008E-3</v>
      </c>
      <c r="AK21" s="3">
        <v>2.5000000000000001E-3</v>
      </c>
      <c r="AL21" s="3">
        <v>8.1000000000000004E-5</v>
      </c>
      <c r="AM21" s="3">
        <v>324</v>
      </c>
      <c r="AN21" s="3">
        <v>1.3225000000000001E-2</v>
      </c>
      <c r="AO21" s="3">
        <v>0</v>
      </c>
      <c r="AP21" s="3">
        <v>2.7224999999999998E-4</v>
      </c>
      <c r="AQ21" s="3">
        <v>0.189225</v>
      </c>
      <c r="AR21" s="3">
        <v>9.0249999999999998E-5</v>
      </c>
      <c r="AS21" s="3">
        <v>4.2025E-2</v>
      </c>
      <c r="AT21" s="3">
        <v>0</v>
      </c>
      <c r="AU21" s="3">
        <v>0</v>
      </c>
      <c r="AV21" s="3">
        <v>2.7224999999999999E-2</v>
      </c>
      <c r="AW21" s="3">
        <v>2.4999999999999999E-7</v>
      </c>
      <c r="AX21" s="3">
        <v>4.0000000000000002E-4</v>
      </c>
      <c r="AY21" s="3">
        <v>4.0000000000000002E-4</v>
      </c>
      <c r="AZ21" s="3">
        <v>2.2499999999999999E-4</v>
      </c>
      <c r="BA21" s="3">
        <v>7.3959999999999998E-3</v>
      </c>
      <c r="BB21" s="3">
        <v>2.5000000000000001E-5</v>
      </c>
      <c r="BC21" s="3">
        <v>15.015625</v>
      </c>
      <c r="BD21" s="3">
        <v>2.4999999999999999E-7</v>
      </c>
      <c r="BE21" s="3">
        <v>0</v>
      </c>
      <c r="BF21" s="3">
        <v>4.8999999999999998E-5</v>
      </c>
      <c r="BG21" s="3">
        <v>2.4999999999999999E-7</v>
      </c>
      <c r="BH21" s="3">
        <v>9.0000000000000002E-6</v>
      </c>
      <c r="BI21" s="3">
        <v>3.0624999999999999E-4</v>
      </c>
      <c r="BJ21" s="3">
        <v>0.91202499999999997</v>
      </c>
      <c r="BK21" s="3">
        <v>0</v>
      </c>
      <c r="BL21" s="3">
        <v>1.5129E-2</v>
      </c>
      <c r="BM21" s="3">
        <v>37.822499999999998</v>
      </c>
      <c r="BN21" s="3">
        <v>4.2025E-2</v>
      </c>
    </row>
    <row r="22" spans="1:6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2">
      <c r="A23" s="7" t="s">
        <v>94</v>
      </c>
      <c r="B23" s="7" t="s">
        <v>73</v>
      </c>
      <c r="C23" s="7">
        <v>664197</v>
      </c>
      <c r="D23" s="7">
        <v>5501871</v>
      </c>
      <c r="E23" s="7">
        <v>1366</v>
      </c>
      <c r="F23" s="7"/>
      <c r="G23" s="7"/>
      <c r="H23" s="7"/>
      <c r="I23" s="7"/>
      <c r="J23" s="7"/>
      <c r="K23" s="7"/>
      <c r="L23" s="7"/>
      <c r="M23" s="7" t="s">
        <v>86</v>
      </c>
      <c r="N23" s="7">
        <v>6.6666700000000002E-4</v>
      </c>
      <c r="O23" s="7">
        <v>2.433333E-2</v>
      </c>
      <c r="P23" s="7">
        <v>6.3333329999999993E-2</v>
      </c>
      <c r="Q23" s="7">
        <v>0.32</v>
      </c>
      <c r="R23" s="7">
        <v>2</v>
      </c>
      <c r="S23" s="7">
        <v>49.5</v>
      </c>
      <c r="T23" s="7">
        <v>0.04</v>
      </c>
      <c r="U23" s="7">
        <v>1.3333329999999999E-2</v>
      </c>
      <c r="V23" s="7">
        <v>0.52</v>
      </c>
      <c r="W23" s="7">
        <v>0.10833333000000001</v>
      </c>
      <c r="X23" s="7">
        <v>0.997</v>
      </c>
      <c r="Y23" s="7">
        <v>0.38566666999999999</v>
      </c>
      <c r="Z23" s="7">
        <v>2</v>
      </c>
      <c r="AA23" s="7">
        <v>8.7333330000000001E-2</v>
      </c>
      <c r="AB23" s="7">
        <v>2.52666667</v>
      </c>
      <c r="AC23" s="7">
        <v>790</v>
      </c>
      <c r="AD23" s="7">
        <v>0.15966667000000001</v>
      </c>
      <c r="AE23" s="7">
        <v>1.6666670000000001E-2</v>
      </c>
      <c r="AF23" s="7">
        <v>1.3333329999999999E-2</v>
      </c>
      <c r="AG23" s="7">
        <v>3.9666670000000001E-2</v>
      </c>
      <c r="AH23" s="7">
        <v>0</v>
      </c>
      <c r="AI23" s="7">
        <v>0.38</v>
      </c>
      <c r="AJ23" s="7">
        <v>0.45833332999999998</v>
      </c>
      <c r="AK23" s="7">
        <v>0.5</v>
      </c>
      <c r="AL23" s="7">
        <v>8.6999999999999994E-2</v>
      </c>
      <c r="AM23" s="7">
        <v>114.13333299999999</v>
      </c>
      <c r="AN23" s="7">
        <v>0.23666667</v>
      </c>
      <c r="AO23" s="7">
        <v>1E-3</v>
      </c>
      <c r="AP23" s="7">
        <v>3.5333330000000003E-2</v>
      </c>
      <c r="AQ23" s="7">
        <v>1.77333333</v>
      </c>
      <c r="AR23" s="7">
        <v>9.7666669999999997E-2</v>
      </c>
      <c r="AS23" s="7">
        <v>0.96</v>
      </c>
      <c r="AT23" s="7">
        <v>0</v>
      </c>
      <c r="AU23" s="7">
        <v>1E-3</v>
      </c>
      <c r="AV23" s="7">
        <v>2.19</v>
      </c>
      <c r="AW23" s="7">
        <v>0</v>
      </c>
      <c r="AX23" s="7">
        <v>5.3333329999999998E-2</v>
      </c>
      <c r="AY23" s="7">
        <v>0.09</v>
      </c>
      <c r="AZ23" s="7">
        <v>0.17333333000000001</v>
      </c>
      <c r="BA23" s="7">
        <v>0.125</v>
      </c>
      <c r="BB23" s="7">
        <v>3.3333330000000001E-2</v>
      </c>
      <c r="BC23" s="7">
        <v>11.13</v>
      </c>
      <c r="BD23" s="7">
        <v>1E-3</v>
      </c>
      <c r="BE23" s="7">
        <v>0</v>
      </c>
      <c r="BF23" s="7">
        <v>7.9666669999999995E-2</v>
      </c>
      <c r="BG23" s="7">
        <v>1E-3</v>
      </c>
      <c r="BH23" s="7">
        <v>1.7333330000000001E-2</v>
      </c>
      <c r="BI23" s="7">
        <v>4.4333329999999997E-2</v>
      </c>
      <c r="BJ23" s="7">
        <v>1.94333333</v>
      </c>
      <c r="BK23" s="7">
        <v>0.05</v>
      </c>
      <c r="BL23" s="7">
        <v>0.53400000000000003</v>
      </c>
      <c r="BM23" s="7">
        <v>20.9</v>
      </c>
      <c r="BN23" s="7">
        <v>0.53666667000000001</v>
      </c>
    </row>
    <row r="24" spans="1:6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 t="s">
        <v>85</v>
      </c>
      <c r="N24" s="3">
        <v>5.0000000000000001E-4</v>
      </c>
      <c r="O24" s="3">
        <v>0.02</v>
      </c>
      <c r="P24" s="3">
        <v>0.06</v>
      </c>
      <c r="Q24" s="3">
        <v>0.31</v>
      </c>
      <c r="R24" s="3">
        <v>1</v>
      </c>
      <c r="S24" s="3">
        <v>36.9</v>
      </c>
      <c r="T24" s="3">
        <v>0.03</v>
      </c>
      <c r="U24" s="3">
        <v>1.2999999999999999E-2</v>
      </c>
      <c r="V24" s="3">
        <v>0.41</v>
      </c>
      <c r="W24" s="3">
        <v>0.104</v>
      </c>
      <c r="X24" s="3">
        <v>0.95099999999999996</v>
      </c>
      <c r="Y24" s="3">
        <v>0.34499999999999997</v>
      </c>
      <c r="Z24" s="3">
        <v>1.41</v>
      </c>
      <c r="AA24" s="3">
        <v>8.1000000000000003E-2</v>
      </c>
      <c r="AB24" s="3">
        <v>2.35</v>
      </c>
      <c r="AC24" s="3">
        <v>730</v>
      </c>
      <c r="AD24" s="3">
        <v>0.14299999999999999</v>
      </c>
      <c r="AE24" s="3">
        <v>1.4999999999999999E-2</v>
      </c>
      <c r="AF24" s="3">
        <v>1.2E-2</v>
      </c>
      <c r="AG24" s="3">
        <v>3.5999999999999997E-2</v>
      </c>
      <c r="AH24" s="3">
        <v>0</v>
      </c>
      <c r="AI24" s="3">
        <v>0.3</v>
      </c>
      <c r="AJ24" s="3">
        <v>0.433</v>
      </c>
      <c r="AK24" s="3">
        <v>0.4</v>
      </c>
      <c r="AL24" s="3">
        <v>7.3999999999999996E-2</v>
      </c>
      <c r="AM24" s="3">
        <v>82.4</v>
      </c>
      <c r="AN24" s="3">
        <v>0.22</v>
      </c>
      <c r="AO24" s="3">
        <v>0</v>
      </c>
      <c r="AP24" s="3">
        <v>3.3000000000000002E-2</v>
      </c>
      <c r="AQ24" s="3">
        <v>1.53</v>
      </c>
      <c r="AR24" s="3">
        <v>8.6999999999999994E-2</v>
      </c>
      <c r="AS24" s="3">
        <v>0.87</v>
      </c>
      <c r="AT24" s="3">
        <v>0</v>
      </c>
      <c r="AU24" s="3">
        <v>1E-3</v>
      </c>
      <c r="AV24" s="3">
        <v>1.78</v>
      </c>
      <c r="AW24" s="3">
        <v>0</v>
      </c>
      <c r="AX24" s="3">
        <v>0.05</v>
      </c>
      <c r="AY24" s="3">
        <v>0.08</v>
      </c>
      <c r="AZ24" s="3">
        <v>0.16</v>
      </c>
      <c r="BA24" s="3">
        <v>0.108</v>
      </c>
      <c r="BB24" s="3">
        <v>0.03</v>
      </c>
      <c r="BC24" s="3">
        <v>7.4</v>
      </c>
      <c r="BD24" s="3">
        <v>1E-3</v>
      </c>
      <c r="BE24" s="3">
        <v>0</v>
      </c>
      <c r="BF24" s="3">
        <v>6.2E-2</v>
      </c>
      <c r="BG24" s="3">
        <v>1E-3</v>
      </c>
      <c r="BH24" s="3">
        <v>1.6E-2</v>
      </c>
      <c r="BI24" s="3">
        <v>4.1000000000000002E-2</v>
      </c>
      <c r="BJ24" s="3">
        <v>1.85</v>
      </c>
      <c r="BK24" s="3">
        <v>0.04</v>
      </c>
      <c r="BL24" s="3">
        <v>0.48799999999999999</v>
      </c>
      <c r="BM24" s="3">
        <v>17.8</v>
      </c>
      <c r="BN24" s="3">
        <v>0.48</v>
      </c>
    </row>
    <row r="25" spans="1:6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 t="s">
        <v>84</v>
      </c>
      <c r="N25" s="3">
        <v>8.0000000000000004E-4</v>
      </c>
      <c r="O25" s="3">
        <v>2.7E-2</v>
      </c>
      <c r="P25" s="3">
        <v>7.0000000000000007E-2</v>
      </c>
      <c r="Q25" s="3">
        <v>0.33</v>
      </c>
      <c r="R25" s="3">
        <v>4</v>
      </c>
      <c r="S25" s="3">
        <v>60.4</v>
      </c>
      <c r="T25" s="3">
        <v>0.05</v>
      </c>
      <c r="U25" s="3">
        <v>1.4E-2</v>
      </c>
      <c r="V25" s="3">
        <v>0.65</v>
      </c>
      <c r="W25" s="3">
        <v>0.111</v>
      </c>
      <c r="X25" s="3">
        <v>1.08</v>
      </c>
      <c r="Y25" s="3">
        <v>0.41699999999999998</v>
      </c>
      <c r="Z25" s="3">
        <v>2.4</v>
      </c>
      <c r="AA25" s="3">
        <v>9.2999999999999999E-2</v>
      </c>
      <c r="AB25" s="3">
        <v>2.81</v>
      </c>
      <c r="AC25" s="3">
        <v>860</v>
      </c>
      <c r="AD25" s="3">
        <v>0.17100000000000001</v>
      </c>
      <c r="AE25" s="3">
        <v>1.7999999999999999E-2</v>
      </c>
      <c r="AF25" s="3">
        <v>1.4999999999999999E-2</v>
      </c>
      <c r="AG25" s="3">
        <v>4.5999999999999999E-2</v>
      </c>
      <c r="AH25" s="3">
        <v>0</v>
      </c>
      <c r="AI25" s="3">
        <v>0.47</v>
      </c>
      <c r="AJ25" s="3">
        <v>0.49199999999999999</v>
      </c>
      <c r="AK25" s="3">
        <v>0.6</v>
      </c>
      <c r="AL25" s="3">
        <v>0.111</v>
      </c>
      <c r="AM25" s="3">
        <v>144</v>
      </c>
      <c r="AN25" s="3">
        <v>0.26</v>
      </c>
      <c r="AO25" s="3">
        <v>3.0000000000000001E-3</v>
      </c>
      <c r="AP25" s="3">
        <v>3.9E-2</v>
      </c>
      <c r="AQ25" s="3">
        <v>1.95</v>
      </c>
      <c r="AR25" s="3">
        <v>0.107</v>
      </c>
      <c r="AS25" s="3">
        <v>1.06</v>
      </c>
      <c r="AT25" s="3">
        <v>0</v>
      </c>
      <c r="AU25" s="3">
        <v>1E-3</v>
      </c>
      <c r="AV25" s="3">
        <v>2.65</v>
      </c>
      <c r="AW25" s="3">
        <v>0</v>
      </c>
      <c r="AX25" s="3">
        <v>0.06</v>
      </c>
      <c r="AY25" s="3">
        <v>0.1</v>
      </c>
      <c r="AZ25" s="3">
        <v>0.19</v>
      </c>
      <c r="BA25" s="3">
        <v>0.14699999999999999</v>
      </c>
      <c r="BB25" s="3">
        <v>0.04</v>
      </c>
      <c r="BC25" s="3">
        <v>16.100000000000001</v>
      </c>
      <c r="BD25" s="3">
        <v>1E-3</v>
      </c>
      <c r="BE25" s="3">
        <v>0</v>
      </c>
      <c r="BF25" s="3">
        <v>9.6000000000000002E-2</v>
      </c>
      <c r="BG25" s="3">
        <v>1E-3</v>
      </c>
      <c r="BH25" s="3">
        <v>0.02</v>
      </c>
      <c r="BI25" s="3">
        <v>4.8000000000000001E-2</v>
      </c>
      <c r="BJ25" s="3">
        <v>2.04</v>
      </c>
      <c r="BK25" s="3">
        <v>0.06</v>
      </c>
      <c r="BL25" s="3">
        <v>0.62</v>
      </c>
      <c r="BM25" s="3">
        <v>25.9</v>
      </c>
      <c r="BN25" s="3">
        <v>0.56999999999999995</v>
      </c>
    </row>
    <row r="26" spans="1:6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 t="s">
        <v>87</v>
      </c>
      <c r="N26" s="3">
        <v>1.5555599999999999E-8</v>
      </c>
      <c r="O26" s="3">
        <v>9.5556000000000005E-6</v>
      </c>
      <c r="P26" s="3">
        <v>2.2221999999999998E-5</v>
      </c>
      <c r="Q26" s="3">
        <v>6.6667000000000004E-5</v>
      </c>
      <c r="R26" s="3">
        <v>2</v>
      </c>
      <c r="S26" s="3">
        <v>93.486666700000001</v>
      </c>
      <c r="T26" s="3">
        <v>6.6667000000000004E-5</v>
      </c>
      <c r="U26" s="3">
        <v>2.2221999999999999E-7</v>
      </c>
      <c r="V26" s="3">
        <v>9.7999999999999997E-3</v>
      </c>
      <c r="W26" s="3">
        <v>9.5556000000000005E-6</v>
      </c>
      <c r="X26" s="3">
        <v>3.4580000000000001E-3</v>
      </c>
      <c r="Y26" s="3">
        <v>9.0755999999999996E-4</v>
      </c>
      <c r="Z26" s="3">
        <v>0.18140000000000001</v>
      </c>
      <c r="AA26" s="3">
        <v>2.4221999999999999E-5</v>
      </c>
      <c r="AB26" s="3">
        <v>4.0955560000000002E-2</v>
      </c>
      <c r="AC26" s="3">
        <v>2866.6666700000001</v>
      </c>
      <c r="AD26" s="3">
        <v>1.4489E-4</v>
      </c>
      <c r="AE26" s="3">
        <v>1.5556E-6</v>
      </c>
      <c r="AF26" s="3">
        <v>1.5556E-6</v>
      </c>
      <c r="AG26" s="3">
        <v>2.0222000000000001E-5</v>
      </c>
      <c r="AH26" s="3">
        <v>0</v>
      </c>
      <c r="AI26" s="3">
        <v>4.86667E-3</v>
      </c>
      <c r="AJ26" s="3">
        <v>6.1488999999999999E-4</v>
      </c>
      <c r="AK26" s="3">
        <v>6.6666700000000004E-3</v>
      </c>
      <c r="AL26" s="3">
        <v>2.8866999999999999E-4</v>
      </c>
      <c r="AM26" s="3">
        <v>634.16888900000004</v>
      </c>
      <c r="AN26" s="3">
        <v>2.8888999999999998E-4</v>
      </c>
      <c r="AO26" s="3">
        <v>1.9999999999999999E-6</v>
      </c>
      <c r="AP26" s="3">
        <v>6.8889000000000002E-6</v>
      </c>
      <c r="AQ26" s="3">
        <v>3.1622219999999999E-2</v>
      </c>
      <c r="AR26" s="3">
        <v>6.7556000000000002E-5</v>
      </c>
      <c r="AS26" s="3">
        <v>6.0666699999999997E-3</v>
      </c>
      <c r="AT26" s="3">
        <v>0</v>
      </c>
      <c r="AU26" s="3">
        <v>0</v>
      </c>
      <c r="AV26" s="3">
        <v>0.12740000000000001</v>
      </c>
      <c r="AW26" s="3">
        <v>0</v>
      </c>
      <c r="AX26" s="3">
        <v>2.2221999999999998E-5</v>
      </c>
      <c r="AY26" s="3">
        <v>6.6667000000000004E-5</v>
      </c>
      <c r="AZ26" s="3">
        <v>1.5556000000000001E-4</v>
      </c>
      <c r="BA26" s="3">
        <v>2.6600000000000001E-4</v>
      </c>
      <c r="BB26" s="3">
        <v>2.2221999999999998E-5</v>
      </c>
      <c r="BC26" s="3">
        <v>13.383800000000001</v>
      </c>
      <c r="BD26" s="3">
        <v>0</v>
      </c>
      <c r="BE26" s="3">
        <v>0</v>
      </c>
      <c r="BF26" s="3">
        <v>1.9356000000000001E-4</v>
      </c>
      <c r="BG26" s="3">
        <v>0</v>
      </c>
      <c r="BH26" s="3">
        <v>3.5555999999999999E-6</v>
      </c>
      <c r="BI26" s="3">
        <v>8.2222000000000007E-6</v>
      </c>
      <c r="BJ26" s="3">
        <v>6.02222E-3</v>
      </c>
      <c r="BK26" s="3">
        <v>6.6667000000000004E-5</v>
      </c>
      <c r="BL26" s="3">
        <v>3.7039999999999998E-3</v>
      </c>
      <c r="BM26" s="3">
        <v>12.74</v>
      </c>
      <c r="BN26" s="3">
        <v>1.62222E-3</v>
      </c>
    </row>
    <row r="27" spans="1:6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2">
      <c r="A28" s="7" t="s">
        <v>95</v>
      </c>
      <c r="B28" s="7" t="s">
        <v>73</v>
      </c>
      <c r="C28" s="7">
        <v>666317</v>
      </c>
      <c r="D28" s="7">
        <v>5502274</v>
      </c>
      <c r="E28" s="7">
        <v>1385</v>
      </c>
      <c r="F28" s="7"/>
      <c r="G28" s="7"/>
      <c r="H28" s="7"/>
      <c r="I28" s="7"/>
      <c r="J28" s="7"/>
      <c r="K28" s="7"/>
      <c r="L28" s="7"/>
      <c r="M28" s="7" t="s">
        <v>86</v>
      </c>
      <c r="N28" s="7">
        <v>4.4999999999999999E-4</v>
      </c>
      <c r="O28" s="7">
        <v>0.03</v>
      </c>
      <c r="P28" s="7">
        <v>0.04</v>
      </c>
      <c r="Q28" s="7">
        <v>0.33</v>
      </c>
      <c r="R28" s="7">
        <v>0.5</v>
      </c>
      <c r="S28" s="7">
        <v>39.4</v>
      </c>
      <c r="T28" s="7">
        <v>2.5000000000000001E-2</v>
      </c>
      <c r="U28" s="7">
        <v>1.2E-2</v>
      </c>
      <c r="V28" s="7">
        <v>0.59</v>
      </c>
      <c r="W28" s="7">
        <v>0.22950000000000001</v>
      </c>
      <c r="X28" s="7">
        <v>0.64900000000000002</v>
      </c>
      <c r="Y28" s="7">
        <v>0.317</v>
      </c>
      <c r="Z28" s="7">
        <v>1.45</v>
      </c>
      <c r="AA28" s="7">
        <v>0.20899999999999999</v>
      </c>
      <c r="AB28" s="7">
        <v>2.5499999999999998</v>
      </c>
      <c r="AC28" s="7">
        <v>505</v>
      </c>
      <c r="AD28" s="7">
        <v>0.111</v>
      </c>
      <c r="AE28" s="7">
        <v>1.7000000000000001E-2</v>
      </c>
      <c r="AF28" s="7">
        <v>0.01</v>
      </c>
      <c r="AG28" s="7">
        <v>5.0500000000000003E-2</v>
      </c>
      <c r="AH28" s="7">
        <v>0</v>
      </c>
      <c r="AI28" s="7">
        <v>0.54</v>
      </c>
      <c r="AJ28" s="7">
        <v>0.32150000000000001</v>
      </c>
      <c r="AK28" s="7">
        <v>0.3</v>
      </c>
      <c r="AL28" s="7">
        <v>0.121</v>
      </c>
      <c r="AM28" s="7">
        <v>54.7</v>
      </c>
      <c r="AN28" s="7">
        <v>0.28000000000000003</v>
      </c>
      <c r="AO28" s="7">
        <v>0</v>
      </c>
      <c r="AP28" s="7">
        <v>3.85E-2</v>
      </c>
      <c r="AQ28" s="7">
        <v>1.43</v>
      </c>
      <c r="AR28" s="7">
        <v>0.1525</v>
      </c>
      <c r="AS28" s="7">
        <v>1.03</v>
      </c>
      <c r="AT28" s="7">
        <v>0</v>
      </c>
      <c r="AU28" s="7">
        <v>5.0000000000000001E-4</v>
      </c>
      <c r="AV28" s="7">
        <v>7.7249999999999996</v>
      </c>
      <c r="AW28" s="7">
        <v>0</v>
      </c>
      <c r="AX28" s="7">
        <v>0.06</v>
      </c>
      <c r="AY28" s="7">
        <v>0.08</v>
      </c>
      <c r="AZ28" s="7">
        <v>0.115</v>
      </c>
      <c r="BA28" s="7">
        <v>0.14399999999999999</v>
      </c>
      <c r="BB28" s="7">
        <v>2.5000000000000001E-2</v>
      </c>
      <c r="BC28" s="7">
        <v>10.925000000000001</v>
      </c>
      <c r="BD28" s="7">
        <v>1.5E-3</v>
      </c>
      <c r="BE28" s="7">
        <v>0</v>
      </c>
      <c r="BF28" s="7">
        <v>4.5999999999999999E-2</v>
      </c>
      <c r="BG28" s="7">
        <v>1E-3</v>
      </c>
      <c r="BH28" s="7">
        <v>2.3E-2</v>
      </c>
      <c r="BI28" s="7">
        <v>4.2000000000000003E-2</v>
      </c>
      <c r="BJ28" s="7">
        <v>1.615</v>
      </c>
      <c r="BK28" s="7">
        <v>0.17</v>
      </c>
      <c r="BL28" s="7">
        <v>0.314</v>
      </c>
      <c r="BM28" s="7">
        <v>33.75</v>
      </c>
      <c r="BN28" s="7">
        <v>0.47</v>
      </c>
    </row>
    <row r="29" spans="1:6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 t="s">
        <v>85</v>
      </c>
      <c r="N29" s="3">
        <v>4.0000000000000002E-4</v>
      </c>
      <c r="O29" s="3">
        <v>2.7E-2</v>
      </c>
      <c r="P29" s="3">
        <v>0.04</v>
      </c>
      <c r="Q29" s="3">
        <v>0.26</v>
      </c>
      <c r="R29" s="3">
        <v>0</v>
      </c>
      <c r="S29" s="3">
        <v>31.4</v>
      </c>
      <c r="T29" s="3">
        <v>0.02</v>
      </c>
      <c r="U29" s="3">
        <v>1.2E-2</v>
      </c>
      <c r="V29" s="3">
        <v>0.49</v>
      </c>
      <c r="W29" s="3">
        <v>0.217</v>
      </c>
      <c r="X29" s="3">
        <v>0.64</v>
      </c>
      <c r="Y29" s="3">
        <v>0.30599999999999999</v>
      </c>
      <c r="Z29" s="3">
        <v>1.31</v>
      </c>
      <c r="AA29" s="3">
        <v>0.109</v>
      </c>
      <c r="AB29" s="3">
        <v>2.4300000000000002</v>
      </c>
      <c r="AC29" s="3">
        <v>500</v>
      </c>
      <c r="AD29" s="3">
        <v>0.106</v>
      </c>
      <c r="AE29" s="3">
        <v>1.6E-2</v>
      </c>
      <c r="AF29" s="3">
        <v>8.9999999999999993E-3</v>
      </c>
      <c r="AG29" s="3">
        <v>4.9000000000000002E-2</v>
      </c>
      <c r="AH29" s="3">
        <v>0</v>
      </c>
      <c r="AI29" s="3">
        <v>0.42</v>
      </c>
      <c r="AJ29" s="3">
        <v>0.32</v>
      </c>
      <c r="AK29" s="3">
        <v>0.2</v>
      </c>
      <c r="AL29" s="3">
        <v>0.1</v>
      </c>
      <c r="AM29" s="3">
        <v>48.4</v>
      </c>
      <c r="AN29" s="3">
        <v>0.24</v>
      </c>
      <c r="AO29" s="3">
        <v>0</v>
      </c>
      <c r="AP29" s="3">
        <v>3.6999999999999998E-2</v>
      </c>
      <c r="AQ29" s="3">
        <v>1.37</v>
      </c>
      <c r="AR29" s="3">
        <v>0.113</v>
      </c>
      <c r="AS29" s="3">
        <v>0.98</v>
      </c>
      <c r="AT29" s="3">
        <v>0</v>
      </c>
      <c r="AU29" s="3">
        <v>0</v>
      </c>
      <c r="AV29" s="3">
        <v>5.2</v>
      </c>
      <c r="AW29" s="3">
        <v>0</v>
      </c>
      <c r="AX29" s="3">
        <v>0.05</v>
      </c>
      <c r="AY29" s="3">
        <v>0.06</v>
      </c>
      <c r="AZ29" s="3">
        <v>0.11</v>
      </c>
      <c r="BA29" s="3">
        <v>0.13700000000000001</v>
      </c>
      <c r="BB29" s="3">
        <v>0.02</v>
      </c>
      <c r="BC29" s="3">
        <v>9.4499999999999993</v>
      </c>
      <c r="BD29" s="3">
        <v>1E-3</v>
      </c>
      <c r="BE29" s="3">
        <v>0</v>
      </c>
      <c r="BF29" s="3">
        <v>4.2999999999999997E-2</v>
      </c>
      <c r="BG29" s="3">
        <v>1E-3</v>
      </c>
      <c r="BH29" s="3">
        <v>0.02</v>
      </c>
      <c r="BI29" s="3">
        <v>0.04</v>
      </c>
      <c r="BJ29" s="3">
        <v>1.57</v>
      </c>
      <c r="BK29" s="3">
        <v>0.17</v>
      </c>
      <c r="BL29" s="3">
        <v>0.30199999999999999</v>
      </c>
      <c r="BM29" s="3">
        <v>28.9</v>
      </c>
      <c r="BN29" s="3">
        <v>0.46</v>
      </c>
    </row>
    <row r="30" spans="1:6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 t="s">
        <v>84</v>
      </c>
      <c r="N30" s="3">
        <v>5.0000000000000001E-4</v>
      </c>
      <c r="O30" s="3">
        <v>3.3000000000000002E-2</v>
      </c>
      <c r="P30" s="3">
        <v>0.04</v>
      </c>
      <c r="Q30" s="3">
        <v>0.4</v>
      </c>
      <c r="R30" s="3">
        <v>1</v>
      </c>
      <c r="S30" s="3">
        <v>47.4</v>
      </c>
      <c r="T30" s="3">
        <v>0.03</v>
      </c>
      <c r="U30" s="3">
        <v>1.2E-2</v>
      </c>
      <c r="V30" s="3">
        <v>0.69</v>
      </c>
      <c r="W30" s="3">
        <v>0.24199999999999999</v>
      </c>
      <c r="X30" s="3">
        <v>0.65800000000000003</v>
      </c>
      <c r="Y30" s="3">
        <v>0.32800000000000001</v>
      </c>
      <c r="Z30" s="3">
        <v>1.59</v>
      </c>
      <c r="AA30" s="3">
        <v>0.309</v>
      </c>
      <c r="AB30" s="3">
        <v>2.67</v>
      </c>
      <c r="AC30" s="3">
        <v>510</v>
      </c>
      <c r="AD30" s="3">
        <v>0.11600000000000001</v>
      </c>
      <c r="AE30" s="3">
        <v>1.7999999999999999E-2</v>
      </c>
      <c r="AF30" s="3">
        <v>1.0999999999999999E-2</v>
      </c>
      <c r="AG30" s="3">
        <v>5.1999999999999998E-2</v>
      </c>
      <c r="AH30" s="3">
        <v>0</v>
      </c>
      <c r="AI30" s="3">
        <v>0.66</v>
      </c>
      <c r="AJ30" s="3">
        <v>0.32300000000000001</v>
      </c>
      <c r="AK30" s="3">
        <v>0.4</v>
      </c>
      <c r="AL30" s="3">
        <v>0.14199999999999999</v>
      </c>
      <c r="AM30" s="3">
        <v>61</v>
      </c>
      <c r="AN30" s="3">
        <v>0.32</v>
      </c>
      <c r="AO30" s="3">
        <v>0</v>
      </c>
      <c r="AP30" s="3">
        <v>0.04</v>
      </c>
      <c r="AQ30" s="3">
        <v>1.49</v>
      </c>
      <c r="AR30" s="3">
        <v>0.192</v>
      </c>
      <c r="AS30" s="3">
        <v>1.08</v>
      </c>
      <c r="AT30" s="3">
        <v>0</v>
      </c>
      <c r="AU30" s="3">
        <v>1E-3</v>
      </c>
      <c r="AV30" s="3">
        <v>10.25</v>
      </c>
      <c r="AW30" s="3">
        <v>0</v>
      </c>
      <c r="AX30" s="3">
        <v>7.0000000000000007E-2</v>
      </c>
      <c r="AY30" s="3">
        <v>0.1</v>
      </c>
      <c r="AZ30" s="3">
        <v>0.12</v>
      </c>
      <c r="BA30" s="3">
        <v>0.151</v>
      </c>
      <c r="BB30" s="3">
        <v>0.03</v>
      </c>
      <c r="BC30" s="3">
        <v>12.4</v>
      </c>
      <c r="BD30" s="3">
        <v>2E-3</v>
      </c>
      <c r="BE30" s="3">
        <v>0</v>
      </c>
      <c r="BF30" s="3">
        <v>4.9000000000000002E-2</v>
      </c>
      <c r="BG30" s="3">
        <v>1E-3</v>
      </c>
      <c r="BH30" s="3">
        <v>2.5999999999999999E-2</v>
      </c>
      <c r="BI30" s="3">
        <v>4.3999999999999997E-2</v>
      </c>
      <c r="BJ30" s="3">
        <v>1.66</v>
      </c>
      <c r="BK30" s="3">
        <v>0.17</v>
      </c>
      <c r="BL30" s="3">
        <v>0.32600000000000001</v>
      </c>
      <c r="BM30" s="3">
        <v>38.6</v>
      </c>
      <c r="BN30" s="3">
        <v>0.48</v>
      </c>
    </row>
    <row r="31" spans="1:6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 t="s">
        <v>87</v>
      </c>
      <c r="N31" s="3">
        <v>2.5000000000000001E-9</v>
      </c>
      <c r="O31" s="3">
        <v>9.0000000000000002E-6</v>
      </c>
      <c r="P31" s="3">
        <v>0</v>
      </c>
      <c r="Q31" s="3">
        <v>4.8999999999999998E-3</v>
      </c>
      <c r="R31" s="3">
        <v>0.25</v>
      </c>
      <c r="S31" s="3">
        <v>64</v>
      </c>
      <c r="T31" s="3">
        <v>2.5000000000000001E-5</v>
      </c>
      <c r="U31" s="3">
        <v>0</v>
      </c>
      <c r="V31" s="3">
        <v>0.01</v>
      </c>
      <c r="W31" s="3">
        <v>1.5625E-4</v>
      </c>
      <c r="X31" s="3">
        <v>8.1000000000000004E-5</v>
      </c>
      <c r="Y31" s="3">
        <v>1.21E-4</v>
      </c>
      <c r="Z31" s="3">
        <v>1.9599999999999999E-2</v>
      </c>
      <c r="AA31" s="3">
        <v>0.01</v>
      </c>
      <c r="AB31" s="3">
        <v>1.44E-2</v>
      </c>
      <c r="AC31" s="3">
        <v>25</v>
      </c>
      <c r="AD31" s="3">
        <v>2.5000000000000001E-5</v>
      </c>
      <c r="AE31" s="3">
        <v>9.9999999999999995E-7</v>
      </c>
      <c r="AF31" s="3">
        <v>9.9999999999999995E-7</v>
      </c>
      <c r="AG31" s="3">
        <v>2.2500000000000001E-6</v>
      </c>
      <c r="AH31" s="3">
        <v>0</v>
      </c>
      <c r="AI31" s="3">
        <v>1.44E-2</v>
      </c>
      <c r="AJ31" s="3">
        <v>2.2500000000000001E-6</v>
      </c>
      <c r="AK31" s="3">
        <v>0.01</v>
      </c>
      <c r="AL31" s="3">
        <v>4.4099999999999999E-4</v>
      </c>
      <c r="AM31" s="3">
        <v>39.69</v>
      </c>
      <c r="AN31" s="3">
        <v>1.6000000000000001E-3</v>
      </c>
      <c r="AO31" s="3">
        <v>0</v>
      </c>
      <c r="AP31" s="3">
        <v>2.2500000000000001E-6</v>
      </c>
      <c r="AQ31" s="3">
        <v>3.5999999999999999E-3</v>
      </c>
      <c r="AR31" s="3">
        <v>1.56025E-3</v>
      </c>
      <c r="AS31" s="3">
        <v>2.5000000000000001E-3</v>
      </c>
      <c r="AT31" s="3">
        <v>0</v>
      </c>
      <c r="AU31" s="3">
        <v>2.4999999999999999E-7</v>
      </c>
      <c r="AV31" s="3">
        <v>6.3756250000000003</v>
      </c>
      <c r="AW31" s="3">
        <v>0</v>
      </c>
      <c r="AX31" s="3">
        <v>1E-4</v>
      </c>
      <c r="AY31" s="3">
        <v>4.0000000000000002E-4</v>
      </c>
      <c r="AZ31" s="3">
        <v>2.5000000000000001E-5</v>
      </c>
      <c r="BA31" s="3">
        <v>4.8999999999999998E-5</v>
      </c>
      <c r="BB31" s="3">
        <v>2.5000000000000001E-5</v>
      </c>
      <c r="BC31" s="3">
        <v>2.1756250000000001</v>
      </c>
      <c r="BD31" s="3">
        <v>2.4999999999999999E-7</v>
      </c>
      <c r="BE31" s="3">
        <v>0</v>
      </c>
      <c r="BF31" s="3">
        <v>9.0000000000000002E-6</v>
      </c>
      <c r="BG31" s="3">
        <v>0</v>
      </c>
      <c r="BH31" s="3">
        <v>9.0000000000000002E-6</v>
      </c>
      <c r="BI31" s="3">
        <v>3.9999999999999998E-6</v>
      </c>
      <c r="BJ31" s="3">
        <v>2.0249999999999999E-3</v>
      </c>
      <c r="BK31" s="3">
        <v>0</v>
      </c>
      <c r="BL31" s="3">
        <v>1.44E-4</v>
      </c>
      <c r="BM31" s="3">
        <v>23.522500000000001</v>
      </c>
      <c r="BN31" s="3">
        <v>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EF35-D0B2-154F-B152-2C3B71C684C7}">
  <dimension ref="A1:CU85"/>
  <sheetViews>
    <sheetView topLeftCell="R1" workbookViewId="0">
      <selection activeCell="C17" sqref="C17"/>
    </sheetView>
  </sheetViews>
  <sheetFormatPr baseColWidth="10" defaultRowHeight="16" x14ac:dyDescent="0.2"/>
  <cols>
    <col min="1" max="1" width="12.1640625" style="1" customWidth="1"/>
    <col min="11" max="11" width="15.33203125" customWidth="1"/>
    <col min="12" max="12" width="18" customWidth="1"/>
    <col min="14" max="14" width="12.1640625" bestFit="1" customWidth="1"/>
    <col min="55" max="99" width="10.83203125" style="8"/>
  </cols>
  <sheetData>
    <row r="1" spans="1:99" s="1" customFormat="1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</row>
    <row r="2" spans="1:99" x14ac:dyDescent="0.2">
      <c r="A2" s="1" t="s">
        <v>96</v>
      </c>
      <c r="B2" s="5">
        <v>2.0000000000000001E-4</v>
      </c>
      <c r="C2">
        <v>1.6E-2</v>
      </c>
      <c r="D2">
        <v>0.03</v>
      </c>
      <c r="E2">
        <v>0.17</v>
      </c>
      <c r="F2">
        <v>0</v>
      </c>
      <c r="G2">
        <v>31.7</v>
      </c>
      <c r="H2">
        <v>0.02</v>
      </c>
      <c r="I2">
        <v>8.9999999999999993E-3</v>
      </c>
      <c r="J2">
        <v>0.266666666666667</v>
      </c>
      <c r="K2">
        <v>9.6000000000000002E-2</v>
      </c>
      <c r="L2">
        <v>0.51700000000000002</v>
      </c>
      <c r="M2">
        <v>0.21299999999999999</v>
      </c>
      <c r="N2">
        <v>1.37</v>
      </c>
      <c r="O2">
        <v>6.6000000000000003E-2</v>
      </c>
      <c r="P2">
        <v>1.92</v>
      </c>
      <c r="Q2">
        <v>370</v>
      </c>
      <c r="R2">
        <v>8.8999999999999996E-2</v>
      </c>
      <c r="S2">
        <v>8.9999999999999993E-3</v>
      </c>
      <c r="T2">
        <v>6.0000000000000001E-3</v>
      </c>
      <c r="U2">
        <v>3.1E-2</v>
      </c>
      <c r="V2">
        <v>0</v>
      </c>
      <c r="W2">
        <v>0.28333333333333299</v>
      </c>
      <c r="X2">
        <v>0.253</v>
      </c>
      <c r="Y2">
        <v>0.2</v>
      </c>
      <c r="Z2">
        <v>8.6999999999999994E-2</v>
      </c>
      <c r="AA2">
        <v>37</v>
      </c>
      <c r="AB2">
        <v>0.09</v>
      </c>
      <c r="AC2">
        <v>0</v>
      </c>
      <c r="AD2">
        <v>2.9000000000000001E-2</v>
      </c>
      <c r="AE2">
        <v>1.43</v>
      </c>
      <c r="AF2">
        <v>7.8E-2</v>
      </c>
      <c r="AG2">
        <v>0.63</v>
      </c>
      <c r="AH2">
        <v>0</v>
      </c>
      <c r="AI2">
        <v>0</v>
      </c>
      <c r="AJ2">
        <v>1.51</v>
      </c>
      <c r="AK2">
        <v>0</v>
      </c>
      <c r="AL2">
        <v>0.04</v>
      </c>
      <c r="AM2">
        <v>0.05</v>
      </c>
      <c r="AN2">
        <v>0.1</v>
      </c>
      <c r="AO2">
        <v>9.4E-2</v>
      </c>
      <c r="AP2">
        <v>0.02</v>
      </c>
      <c r="AQ2">
        <v>7.51</v>
      </c>
      <c r="AR2">
        <v>1E-3</v>
      </c>
      <c r="AS2">
        <v>0</v>
      </c>
      <c r="AT2">
        <v>2.8000000000000001E-2</v>
      </c>
      <c r="AU2">
        <v>1E-3</v>
      </c>
      <c r="AV2">
        <v>1.0999999999999999E-2</v>
      </c>
      <c r="AW2">
        <v>2.5000000000000001E-2</v>
      </c>
      <c r="AX2">
        <v>1.03</v>
      </c>
      <c r="AY2">
        <v>0.02</v>
      </c>
      <c r="AZ2">
        <v>0.22600000000000001</v>
      </c>
      <c r="BA2">
        <v>13.5</v>
      </c>
      <c r="BB2">
        <v>0.28000000000000003</v>
      </c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x14ac:dyDescent="0.2">
      <c r="A3" s="1" t="s">
        <v>97</v>
      </c>
      <c r="B3">
        <v>3.5999999999999999E-3</v>
      </c>
      <c r="C3">
        <v>8.5000000000000006E-2</v>
      </c>
      <c r="D3">
        <v>0.28999999999999998</v>
      </c>
      <c r="E3">
        <v>1.06</v>
      </c>
      <c r="F3">
        <v>9</v>
      </c>
      <c r="G3">
        <v>115.2</v>
      </c>
      <c r="H3">
        <v>0.18</v>
      </c>
      <c r="I3">
        <v>3.9E-2</v>
      </c>
      <c r="J3">
        <v>1.02</v>
      </c>
      <c r="K3">
        <v>0.45400000000000001</v>
      </c>
      <c r="L3">
        <v>5.01</v>
      </c>
      <c r="M3">
        <v>1.5</v>
      </c>
      <c r="N3">
        <v>5.35</v>
      </c>
      <c r="O3">
        <v>0.26400000000000001</v>
      </c>
      <c r="P3">
        <v>5.32</v>
      </c>
      <c r="Q3">
        <v>3460</v>
      </c>
      <c r="R3">
        <v>0.72099999999999997</v>
      </c>
      <c r="S3">
        <v>4.7E-2</v>
      </c>
      <c r="T3">
        <v>4.3999999999999997E-2</v>
      </c>
      <c r="U3">
        <v>9.8000000000000004E-2</v>
      </c>
      <c r="V3">
        <v>5.0000000000000001E-3</v>
      </c>
      <c r="W3">
        <v>0.72</v>
      </c>
      <c r="X3">
        <v>2.4500000000000002</v>
      </c>
      <c r="Y3">
        <v>2.9</v>
      </c>
      <c r="Z3">
        <v>0.20899999999999999</v>
      </c>
      <c r="AA3">
        <v>395</v>
      </c>
      <c r="AB3">
        <v>2.52</v>
      </c>
      <c r="AC3">
        <v>1E-3</v>
      </c>
      <c r="AD3">
        <v>0.14299999999999999</v>
      </c>
      <c r="AE3">
        <v>5.63</v>
      </c>
      <c r="AF3">
        <v>0.221</v>
      </c>
      <c r="AG3">
        <v>2.42</v>
      </c>
      <c r="AH3">
        <v>1E-3</v>
      </c>
      <c r="AI3">
        <v>3.0000000000000001E-3</v>
      </c>
      <c r="AJ3">
        <v>12.45</v>
      </c>
      <c r="AK3">
        <v>1.33333333333333E-3</v>
      </c>
      <c r="AL3">
        <v>0.11</v>
      </c>
      <c r="AM3">
        <v>0.353333333333333</v>
      </c>
      <c r="AN3">
        <v>0.36</v>
      </c>
      <c r="AO3">
        <v>0.55500000000000005</v>
      </c>
      <c r="AP3">
        <v>5.3333333333333302E-2</v>
      </c>
      <c r="AQ3">
        <v>20.7</v>
      </c>
      <c r="AR3">
        <v>2E-3</v>
      </c>
      <c r="AS3">
        <v>5.0000000000000001E-3</v>
      </c>
      <c r="AT3">
        <v>0.20399999999999999</v>
      </c>
      <c r="AU3">
        <v>2E-3</v>
      </c>
      <c r="AV3">
        <v>8.4000000000000005E-2</v>
      </c>
      <c r="AW3">
        <v>0.13</v>
      </c>
      <c r="AX3">
        <v>6.51</v>
      </c>
      <c r="AY3">
        <v>0.17</v>
      </c>
      <c r="AZ3">
        <v>2.3199999999999998</v>
      </c>
      <c r="BA3">
        <v>47.2</v>
      </c>
      <c r="BB3">
        <v>2.06</v>
      </c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x14ac:dyDescent="0.2">
      <c r="A4" s="1" t="s">
        <v>98</v>
      </c>
      <c r="B4">
        <v>3.5999999999999999E-3</v>
      </c>
      <c r="C4">
        <v>0.02</v>
      </c>
      <c r="D4">
        <v>0.06</v>
      </c>
      <c r="E4">
        <v>0.31</v>
      </c>
      <c r="F4">
        <v>3</v>
      </c>
      <c r="G4">
        <v>35</v>
      </c>
      <c r="H4">
        <v>0.03</v>
      </c>
      <c r="I4">
        <v>1.7000000000000001E-2</v>
      </c>
      <c r="J4">
        <v>0.69</v>
      </c>
      <c r="K4">
        <v>0.315</v>
      </c>
      <c r="L4">
        <v>0.93799999999999994</v>
      </c>
      <c r="M4">
        <v>0.32500000000000001</v>
      </c>
      <c r="N4">
        <v>2.13</v>
      </c>
      <c r="O4">
        <v>8.4000000000000005E-2</v>
      </c>
      <c r="P4">
        <v>3.2</v>
      </c>
      <c r="Q4">
        <v>670</v>
      </c>
      <c r="R4">
        <v>0.158</v>
      </c>
      <c r="S4">
        <v>1.4E-2</v>
      </c>
      <c r="T4">
        <v>1.2E-2</v>
      </c>
      <c r="U4">
        <v>3.6999999999999998E-2</v>
      </c>
      <c r="V4">
        <v>0</v>
      </c>
      <c r="W4">
        <v>0.38</v>
      </c>
      <c r="X4">
        <v>0.46200000000000002</v>
      </c>
      <c r="Y4">
        <v>0.4</v>
      </c>
      <c r="Z4">
        <v>0.10100000000000001</v>
      </c>
      <c r="AA4">
        <v>52.1</v>
      </c>
      <c r="AB4">
        <v>1.64</v>
      </c>
      <c r="AC4">
        <v>0</v>
      </c>
      <c r="AD4">
        <v>0.05</v>
      </c>
      <c r="AE4">
        <v>1.52</v>
      </c>
      <c r="AF4">
        <v>0.152</v>
      </c>
      <c r="AG4">
        <v>1</v>
      </c>
      <c r="AH4">
        <v>0</v>
      </c>
      <c r="AI4">
        <v>0</v>
      </c>
      <c r="AJ4">
        <v>1.84</v>
      </c>
      <c r="AK4">
        <v>0</v>
      </c>
      <c r="AL4">
        <v>0.06</v>
      </c>
      <c r="AM4">
        <v>0.1</v>
      </c>
      <c r="AN4">
        <v>0.1</v>
      </c>
      <c r="AO4">
        <v>9.4E-2</v>
      </c>
      <c r="AP4">
        <v>0.05</v>
      </c>
      <c r="AQ4">
        <v>10.7</v>
      </c>
      <c r="AR4">
        <v>2E-3</v>
      </c>
      <c r="AS4">
        <v>0</v>
      </c>
      <c r="AT4">
        <v>3.5000000000000003E-2</v>
      </c>
      <c r="AU4">
        <v>2E-3</v>
      </c>
      <c r="AV4">
        <v>2.1000000000000001E-2</v>
      </c>
      <c r="AW4">
        <v>3.2000000000000001E-2</v>
      </c>
      <c r="AX4">
        <v>1.66</v>
      </c>
      <c r="AY4">
        <v>0.15</v>
      </c>
      <c r="AZ4">
        <v>0.36699999999999999</v>
      </c>
      <c r="BA4">
        <v>23.1</v>
      </c>
      <c r="BB4">
        <v>0.53</v>
      </c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x14ac:dyDescent="0.2">
      <c r="A5" s="1" t="s">
        <v>99</v>
      </c>
      <c r="B5" s="5">
        <v>5.1498464912280702E-7</v>
      </c>
      <c r="C5">
        <v>3.3602711988304102E-4</v>
      </c>
      <c r="D5">
        <v>2.8714839181286501E-3</v>
      </c>
      <c r="E5">
        <v>3.78239766081871E-2</v>
      </c>
      <c r="F5">
        <v>8.5124999999999993</v>
      </c>
      <c r="G5">
        <v>723.55776315789501</v>
      </c>
      <c r="H5">
        <v>1.1783918128654999E-3</v>
      </c>
      <c r="I5" s="5">
        <v>4.3012865497076E-5</v>
      </c>
      <c r="J5">
        <v>2.89425438596491E-2</v>
      </c>
      <c r="K5">
        <v>7.1326896929824598E-3</v>
      </c>
      <c r="L5">
        <v>0.86942247953216401</v>
      </c>
      <c r="M5">
        <v>9.4429332163742705E-2</v>
      </c>
      <c r="N5">
        <v>0.73974195175438595</v>
      </c>
      <c r="O5">
        <v>3.0437259502924001E-3</v>
      </c>
      <c r="P5">
        <v>0.87986937865497095</v>
      </c>
      <c r="Q5">
        <v>391256.22076023399</v>
      </c>
      <c r="R5">
        <v>1.6877676827485401E-2</v>
      </c>
      <c r="S5">
        <v>1.3494590643274901E-4</v>
      </c>
      <c r="T5" s="5">
        <v>6.0047953216374299E-5</v>
      </c>
      <c r="U5">
        <v>4.3237097953216399E-4</v>
      </c>
      <c r="V5" s="5">
        <v>1.34502923976608E-6</v>
      </c>
      <c r="W5">
        <v>1.3952887426900601E-2</v>
      </c>
      <c r="X5">
        <v>0.20805158187134501</v>
      </c>
      <c r="Y5">
        <v>0.33258114035087699</v>
      </c>
      <c r="Z5">
        <v>1.35362105263158E-3</v>
      </c>
      <c r="AA5">
        <v>6615.6422777777798</v>
      </c>
      <c r="AB5">
        <v>0.41705797514619902</v>
      </c>
      <c r="AC5" s="5">
        <v>9.6783625730994203E-8</v>
      </c>
      <c r="AD5">
        <v>6.2182719298245601E-4</v>
      </c>
      <c r="AE5">
        <v>1.64188768274854</v>
      </c>
      <c r="AF5">
        <v>1.44380292397661E-3</v>
      </c>
      <c r="AG5">
        <v>0.21802230263157901</v>
      </c>
      <c r="AH5" s="5">
        <v>5.3801169590643298E-8</v>
      </c>
      <c r="AI5" s="5">
        <v>5.2711988304093596E-7</v>
      </c>
      <c r="AJ5">
        <v>9.1129241520467801</v>
      </c>
      <c r="AK5" s="5">
        <v>1.7214912280701801E-7</v>
      </c>
      <c r="AL5">
        <v>2.5716374269005798E-4</v>
      </c>
      <c r="AM5">
        <v>5.5958771929824598E-3</v>
      </c>
      <c r="AN5">
        <v>3.87748538011696E-3</v>
      </c>
      <c r="AO5">
        <v>1.7697444152046798E-2</v>
      </c>
      <c r="AP5" s="5">
        <v>9.7251461988304106E-5</v>
      </c>
      <c r="AQ5">
        <v>9.8961298538011704</v>
      </c>
      <c r="AR5" s="5">
        <v>2.2397660818713499E-7</v>
      </c>
      <c r="AS5" s="5">
        <v>3.6476608187134501E-6</v>
      </c>
      <c r="AT5">
        <v>1.4512409356725101E-3</v>
      </c>
      <c r="AU5" s="5">
        <v>1.70394736842105E-7</v>
      </c>
      <c r="AV5">
        <v>2.9831432748538E-4</v>
      </c>
      <c r="AW5">
        <v>1.1416505116959099E-3</v>
      </c>
      <c r="AX5">
        <v>2.3687961695906399</v>
      </c>
      <c r="AY5">
        <v>2.1631286549707602E-3</v>
      </c>
      <c r="AZ5">
        <v>0.204519675730994</v>
      </c>
      <c r="BA5">
        <v>66.211327485380096</v>
      </c>
      <c r="BB5">
        <v>0.146420723684211</v>
      </c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x14ac:dyDescent="0.2">
      <c r="A6" s="1" t="s">
        <v>100</v>
      </c>
      <c r="B6">
        <v>4.75E-4</v>
      </c>
      <c r="C6">
        <v>4.1000000000000002E-2</v>
      </c>
      <c r="D6">
        <v>5.4166666666666703E-2</v>
      </c>
      <c r="E6">
        <v>0.41</v>
      </c>
      <c r="F6">
        <v>3</v>
      </c>
      <c r="G6">
        <v>59.95</v>
      </c>
      <c r="H6">
        <v>0.05</v>
      </c>
      <c r="I6">
        <v>1.7333333333333301E-2</v>
      </c>
      <c r="J6">
        <v>0.59</v>
      </c>
      <c r="K6">
        <v>0.21299999999999999</v>
      </c>
      <c r="L6">
        <v>0.959666666666667</v>
      </c>
      <c r="M6">
        <v>0.42099999999999999</v>
      </c>
      <c r="N6">
        <v>1.92</v>
      </c>
      <c r="O6">
        <v>9.8500000000000004E-2</v>
      </c>
      <c r="P6">
        <v>3.45</v>
      </c>
      <c r="Q6">
        <v>770</v>
      </c>
      <c r="R6">
        <v>0.16300000000000001</v>
      </c>
      <c r="S6">
        <v>1.7999999999999999E-2</v>
      </c>
      <c r="T6">
        <v>1.6500000000000001E-2</v>
      </c>
      <c r="U6">
        <v>4.7166666666666697E-2</v>
      </c>
      <c r="V6">
        <v>0</v>
      </c>
      <c r="W6">
        <v>0.40500000000000003</v>
      </c>
      <c r="X6">
        <v>0.46500000000000002</v>
      </c>
      <c r="Y6">
        <v>0.3</v>
      </c>
      <c r="Z6">
        <v>0.13550000000000001</v>
      </c>
      <c r="AA6">
        <v>89.4</v>
      </c>
      <c r="AB6">
        <v>0.42</v>
      </c>
      <c r="AC6">
        <v>0</v>
      </c>
      <c r="AD6">
        <v>5.3166666666666702E-2</v>
      </c>
      <c r="AE6">
        <v>2.105</v>
      </c>
      <c r="AF6">
        <v>0.15225</v>
      </c>
      <c r="AG6">
        <v>1.3333333333333299</v>
      </c>
      <c r="AH6">
        <v>0</v>
      </c>
      <c r="AI6">
        <v>4.1666666666666702E-4</v>
      </c>
      <c r="AJ6">
        <v>3.165</v>
      </c>
      <c r="AK6">
        <v>0</v>
      </c>
      <c r="AL6">
        <v>0.06</v>
      </c>
      <c r="AM6">
        <v>0.115</v>
      </c>
      <c r="AN6">
        <v>0.14499999999999999</v>
      </c>
      <c r="AO6">
        <v>0.20849999999999999</v>
      </c>
      <c r="AP6">
        <v>0.04</v>
      </c>
      <c r="AQ6">
        <v>12.875</v>
      </c>
      <c r="AR6">
        <v>1.58333333333333E-3</v>
      </c>
      <c r="AS6">
        <v>0</v>
      </c>
      <c r="AT6">
        <v>6.4666666666666706E-2</v>
      </c>
      <c r="AU6">
        <v>1E-3</v>
      </c>
      <c r="AV6">
        <v>2.35E-2</v>
      </c>
      <c r="AW6">
        <v>6.1499999999999999E-2</v>
      </c>
      <c r="AX6">
        <v>2.7250000000000001</v>
      </c>
      <c r="AY6">
        <v>0.05</v>
      </c>
      <c r="AZ6">
        <v>0.53400000000000003</v>
      </c>
      <c r="BA6">
        <v>30.866666666666699</v>
      </c>
      <c r="BB6">
        <v>0.73</v>
      </c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x14ac:dyDescent="0.2">
      <c r="A7" s="1" t="s">
        <v>101</v>
      </c>
      <c r="B7">
        <v>6.3416666666666699E-4</v>
      </c>
      <c r="C7">
        <v>4.1141666666666701E-2</v>
      </c>
      <c r="D7">
        <v>6.5916666666666707E-2</v>
      </c>
      <c r="E7">
        <v>0.45166666666666699</v>
      </c>
      <c r="F7">
        <v>3.5249999999999999</v>
      </c>
      <c r="G7">
        <v>67.424999999999997</v>
      </c>
      <c r="H7">
        <v>5.6166666666666698E-2</v>
      </c>
      <c r="I7">
        <v>1.84E-2</v>
      </c>
      <c r="J7">
        <v>0.58416666666666694</v>
      </c>
      <c r="K7">
        <v>0.22270833333333301</v>
      </c>
      <c r="L7">
        <v>1.13933333333333</v>
      </c>
      <c r="M7">
        <v>0.55696666666666705</v>
      </c>
      <c r="N7">
        <v>2.09758333333333</v>
      </c>
      <c r="O7">
        <v>0.123025</v>
      </c>
      <c r="P7">
        <v>3.53941666666667</v>
      </c>
      <c r="Q7">
        <v>918.91666666666697</v>
      </c>
      <c r="R7">
        <v>0.189491666666667</v>
      </c>
      <c r="S7">
        <v>2.35833333333333E-2</v>
      </c>
      <c r="T7">
        <v>1.7100000000000001E-2</v>
      </c>
      <c r="U7">
        <v>5.3541666666666703E-2</v>
      </c>
      <c r="V7">
        <v>3.33333333333333E-4</v>
      </c>
      <c r="W7">
        <v>0.444583333333333</v>
      </c>
      <c r="X7">
        <v>0.5645</v>
      </c>
      <c r="Y7">
        <v>0.46916666666666701</v>
      </c>
      <c r="Z7">
        <v>0.1356</v>
      </c>
      <c r="AA7">
        <v>106.58499999999999</v>
      </c>
      <c r="AB7">
        <v>0.66225000000000001</v>
      </c>
      <c r="AC7">
        <v>1.16666666666667E-4</v>
      </c>
      <c r="AD7">
        <v>5.7349999999999998E-2</v>
      </c>
      <c r="AE7">
        <v>2.66041666666667</v>
      </c>
      <c r="AF7">
        <v>0.142866666666667</v>
      </c>
      <c r="AG7">
        <v>1.3469166666666701</v>
      </c>
      <c r="AH7" s="5">
        <v>6.6666666666666697E-5</v>
      </c>
      <c r="AI7">
        <v>5.5833333333333299E-4</v>
      </c>
      <c r="AJ7">
        <v>4.0830000000000002</v>
      </c>
      <c r="AK7">
        <v>2.0833333333333299E-4</v>
      </c>
      <c r="AL7">
        <v>6.5833333333333299E-2</v>
      </c>
      <c r="AM7">
        <v>0.14683333333333301</v>
      </c>
      <c r="AN7">
        <v>0.168333333333333</v>
      </c>
      <c r="AO7">
        <v>0.25981666666666697</v>
      </c>
      <c r="AP7">
        <v>3.8666666666666703E-2</v>
      </c>
      <c r="AQ7">
        <v>13.2995</v>
      </c>
      <c r="AR7">
        <v>1.5333333333333299E-3</v>
      </c>
      <c r="AS7">
        <v>9.1666666666666697E-4</v>
      </c>
      <c r="AT7">
        <v>7.1900000000000006E-2</v>
      </c>
      <c r="AU7">
        <v>1.225E-3</v>
      </c>
      <c r="AV7">
        <v>2.9250000000000002E-2</v>
      </c>
      <c r="AW7">
        <v>7.1074999999999999E-2</v>
      </c>
      <c r="AX7">
        <v>3.0918333333333301</v>
      </c>
      <c r="AY7">
        <v>7.0166666666666697E-2</v>
      </c>
      <c r="AZ7">
        <v>0.64705000000000001</v>
      </c>
      <c r="BA7">
        <v>29.86</v>
      </c>
      <c r="BB7">
        <v>0.77875000000000005</v>
      </c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x14ac:dyDescent="0.2">
      <c r="A8" s="1" t="s">
        <v>102</v>
      </c>
      <c r="B8">
        <v>7.1762430917772502E-4</v>
      </c>
      <c r="C8">
        <v>1.8331042520354401E-2</v>
      </c>
      <c r="D8">
        <v>5.35862288104757E-2</v>
      </c>
      <c r="E8">
        <v>0.19448387236011899</v>
      </c>
      <c r="F8">
        <v>2.9176188921790298</v>
      </c>
      <c r="G8">
        <v>26.8990290374559</v>
      </c>
      <c r="H8">
        <v>3.4327712024914997E-2</v>
      </c>
      <c r="I8">
        <v>6.55841943589124E-3</v>
      </c>
      <c r="J8">
        <v>0.17012508298204901</v>
      </c>
      <c r="K8">
        <v>8.4455252607416098E-2</v>
      </c>
      <c r="L8">
        <v>0.93242827044881205</v>
      </c>
      <c r="M8">
        <v>0.30729356023799598</v>
      </c>
      <c r="N8">
        <v>0.86008252613013003</v>
      </c>
      <c r="O8">
        <v>5.5169973267098799E-2</v>
      </c>
      <c r="P8">
        <v>0.93801352797013104</v>
      </c>
      <c r="Q8">
        <v>625.50477277174605</v>
      </c>
      <c r="R8">
        <v>0.129914113272906</v>
      </c>
      <c r="S8">
        <v>1.16166219888894E-2</v>
      </c>
      <c r="T8">
        <v>7.7490614409987902E-3</v>
      </c>
      <c r="U8">
        <v>2.07935321562298E-2</v>
      </c>
      <c r="V8">
        <v>1.1597539565641E-3</v>
      </c>
      <c r="W8">
        <v>0.11812234093049701</v>
      </c>
      <c r="X8">
        <v>0.45612671690150403</v>
      </c>
      <c r="Y8">
        <v>0.57669848304887805</v>
      </c>
      <c r="Z8">
        <v>3.6791589427905697E-2</v>
      </c>
      <c r="AA8">
        <v>81.336598636639394</v>
      </c>
      <c r="AB8">
        <v>0.64580025948136499</v>
      </c>
      <c r="AC8">
        <v>3.1110066816224301E-4</v>
      </c>
      <c r="AD8">
        <v>2.49364631209491E-2</v>
      </c>
      <c r="AE8">
        <v>1.2813616518175299</v>
      </c>
      <c r="AF8">
        <v>3.7997406805946703E-2</v>
      </c>
      <c r="AG8">
        <v>0.46692858408067001</v>
      </c>
      <c r="AH8">
        <v>2.3195079131282001E-4</v>
      </c>
      <c r="AI8">
        <v>7.2603022185094702E-4</v>
      </c>
      <c r="AJ8">
        <v>3.0187620230893999</v>
      </c>
      <c r="AK8">
        <v>4.1490857162393901E-4</v>
      </c>
      <c r="AL8">
        <v>1.6036325722872401E-2</v>
      </c>
      <c r="AM8">
        <v>7.4805596000449406E-2</v>
      </c>
      <c r="AN8">
        <v>6.2269457843448103E-2</v>
      </c>
      <c r="AO8">
        <v>0.13303174114491201</v>
      </c>
      <c r="AP8">
        <v>9.8616155871289208E-3</v>
      </c>
      <c r="AQ8">
        <v>3.1458114777909301</v>
      </c>
      <c r="AR8">
        <v>4.7326166989006702E-4</v>
      </c>
      <c r="AS8">
        <v>1.90988502761644E-3</v>
      </c>
      <c r="AT8">
        <v>3.8095156328233001E-2</v>
      </c>
      <c r="AU8">
        <v>4.1278897374094799E-4</v>
      </c>
      <c r="AV8">
        <v>1.7271778353295901E-2</v>
      </c>
      <c r="AW8">
        <v>3.3788319160560597E-2</v>
      </c>
      <c r="AX8">
        <v>1.53908939623098</v>
      </c>
      <c r="AY8">
        <v>4.6509446943290601E-2</v>
      </c>
      <c r="AZ8">
        <v>0.45223851641693902</v>
      </c>
      <c r="BA8">
        <v>8.1370343175741908</v>
      </c>
      <c r="BB8">
        <v>0.38264960954404598</v>
      </c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x14ac:dyDescent="0.2">
      <c r="A9" s="1" t="s">
        <v>103</v>
      </c>
      <c r="B9">
        <v>1.1316020644064</v>
      </c>
      <c r="C9">
        <v>0.44555906470377299</v>
      </c>
      <c r="D9">
        <v>0.81293899586056695</v>
      </c>
      <c r="E9">
        <v>0.43059159932129698</v>
      </c>
      <c r="F9">
        <v>0.82769330274582498</v>
      </c>
      <c r="G9">
        <v>0.398947408786887</v>
      </c>
      <c r="H9">
        <v>0.61117588174922899</v>
      </c>
      <c r="I9">
        <v>0.35643583890713298</v>
      </c>
      <c r="J9">
        <v>0.29122696088225303</v>
      </c>
      <c r="K9">
        <v>0.37921909496313999</v>
      </c>
      <c r="L9">
        <v>0.81839813087959001</v>
      </c>
      <c r="M9">
        <v>0.55172702179303801</v>
      </c>
      <c r="N9">
        <v>0.41003497332492</v>
      </c>
      <c r="O9">
        <v>0.44844522062262798</v>
      </c>
      <c r="P9">
        <v>0.265019243652239</v>
      </c>
      <c r="Q9">
        <v>0.68069803874679902</v>
      </c>
      <c r="R9">
        <v>0.68559275222079596</v>
      </c>
      <c r="S9">
        <v>0.49257761083629897</v>
      </c>
      <c r="T9">
        <v>0.45316148777770698</v>
      </c>
      <c r="U9">
        <v>0.38836169007744398</v>
      </c>
      <c r="V9">
        <v>3.4792618696923001</v>
      </c>
      <c r="W9">
        <v>0.265692238269159</v>
      </c>
      <c r="X9">
        <v>0.80801898476794398</v>
      </c>
      <c r="Y9">
        <v>1.22919747719121</v>
      </c>
      <c r="Z9">
        <v>0.27132440581051398</v>
      </c>
      <c r="AA9">
        <v>0.76311487204240203</v>
      </c>
      <c r="AB9">
        <v>0.97516082971893603</v>
      </c>
      <c r="AC9">
        <v>2.6665771556763702</v>
      </c>
      <c r="AD9">
        <v>0.43481191143764802</v>
      </c>
      <c r="AE9">
        <v>0.48163946192044799</v>
      </c>
      <c r="AF9">
        <v>0.26596411670051401</v>
      </c>
      <c r="AG9">
        <v>0.34666479050721</v>
      </c>
      <c r="AH9">
        <v>3.4792618696923001</v>
      </c>
      <c r="AI9">
        <v>1.3003526361509501</v>
      </c>
      <c r="AJ9">
        <v>0.7393490137373</v>
      </c>
      <c r="AK9">
        <v>1.9915611437949099</v>
      </c>
      <c r="AL9">
        <v>0.24358975781578299</v>
      </c>
      <c r="AM9">
        <v>0.50945922361259499</v>
      </c>
      <c r="AN9">
        <v>0.36991757134721598</v>
      </c>
      <c r="AO9">
        <v>0.51202158372536399</v>
      </c>
      <c r="AP9">
        <v>0.25504178242574799</v>
      </c>
      <c r="AQ9">
        <v>0.23653607111477401</v>
      </c>
      <c r="AR9">
        <v>0.30864891514569598</v>
      </c>
      <c r="AS9">
        <v>2.0835109392179301</v>
      </c>
      <c r="AT9">
        <v>0.529835275775147</v>
      </c>
      <c r="AU9">
        <v>0.33697059080893699</v>
      </c>
      <c r="AV9">
        <v>0.59048814883062795</v>
      </c>
      <c r="AW9">
        <v>0.47538964700050101</v>
      </c>
      <c r="AX9">
        <v>0.49779183749587003</v>
      </c>
      <c r="AY9">
        <v>0.66284247425117204</v>
      </c>
      <c r="AZ9">
        <v>0.69892360160256395</v>
      </c>
      <c r="BA9">
        <v>0.27250617272519101</v>
      </c>
      <c r="BB9">
        <v>0.49136386458304399</v>
      </c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x14ac:dyDescent="0.2">
      <c r="A10" s="1" t="s">
        <v>104</v>
      </c>
      <c r="B10">
        <v>3.7667069311687098</v>
      </c>
      <c r="C10">
        <v>0.64780550914888402</v>
      </c>
      <c r="D10">
        <v>3.9138559434305198</v>
      </c>
      <c r="E10">
        <v>1.53181256157699</v>
      </c>
      <c r="F10">
        <v>0.59855630635429002</v>
      </c>
      <c r="G10">
        <v>0.47623206191954698</v>
      </c>
      <c r="H10">
        <v>2.4023495305192801</v>
      </c>
      <c r="I10">
        <v>1.4509677706900199</v>
      </c>
      <c r="J10">
        <v>0.395451040864708</v>
      </c>
      <c r="K10">
        <v>0.770048680143822</v>
      </c>
      <c r="L10">
        <v>3.8192053249018598</v>
      </c>
      <c r="M10">
        <v>1.6858192311096301</v>
      </c>
      <c r="N10">
        <v>2.8229775975402198</v>
      </c>
      <c r="O10">
        <v>1.2808068074665699</v>
      </c>
      <c r="P10">
        <v>0.18430688831157299</v>
      </c>
      <c r="Q10">
        <v>3.5491447119885899</v>
      </c>
      <c r="R10">
        <v>3.6420975693056001</v>
      </c>
      <c r="S10">
        <v>0.67457477990384795</v>
      </c>
      <c r="T10">
        <v>2.0791574887872901</v>
      </c>
      <c r="U10">
        <v>1.0765679866018201</v>
      </c>
      <c r="V10">
        <v>3.5770700667144602</v>
      </c>
      <c r="W10">
        <v>0.695753598552451</v>
      </c>
      <c r="X10">
        <v>3.7681784056409202</v>
      </c>
      <c r="Y10">
        <v>4.0229020144999499</v>
      </c>
      <c r="Z10">
        <v>0.346253976209562</v>
      </c>
      <c r="AA10">
        <v>2.39024847399142</v>
      </c>
      <c r="AB10">
        <v>1.8701799406136399</v>
      </c>
      <c r="AC10">
        <v>2.44203886230226</v>
      </c>
      <c r="AD10">
        <v>2.1475043990882301</v>
      </c>
      <c r="AE10">
        <v>1.0628591869714199</v>
      </c>
      <c r="AF10">
        <v>0.31905828874299402</v>
      </c>
      <c r="AG10">
        <v>0.59613582821522604</v>
      </c>
      <c r="AH10">
        <v>3.5770700667144602</v>
      </c>
      <c r="AI10">
        <v>1.90453727112906</v>
      </c>
      <c r="AJ10">
        <v>1.79652636512092</v>
      </c>
      <c r="AK10">
        <v>1.74433491092963</v>
      </c>
      <c r="AL10">
        <v>1.0364208717183401</v>
      </c>
      <c r="AM10">
        <v>1.04020801748381</v>
      </c>
      <c r="AN10">
        <v>1.48607183850941</v>
      </c>
      <c r="AO10">
        <v>0.72655468148003699</v>
      </c>
      <c r="AP10">
        <v>-9.9908581948560102E-2</v>
      </c>
      <c r="AQ10">
        <v>0.50736359566599298</v>
      </c>
      <c r="AR10">
        <v>-0.15112953738837301</v>
      </c>
      <c r="AS10">
        <v>1.5970480331463199</v>
      </c>
      <c r="AT10">
        <v>2.0837746351568902</v>
      </c>
      <c r="AU10">
        <v>1.31423304175852</v>
      </c>
      <c r="AV10">
        <v>1.7805358568571501</v>
      </c>
      <c r="AW10">
        <v>0.45373414605872198</v>
      </c>
      <c r="AX10">
        <v>0.79613412947662698</v>
      </c>
      <c r="AY10">
        <v>0.82164715522139398</v>
      </c>
      <c r="AZ10">
        <v>2.6560776544360398</v>
      </c>
      <c r="BA10">
        <v>-0.117826701850066</v>
      </c>
      <c r="BB10">
        <v>1.8537051782698699</v>
      </c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x14ac:dyDescent="0.2">
      <c r="A11" s="1" t="s">
        <v>105</v>
      </c>
      <c r="B11">
        <v>16.186713317580502</v>
      </c>
      <c r="C11">
        <v>2.81574169723529</v>
      </c>
      <c r="D11">
        <v>16.959390651806601</v>
      </c>
      <c r="E11">
        <v>5.81574346981599</v>
      </c>
      <c r="F11">
        <v>2.1736395823244301</v>
      </c>
      <c r="G11">
        <v>1.91914764063012</v>
      </c>
      <c r="H11">
        <v>9.6014164321153004</v>
      </c>
      <c r="I11">
        <v>5.9062370385695298</v>
      </c>
      <c r="J11">
        <v>3.65285771481622</v>
      </c>
      <c r="K11">
        <v>3.9400023680620602</v>
      </c>
      <c r="L11">
        <v>16.475076144012899</v>
      </c>
      <c r="M11">
        <v>5.6140255317127403</v>
      </c>
      <c r="N11">
        <v>11.441740738379099</v>
      </c>
      <c r="O11">
        <v>3.4901434030805301</v>
      </c>
      <c r="P11">
        <v>1.9339817323410899</v>
      </c>
      <c r="Q11">
        <v>15.1415671900169</v>
      </c>
      <c r="R11">
        <v>15.5593558291561</v>
      </c>
      <c r="S11">
        <v>2.1405829277920301</v>
      </c>
      <c r="T11">
        <v>8.4590165780376694</v>
      </c>
      <c r="U11">
        <v>2.9176990990982299</v>
      </c>
      <c r="V11">
        <v>14.627599243856301</v>
      </c>
      <c r="W11">
        <v>2.6912119554338001</v>
      </c>
      <c r="X11">
        <v>16.2020842373684</v>
      </c>
      <c r="Y11">
        <v>17.495649851770299</v>
      </c>
      <c r="Z11">
        <v>2.0573994674549798</v>
      </c>
      <c r="AA11">
        <v>9.0158200222202307</v>
      </c>
      <c r="AB11">
        <v>5.3215073168699298</v>
      </c>
      <c r="AC11">
        <v>7.2335685143436104</v>
      </c>
      <c r="AD11">
        <v>8.0782808503049903</v>
      </c>
      <c r="AE11">
        <v>3.03770320911311</v>
      </c>
      <c r="AF11">
        <v>2.9289135746992701</v>
      </c>
      <c r="AG11">
        <v>2.7733862653171402</v>
      </c>
      <c r="AH11">
        <v>14.627599243856301</v>
      </c>
      <c r="AI11">
        <v>7.3072700856241699</v>
      </c>
      <c r="AJ11">
        <v>5.2128172363097001</v>
      </c>
      <c r="AK11">
        <v>4.5299336010926599</v>
      </c>
      <c r="AL11">
        <v>4.0919565454168803</v>
      </c>
      <c r="AM11">
        <v>3.9244566317232898</v>
      </c>
      <c r="AN11">
        <v>5.4085438805269801</v>
      </c>
      <c r="AO11">
        <v>2.4111998514780102</v>
      </c>
      <c r="AP11">
        <v>1.8493908486824999</v>
      </c>
      <c r="AQ11">
        <v>2.9005597887630801</v>
      </c>
      <c r="AR11">
        <v>1.1865784073788801</v>
      </c>
      <c r="AS11">
        <v>3.6618206352585001</v>
      </c>
      <c r="AT11">
        <v>8.3100667217322606</v>
      </c>
      <c r="AU11">
        <v>2.83771857903132</v>
      </c>
      <c r="AV11">
        <v>6.1614932689190898</v>
      </c>
      <c r="AW11">
        <v>1.96633012119326</v>
      </c>
      <c r="AX11">
        <v>2.6866445312302001</v>
      </c>
      <c r="AY11">
        <v>2.3280020234916199</v>
      </c>
      <c r="AZ11">
        <v>10.5176442381422</v>
      </c>
      <c r="BA11">
        <v>3.0264954202853001</v>
      </c>
      <c r="BB11">
        <v>7.3264232192930798</v>
      </c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x14ac:dyDescent="0.2">
      <c r="A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x14ac:dyDescent="0.2">
      <c r="A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x14ac:dyDescent="0.2">
      <c r="A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x14ac:dyDescent="0.2">
      <c r="A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x14ac:dyDescent="0.2">
      <c r="A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3:13" customFormat="1" x14ac:dyDescent="0.2"/>
    <row r="18" spans="3:13" customFormat="1" x14ac:dyDescent="0.2"/>
    <row r="19" spans="3:13" customFormat="1" x14ac:dyDescent="0.2"/>
    <row r="20" spans="3:13" customFormat="1" x14ac:dyDescent="0.2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customFormat="1" x14ac:dyDescent="0.2">
      <c r="C21" s="1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3:13" customFormat="1" x14ac:dyDescent="0.2">
      <c r="C22" s="1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3:13" customFormat="1" x14ac:dyDescent="0.2">
      <c r="C23" s="1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3:13" customFormat="1" x14ac:dyDescent="0.2">
      <c r="C24" s="1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3:13" customFormat="1" x14ac:dyDescent="0.2">
      <c r="C25" s="1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3:13" customFormat="1" x14ac:dyDescent="0.2">
      <c r="C26" s="1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3:13" customFormat="1" x14ac:dyDescent="0.2">
      <c r="C27" s="1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3:13" customFormat="1" x14ac:dyDescent="0.2">
      <c r="C28" s="1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3:13" customFormat="1" x14ac:dyDescent="0.2">
      <c r="C29" s="1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3:13" customFormat="1" x14ac:dyDescent="0.2">
      <c r="C30" s="1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3:13" customFormat="1" x14ac:dyDescent="0.2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customFormat="1" x14ac:dyDescent="0.2">
      <c r="C32" s="1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3:13" customFormat="1" x14ac:dyDescent="0.2">
      <c r="C33" s="1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3:13" customFormat="1" x14ac:dyDescent="0.2"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3:13" customFormat="1" x14ac:dyDescent="0.2">
      <c r="C35" s="1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3:13" customFormat="1" x14ac:dyDescent="0.2">
      <c r="C36" s="1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3:13" customFormat="1" x14ac:dyDescent="0.2">
      <c r="C37" s="1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3:13" customFormat="1" x14ac:dyDescent="0.2">
      <c r="C38" s="1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3:13" customFormat="1" x14ac:dyDescent="0.2">
      <c r="C39" s="1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3:13" customFormat="1" x14ac:dyDescent="0.2">
      <c r="C40" s="1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3:13" customFormat="1" x14ac:dyDescent="0.2">
      <c r="C41" s="1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3:13" customFormat="1" x14ac:dyDescent="0.2"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3:13" customFormat="1" x14ac:dyDescent="0.2">
      <c r="C43" s="1"/>
      <c r="D43" s="17"/>
      <c r="E43" s="5"/>
      <c r="F43" s="5"/>
      <c r="G43" s="5"/>
      <c r="H43" s="5"/>
      <c r="I43" s="5"/>
      <c r="J43" s="5"/>
      <c r="K43" s="17"/>
      <c r="L43" s="5"/>
      <c r="M43" s="5"/>
    </row>
    <row r="44" spans="3:13" customFormat="1" x14ac:dyDescent="0.2">
      <c r="C44" s="1"/>
      <c r="D44" s="17"/>
      <c r="E44" s="5"/>
      <c r="F44" s="5"/>
      <c r="G44" s="5"/>
      <c r="H44" s="5"/>
      <c r="I44" s="5"/>
      <c r="J44" s="5"/>
      <c r="K44" s="17"/>
      <c r="L44" s="5"/>
      <c r="M44" s="5"/>
    </row>
    <row r="45" spans="3:13" customFormat="1" x14ac:dyDescent="0.2">
      <c r="C45" s="1"/>
      <c r="D45" s="17"/>
      <c r="E45" s="5"/>
      <c r="F45" s="5"/>
      <c r="G45" s="5"/>
      <c r="H45" s="5"/>
      <c r="I45" s="5"/>
      <c r="J45" s="5"/>
      <c r="K45" s="17"/>
      <c r="L45" s="5"/>
      <c r="M45" s="5"/>
    </row>
    <row r="46" spans="3:13" customFormat="1" x14ac:dyDescent="0.2">
      <c r="C46" s="1"/>
      <c r="D46" s="17"/>
      <c r="E46" s="5"/>
      <c r="F46" s="5"/>
      <c r="G46" s="5"/>
      <c r="H46" s="5"/>
      <c r="I46" s="5"/>
      <c r="J46" s="5"/>
      <c r="K46" s="17"/>
      <c r="L46" s="5"/>
      <c r="M46" s="5"/>
    </row>
    <row r="47" spans="3:13" customFormat="1" x14ac:dyDescent="0.2">
      <c r="C47" s="1"/>
      <c r="D47" s="17"/>
      <c r="E47" s="5"/>
      <c r="F47" s="5"/>
      <c r="G47" s="5"/>
      <c r="H47" s="5"/>
      <c r="I47" s="5"/>
      <c r="J47" s="5"/>
      <c r="K47" s="17"/>
      <c r="L47" s="5"/>
      <c r="M47" s="5"/>
    </row>
    <row r="48" spans="3:13" customFormat="1" x14ac:dyDescent="0.2">
      <c r="C48" s="1"/>
      <c r="D48" s="17"/>
      <c r="E48" s="5"/>
      <c r="F48" s="5"/>
      <c r="G48" s="5"/>
      <c r="H48" s="5"/>
      <c r="I48" s="5"/>
      <c r="J48" s="5"/>
      <c r="K48" s="17"/>
      <c r="L48" s="5"/>
      <c r="M48" s="5"/>
    </row>
    <row r="49" spans="3:13" customFormat="1" x14ac:dyDescent="0.2">
      <c r="C49" s="1"/>
      <c r="D49" s="17"/>
      <c r="E49" s="5"/>
      <c r="F49" s="5"/>
      <c r="G49" s="5"/>
      <c r="H49" s="5"/>
      <c r="I49" s="5"/>
      <c r="J49" s="5"/>
      <c r="K49" s="17"/>
      <c r="L49" s="5"/>
      <c r="M49" s="5"/>
    </row>
    <row r="50" spans="3:13" customFormat="1" x14ac:dyDescent="0.2">
      <c r="C50" s="1"/>
      <c r="D50" s="17"/>
      <c r="E50" s="16"/>
      <c r="F50" s="16"/>
      <c r="G50" s="16"/>
      <c r="H50" s="16"/>
      <c r="I50" s="16"/>
      <c r="J50" s="16"/>
      <c r="K50" s="17"/>
      <c r="L50" s="16"/>
      <c r="M50" s="16"/>
    </row>
    <row r="51" spans="3:13" customFormat="1" x14ac:dyDescent="0.2">
      <c r="C51" s="1"/>
      <c r="D51" s="17"/>
      <c r="E51" s="16"/>
      <c r="F51" s="16"/>
      <c r="G51" s="16"/>
      <c r="H51" s="16"/>
      <c r="I51" s="16"/>
      <c r="J51" s="16"/>
      <c r="K51" s="17"/>
      <c r="L51" s="16"/>
      <c r="M51" s="16"/>
    </row>
    <row r="52" spans="3:13" customFormat="1" x14ac:dyDescent="0.2">
      <c r="C52" s="1"/>
      <c r="D52" s="17"/>
      <c r="E52" s="16"/>
      <c r="F52" s="16"/>
      <c r="G52" s="16"/>
      <c r="H52" s="16"/>
      <c r="I52" s="16"/>
      <c r="J52" s="16"/>
      <c r="K52" s="17"/>
      <c r="L52" s="16"/>
      <c r="M52" s="16"/>
    </row>
    <row r="53" spans="3:13" customFormat="1" x14ac:dyDescent="0.2"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3:13" customFormat="1" x14ac:dyDescent="0.2">
      <c r="C54" s="1"/>
      <c r="D54" s="5"/>
      <c r="E54" s="5"/>
      <c r="F54" s="17"/>
      <c r="G54" s="5"/>
      <c r="H54" s="5"/>
      <c r="I54" s="17"/>
      <c r="J54" s="5"/>
      <c r="K54" s="5"/>
      <c r="L54" s="5"/>
      <c r="M54" s="5"/>
    </row>
    <row r="55" spans="3:13" customFormat="1" x14ac:dyDescent="0.2">
      <c r="C55" s="1"/>
      <c r="D55" s="5"/>
      <c r="E55" s="5"/>
      <c r="F55" s="17"/>
      <c r="G55" s="5"/>
      <c r="H55" s="5"/>
      <c r="I55" s="17"/>
      <c r="J55" s="5"/>
      <c r="K55" s="5"/>
      <c r="L55" s="5"/>
      <c r="M55" s="5"/>
    </row>
    <row r="56" spans="3:13" customFormat="1" x14ac:dyDescent="0.2">
      <c r="C56" s="1"/>
      <c r="D56" s="5"/>
      <c r="E56" s="5"/>
      <c r="F56" s="17"/>
      <c r="G56" s="5"/>
      <c r="H56" s="5"/>
      <c r="I56" s="17"/>
      <c r="J56" s="5"/>
      <c r="K56" s="5"/>
      <c r="L56" s="5"/>
      <c r="M56" s="5"/>
    </row>
    <row r="57" spans="3:13" customFormat="1" x14ac:dyDescent="0.2">
      <c r="C57" s="1"/>
      <c r="D57" s="5"/>
      <c r="E57" s="5"/>
      <c r="F57" s="17"/>
      <c r="G57" s="5"/>
      <c r="H57" s="5"/>
      <c r="I57" s="17"/>
      <c r="J57" s="5"/>
      <c r="K57" s="5"/>
      <c r="L57" s="5"/>
      <c r="M57" s="5"/>
    </row>
    <row r="58" spans="3:13" customFormat="1" x14ac:dyDescent="0.2">
      <c r="C58" s="1"/>
      <c r="D58" s="5"/>
      <c r="E58" s="5"/>
      <c r="F58" s="17"/>
      <c r="G58" s="5"/>
      <c r="H58" s="5"/>
      <c r="I58" s="17"/>
      <c r="J58" s="5"/>
      <c r="K58" s="5"/>
      <c r="L58" s="5"/>
      <c r="M58" s="5"/>
    </row>
    <row r="59" spans="3:13" customFormat="1" x14ac:dyDescent="0.2">
      <c r="C59" s="1"/>
      <c r="D59" s="5"/>
      <c r="E59" s="5"/>
      <c r="F59" s="17"/>
      <c r="G59" s="5"/>
      <c r="H59" s="5"/>
      <c r="I59" s="17"/>
      <c r="J59" s="5"/>
      <c r="K59" s="5"/>
      <c r="L59" s="5"/>
      <c r="M59" s="5"/>
    </row>
    <row r="60" spans="3:13" customFormat="1" x14ac:dyDescent="0.2">
      <c r="C60" s="1"/>
      <c r="D60" s="5"/>
      <c r="E60" s="5"/>
      <c r="F60" s="17"/>
      <c r="G60" s="5"/>
      <c r="H60" s="5"/>
      <c r="I60" s="17"/>
      <c r="J60" s="5"/>
      <c r="K60" s="5"/>
      <c r="L60" s="5"/>
      <c r="M60" s="5"/>
    </row>
    <row r="61" spans="3:13" customFormat="1" x14ac:dyDescent="0.2">
      <c r="C61" s="1"/>
      <c r="D61" s="16"/>
      <c r="E61" s="16"/>
      <c r="F61" s="17"/>
      <c r="G61" s="16"/>
      <c r="H61" s="16"/>
      <c r="I61" s="17"/>
      <c r="J61" s="16"/>
      <c r="K61" s="16"/>
      <c r="L61" s="16"/>
      <c r="M61" s="16"/>
    </row>
    <row r="62" spans="3:13" customFormat="1" x14ac:dyDescent="0.2">
      <c r="C62" s="1"/>
      <c r="D62" s="16"/>
      <c r="E62" s="16"/>
      <c r="F62" s="17"/>
      <c r="G62" s="16"/>
      <c r="H62" s="16"/>
      <c r="I62" s="17"/>
      <c r="J62" s="16"/>
      <c r="K62" s="16"/>
      <c r="L62" s="16"/>
      <c r="M62" s="16"/>
    </row>
    <row r="63" spans="3:13" customFormat="1" x14ac:dyDescent="0.2">
      <c r="C63" s="1"/>
      <c r="D63" s="16"/>
      <c r="E63" s="16"/>
      <c r="F63" s="17"/>
      <c r="G63" s="16"/>
      <c r="H63" s="16"/>
      <c r="I63" s="17"/>
      <c r="J63" s="16"/>
      <c r="K63" s="16"/>
      <c r="L63" s="16"/>
      <c r="M63" s="16"/>
    </row>
    <row r="64" spans="3:13" customFormat="1" x14ac:dyDescent="0.2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3:13" customFormat="1" x14ac:dyDescent="0.2">
      <c r="C65" s="1"/>
      <c r="D65" s="5"/>
      <c r="E65" s="5"/>
      <c r="F65" s="5"/>
      <c r="G65" s="17"/>
      <c r="H65" s="5"/>
      <c r="I65" s="5"/>
      <c r="J65" s="5"/>
      <c r="K65" s="5"/>
      <c r="L65" s="5"/>
      <c r="M65" s="5"/>
    </row>
    <row r="66" spans="3:13" customFormat="1" x14ac:dyDescent="0.2">
      <c r="C66" s="1"/>
      <c r="D66" s="5"/>
      <c r="E66" s="5"/>
      <c r="F66" s="5"/>
      <c r="G66" s="17"/>
      <c r="H66" s="5"/>
      <c r="I66" s="5"/>
      <c r="J66" s="5"/>
      <c r="K66" s="5"/>
      <c r="L66" s="5"/>
      <c r="M66" s="5"/>
    </row>
    <row r="67" spans="3:13" customFormat="1" x14ac:dyDescent="0.2">
      <c r="C67" s="1"/>
      <c r="D67" s="5"/>
      <c r="E67" s="5"/>
      <c r="F67" s="5"/>
      <c r="G67" s="17"/>
      <c r="H67" s="5"/>
      <c r="I67" s="5"/>
      <c r="J67" s="5"/>
      <c r="K67" s="5"/>
      <c r="L67" s="5"/>
      <c r="M67" s="5"/>
    </row>
    <row r="68" spans="3:13" customFormat="1" x14ac:dyDescent="0.2">
      <c r="C68" s="1"/>
      <c r="D68" s="5"/>
      <c r="E68" s="5"/>
      <c r="F68" s="5"/>
      <c r="G68" s="17"/>
      <c r="H68" s="5"/>
      <c r="I68" s="5"/>
      <c r="J68" s="5"/>
      <c r="K68" s="5"/>
      <c r="L68" s="5"/>
      <c r="M68" s="5"/>
    </row>
    <row r="69" spans="3:13" customFormat="1" x14ac:dyDescent="0.2">
      <c r="C69" s="1"/>
      <c r="D69" s="5"/>
      <c r="E69" s="5"/>
      <c r="F69" s="5"/>
      <c r="G69" s="17"/>
      <c r="H69" s="5"/>
      <c r="I69" s="5"/>
      <c r="J69" s="5"/>
      <c r="K69" s="5"/>
      <c r="L69" s="5"/>
      <c r="M69" s="5"/>
    </row>
    <row r="70" spans="3:13" customFormat="1" x14ac:dyDescent="0.2">
      <c r="C70" s="1"/>
      <c r="D70" s="5"/>
      <c r="E70" s="5"/>
      <c r="F70" s="5"/>
      <c r="G70" s="17"/>
      <c r="H70" s="5"/>
      <c r="I70" s="5"/>
      <c r="J70" s="5"/>
      <c r="K70" s="5"/>
      <c r="L70" s="5"/>
      <c r="M70" s="5"/>
    </row>
    <row r="71" spans="3:13" customFormat="1" x14ac:dyDescent="0.2">
      <c r="C71" s="1"/>
      <c r="D71" s="5"/>
      <c r="E71" s="5"/>
      <c r="F71" s="5"/>
      <c r="G71" s="17"/>
      <c r="H71" s="5"/>
      <c r="I71" s="5"/>
      <c r="J71" s="5"/>
      <c r="K71" s="5"/>
      <c r="L71" s="5"/>
      <c r="M71" s="5"/>
    </row>
    <row r="72" spans="3:13" customFormat="1" x14ac:dyDescent="0.2">
      <c r="C72" s="1"/>
      <c r="D72" s="16"/>
      <c r="E72" s="16"/>
      <c r="F72" s="16"/>
      <c r="G72" s="17"/>
      <c r="H72" s="16"/>
      <c r="I72" s="16"/>
      <c r="J72" s="16"/>
      <c r="K72" s="16"/>
      <c r="L72" s="16"/>
      <c r="M72" s="16"/>
    </row>
    <row r="73" spans="3:13" customFormat="1" x14ac:dyDescent="0.2">
      <c r="C73" s="1"/>
      <c r="D73" s="16"/>
      <c r="E73" s="16"/>
      <c r="F73" s="16"/>
      <c r="G73" s="17"/>
      <c r="H73" s="16"/>
      <c r="I73" s="16"/>
      <c r="J73" s="16"/>
      <c r="K73" s="16"/>
      <c r="L73" s="16"/>
      <c r="M73" s="16"/>
    </row>
    <row r="74" spans="3:13" customFormat="1" x14ac:dyDescent="0.2">
      <c r="C74" s="1"/>
      <c r="D74" s="16"/>
      <c r="E74" s="16"/>
      <c r="F74" s="16"/>
      <c r="G74" s="17"/>
      <c r="H74" s="16"/>
      <c r="I74" s="16"/>
      <c r="J74" s="16"/>
      <c r="K74" s="16"/>
      <c r="L74" s="16"/>
      <c r="M74" s="16"/>
    </row>
    <row r="75" spans="3:13" x14ac:dyDescent="0.2">
      <c r="D75" s="1"/>
      <c r="E75" s="1"/>
      <c r="F75" s="1"/>
    </row>
    <row r="76" spans="3:13" x14ac:dyDescent="0.2">
      <c r="C76" s="1"/>
      <c r="D76" s="5"/>
      <c r="E76" s="5"/>
      <c r="F76" s="5"/>
    </row>
    <row r="77" spans="3:13" x14ac:dyDescent="0.2">
      <c r="C77" s="1"/>
      <c r="D77" s="5"/>
      <c r="E77" s="5"/>
      <c r="F77" s="5"/>
    </row>
    <row r="78" spans="3:13" x14ac:dyDescent="0.2">
      <c r="C78" s="1"/>
      <c r="D78" s="5"/>
      <c r="E78" s="5"/>
      <c r="F78" s="5"/>
    </row>
    <row r="79" spans="3:13" x14ac:dyDescent="0.2">
      <c r="C79" s="1"/>
      <c r="D79" s="5"/>
      <c r="E79" s="5"/>
      <c r="F79" s="5"/>
    </row>
    <row r="80" spans="3:13" x14ac:dyDescent="0.2">
      <c r="C80" s="1"/>
      <c r="D80" s="5"/>
      <c r="E80" s="5"/>
      <c r="F80" s="5"/>
    </row>
    <row r="81" spans="3:6" x14ac:dyDescent="0.2">
      <c r="C81" s="1"/>
      <c r="D81" s="5"/>
      <c r="E81" s="5"/>
      <c r="F81" s="5"/>
    </row>
    <row r="82" spans="3:6" x14ac:dyDescent="0.2">
      <c r="C82" s="1"/>
      <c r="D82" s="5"/>
      <c r="E82" s="5"/>
      <c r="F82" s="5"/>
    </row>
    <row r="83" spans="3:6" x14ac:dyDescent="0.2">
      <c r="C83" s="1"/>
      <c r="D83" s="16"/>
      <c r="E83" s="16"/>
      <c r="F83" s="16"/>
    </row>
    <row r="84" spans="3:6" x14ac:dyDescent="0.2">
      <c r="C84" s="1"/>
      <c r="D84" s="16"/>
      <c r="E84" s="16"/>
      <c r="F84" s="16"/>
    </row>
    <row r="85" spans="3:6" x14ac:dyDescent="0.2">
      <c r="C85" s="1"/>
      <c r="D85" s="16"/>
      <c r="E85" s="16"/>
      <c r="F8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7648-2240-C04B-A65E-C4EEFE320E0B}">
  <dimension ref="A1:BB11"/>
  <sheetViews>
    <sheetView topLeftCell="X1" workbookViewId="0">
      <selection activeCell="AZ2" sqref="AZ2:BB11"/>
    </sheetView>
  </sheetViews>
  <sheetFormatPr baseColWidth="10" defaultRowHeight="16" x14ac:dyDescent="0.2"/>
  <cols>
    <col min="1" max="1" width="10.83203125" style="1"/>
  </cols>
  <sheetData>
    <row r="1" spans="1:54" s="1" customFormat="1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" t="s">
        <v>96</v>
      </c>
      <c r="B2" s="5">
        <v>2.0000000000000001E-4</v>
      </c>
      <c r="C2" s="5">
        <v>1.6E-2</v>
      </c>
      <c r="D2" s="5">
        <v>0.03</v>
      </c>
      <c r="E2" s="5">
        <v>0.17</v>
      </c>
      <c r="F2" s="5">
        <v>0</v>
      </c>
      <c r="G2" s="5">
        <v>31.7</v>
      </c>
      <c r="H2" s="5">
        <v>0.02</v>
      </c>
      <c r="I2" s="5">
        <v>8.9999999999999993E-3</v>
      </c>
      <c r="J2" s="5">
        <v>0.266666666666667</v>
      </c>
      <c r="K2" s="5">
        <v>9.6000000000000002E-2</v>
      </c>
      <c r="L2" s="5">
        <v>0.51700000000000002</v>
      </c>
      <c r="M2" s="5">
        <v>0.21299999999999999</v>
      </c>
      <c r="N2" s="5">
        <v>1.37</v>
      </c>
      <c r="O2" s="5">
        <v>6.6000000000000003E-2</v>
      </c>
      <c r="P2" s="5">
        <v>1.92</v>
      </c>
      <c r="Q2" s="5">
        <v>370</v>
      </c>
      <c r="R2" s="5">
        <v>8.8999999999999996E-2</v>
      </c>
      <c r="S2" s="5">
        <v>8.9999999999999993E-3</v>
      </c>
      <c r="T2" s="5">
        <v>6.0000000000000001E-3</v>
      </c>
      <c r="U2" s="5">
        <v>3.1E-2</v>
      </c>
      <c r="V2" s="5">
        <v>0</v>
      </c>
      <c r="W2" s="5">
        <v>0.28333333333333299</v>
      </c>
      <c r="X2" s="5">
        <v>0.253</v>
      </c>
      <c r="Y2" s="5">
        <v>0.2</v>
      </c>
      <c r="Z2" s="5">
        <v>8.6999999999999994E-2</v>
      </c>
      <c r="AA2" s="5">
        <v>37</v>
      </c>
      <c r="AB2" s="5">
        <v>0.09</v>
      </c>
      <c r="AC2" s="5">
        <v>0</v>
      </c>
      <c r="AD2" s="5">
        <v>2.9000000000000001E-2</v>
      </c>
      <c r="AE2" s="5">
        <v>1.43</v>
      </c>
      <c r="AF2" s="5">
        <v>7.8E-2</v>
      </c>
      <c r="AG2" s="5">
        <v>0.63</v>
      </c>
      <c r="AH2" s="5">
        <v>0</v>
      </c>
      <c r="AI2" s="5">
        <v>0</v>
      </c>
      <c r="AJ2" s="5">
        <v>1.51</v>
      </c>
      <c r="AK2" s="5">
        <v>0</v>
      </c>
      <c r="AL2" s="5">
        <v>0.05</v>
      </c>
      <c r="AM2" s="5">
        <v>0.05</v>
      </c>
      <c r="AN2" s="5">
        <v>0.1</v>
      </c>
      <c r="AO2" s="5">
        <v>9.4E-2</v>
      </c>
      <c r="AP2" s="5">
        <v>0.02</v>
      </c>
      <c r="AQ2" s="5">
        <v>7.51</v>
      </c>
      <c r="AR2" s="5">
        <v>1E-3</v>
      </c>
      <c r="AS2" s="5">
        <v>0</v>
      </c>
      <c r="AT2" s="5">
        <v>2.8000000000000001E-2</v>
      </c>
      <c r="AU2" s="5">
        <v>1E-3</v>
      </c>
      <c r="AV2" s="5">
        <v>1.0999999999999999E-2</v>
      </c>
      <c r="AW2" s="5">
        <v>2.5000000000000001E-2</v>
      </c>
      <c r="AX2" s="5">
        <v>1.03</v>
      </c>
      <c r="AY2" s="5">
        <v>0.02</v>
      </c>
      <c r="AZ2" s="5">
        <v>0.22600000000000001</v>
      </c>
      <c r="BA2" s="5">
        <v>13.5</v>
      </c>
      <c r="BB2" s="5">
        <v>0.28000000000000003</v>
      </c>
    </row>
    <row r="3" spans="1:54" x14ac:dyDescent="0.2">
      <c r="A3" s="1" t="s">
        <v>97</v>
      </c>
      <c r="B3" s="5">
        <v>3.5999999999999999E-3</v>
      </c>
      <c r="C3" s="5">
        <v>8.5000000000000006E-2</v>
      </c>
      <c r="D3" s="5">
        <v>7.0000000000000007E-2</v>
      </c>
      <c r="E3" s="5">
        <v>0.663333333333333</v>
      </c>
      <c r="F3" s="5">
        <v>9</v>
      </c>
      <c r="G3" s="5">
        <v>115.2</v>
      </c>
      <c r="H3" s="5">
        <v>8.6666666666666697E-2</v>
      </c>
      <c r="I3" s="5">
        <v>2.5000000000000001E-2</v>
      </c>
      <c r="J3" s="5">
        <v>0.77</v>
      </c>
      <c r="K3" s="5">
        <v>0.45400000000000001</v>
      </c>
      <c r="L3" s="5">
        <v>1.2816666666666701</v>
      </c>
      <c r="M3" s="5">
        <v>1.081</v>
      </c>
      <c r="N3" s="5">
        <v>2.67</v>
      </c>
      <c r="O3" s="5">
        <v>0.221</v>
      </c>
      <c r="P3" s="5">
        <v>5.32</v>
      </c>
      <c r="Q3" s="5">
        <v>1073.3333333333301</v>
      </c>
      <c r="R3" s="5">
        <v>0.23266666666666699</v>
      </c>
      <c r="S3" s="5">
        <v>4.7E-2</v>
      </c>
      <c r="T3" s="5">
        <v>2.5666666666666699E-2</v>
      </c>
      <c r="U3" s="5">
        <v>9.8000000000000004E-2</v>
      </c>
      <c r="V3" s="5">
        <v>5.0000000000000001E-3</v>
      </c>
      <c r="W3" s="5">
        <v>0.72</v>
      </c>
      <c r="X3" s="5">
        <v>0.65200000000000002</v>
      </c>
      <c r="Y3" s="5">
        <v>0.5</v>
      </c>
      <c r="Z3" s="5">
        <v>0.20899999999999999</v>
      </c>
      <c r="AA3" s="5">
        <v>395</v>
      </c>
      <c r="AB3" s="5">
        <v>2.04</v>
      </c>
      <c r="AC3" s="5">
        <v>1E-3</v>
      </c>
      <c r="AD3" s="5">
        <v>8.6999999999999994E-2</v>
      </c>
      <c r="AE3" s="5">
        <v>5.3066666666666702</v>
      </c>
      <c r="AF3" s="5">
        <v>0.221</v>
      </c>
      <c r="AG3" s="5">
        <v>2.14</v>
      </c>
      <c r="AH3" s="5">
        <v>3.33333333333333E-4</v>
      </c>
      <c r="AI3" s="5">
        <v>3.0000000000000001E-3</v>
      </c>
      <c r="AJ3" s="5">
        <v>12.45</v>
      </c>
      <c r="AK3" s="5">
        <v>1.33333333333333E-3</v>
      </c>
      <c r="AL3" s="5">
        <v>0.11</v>
      </c>
      <c r="AM3" s="5">
        <v>0.353333333333333</v>
      </c>
      <c r="AN3" s="5">
        <v>0.24333333333333301</v>
      </c>
      <c r="AO3" s="5">
        <v>0.55500000000000005</v>
      </c>
      <c r="AP3" s="5">
        <v>5.3333333333333302E-2</v>
      </c>
      <c r="AQ3" s="5">
        <v>20.7</v>
      </c>
      <c r="AR3" s="5">
        <v>2E-3</v>
      </c>
      <c r="AS3" s="5">
        <v>5.0000000000000001E-3</v>
      </c>
      <c r="AT3" s="5">
        <v>0.109333333333333</v>
      </c>
      <c r="AU3" s="5">
        <v>2E-3</v>
      </c>
      <c r="AV3" s="5">
        <v>8.4000000000000005E-2</v>
      </c>
      <c r="AW3" s="5">
        <v>0.13</v>
      </c>
      <c r="AX3" s="5">
        <v>5.74</v>
      </c>
      <c r="AY3" s="5">
        <v>0.17</v>
      </c>
      <c r="AZ3" s="5">
        <v>0.995</v>
      </c>
      <c r="BA3" s="5">
        <v>47.2</v>
      </c>
      <c r="BB3" s="5">
        <v>1.17</v>
      </c>
    </row>
    <row r="4" spans="1:54" x14ac:dyDescent="0.2">
      <c r="A4" s="1" t="s">
        <v>98</v>
      </c>
      <c r="B4" s="5">
        <v>3.5999999999999999E-3</v>
      </c>
      <c r="C4" s="5">
        <v>0.02</v>
      </c>
      <c r="D4" s="5">
        <v>0.06</v>
      </c>
      <c r="E4" s="5">
        <v>0.31</v>
      </c>
      <c r="F4" s="5">
        <v>3</v>
      </c>
      <c r="G4" s="5">
        <v>35</v>
      </c>
      <c r="H4" s="5">
        <v>0.03</v>
      </c>
      <c r="I4" s="5">
        <v>1.7000000000000001E-2</v>
      </c>
      <c r="J4" s="5">
        <v>0.69</v>
      </c>
      <c r="K4" s="5">
        <v>0.315</v>
      </c>
      <c r="L4" s="5">
        <v>0.93799999999999994</v>
      </c>
      <c r="M4" s="5">
        <v>0.32500000000000001</v>
      </c>
      <c r="N4" s="5">
        <v>2.13</v>
      </c>
      <c r="O4" s="5">
        <v>8.4000000000000005E-2</v>
      </c>
      <c r="P4" s="5">
        <v>3.2</v>
      </c>
      <c r="Q4" s="5">
        <v>670</v>
      </c>
      <c r="R4" s="5">
        <v>0.158</v>
      </c>
      <c r="S4" s="5">
        <v>1.4E-2</v>
      </c>
      <c r="T4" s="5">
        <v>1.2E-2</v>
      </c>
      <c r="U4" s="5">
        <v>3.6999999999999998E-2</v>
      </c>
      <c r="V4" s="5">
        <v>0</v>
      </c>
      <c r="W4" s="5">
        <v>0.38</v>
      </c>
      <c r="X4" s="5">
        <v>0.46200000000000002</v>
      </c>
      <c r="Y4" s="5">
        <v>0.4</v>
      </c>
      <c r="Z4" s="5">
        <v>0.10100000000000001</v>
      </c>
      <c r="AA4" s="5">
        <v>52.1</v>
      </c>
      <c r="AB4" s="5">
        <v>1.64</v>
      </c>
      <c r="AC4" s="5">
        <v>0</v>
      </c>
      <c r="AD4" s="5">
        <v>0.05</v>
      </c>
      <c r="AE4" s="5">
        <v>1.52</v>
      </c>
      <c r="AF4" s="5">
        <v>0.152</v>
      </c>
      <c r="AG4" s="5">
        <v>1</v>
      </c>
      <c r="AH4" s="5">
        <v>0</v>
      </c>
      <c r="AI4" s="5">
        <v>0</v>
      </c>
      <c r="AJ4" s="5">
        <v>1.84</v>
      </c>
      <c r="AK4" s="5">
        <v>0</v>
      </c>
      <c r="AL4" s="5">
        <v>0.06</v>
      </c>
      <c r="AM4" s="5">
        <v>0.1</v>
      </c>
      <c r="AN4" s="5">
        <v>0.1</v>
      </c>
      <c r="AO4" s="5">
        <v>9.4E-2</v>
      </c>
      <c r="AP4" s="5">
        <v>0.05</v>
      </c>
      <c r="AQ4" s="5">
        <v>10.7</v>
      </c>
      <c r="AR4" s="5">
        <v>2E-3</v>
      </c>
      <c r="AS4" s="5">
        <v>0</v>
      </c>
      <c r="AT4" s="5">
        <v>3.5000000000000003E-2</v>
      </c>
      <c r="AU4" s="5">
        <v>2E-3</v>
      </c>
      <c r="AV4" s="5">
        <v>2.1000000000000001E-2</v>
      </c>
      <c r="AW4" s="5">
        <v>3.2000000000000001E-2</v>
      </c>
      <c r="AX4" s="5">
        <v>1.66</v>
      </c>
      <c r="AY4" s="5">
        <v>0.15</v>
      </c>
      <c r="AZ4" s="5">
        <v>0.36699999999999999</v>
      </c>
      <c r="BA4" s="5">
        <v>23.1</v>
      </c>
      <c r="BB4" s="5">
        <v>0.53</v>
      </c>
    </row>
    <row r="5" spans="1:54" x14ac:dyDescent="0.2">
      <c r="A5" s="1" t="s">
        <v>99</v>
      </c>
      <c r="B5" s="5">
        <v>5.4038823911630901E-7</v>
      </c>
      <c r="C5" s="5">
        <v>3.54694119558155E-4</v>
      </c>
      <c r="D5" s="5">
        <v>9.4558154645873999E-5</v>
      </c>
      <c r="E5" s="5">
        <v>1.8283820662767999E-2</v>
      </c>
      <c r="F5" s="5">
        <v>7.2324561403508802</v>
      </c>
      <c r="G5" s="5">
        <v>760.66035087719297</v>
      </c>
      <c r="H5" s="5">
        <v>3.47092267706303E-4</v>
      </c>
      <c r="I5" s="5">
        <v>2.0586094866796601E-5</v>
      </c>
      <c r="J5" s="5">
        <v>1.9442235217673801E-2</v>
      </c>
      <c r="K5" s="5">
        <v>7.5276538336582202E-3</v>
      </c>
      <c r="L5" s="5">
        <v>4.1579842755035699E-2</v>
      </c>
      <c r="M5" s="5">
        <v>4.7668864197530803E-2</v>
      </c>
      <c r="N5" s="5">
        <v>0.162229710851202</v>
      </c>
      <c r="O5" s="5">
        <v>2.0506025016244298E-3</v>
      </c>
      <c r="P5" s="5">
        <v>0.87136765756985102</v>
      </c>
      <c r="Q5" s="5">
        <v>35384.226770630303</v>
      </c>
      <c r="R5" s="5">
        <v>1.29479288499025E-3</v>
      </c>
      <c r="S5" s="5">
        <v>1.4243274853801199E-4</v>
      </c>
      <c r="T5" s="5">
        <v>2.10675763482781E-5</v>
      </c>
      <c r="U5" s="5">
        <v>4.34059616634178E-4</v>
      </c>
      <c r="V5" s="5">
        <v>1.41325536062378E-6</v>
      </c>
      <c r="W5" s="5">
        <v>1.36688271604938E-2</v>
      </c>
      <c r="X5" s="5">
        <v>1.1708818875893401E-2</v>
      </c>
      <c r="Y5" s="5">
        <v>5.50519818063678E-3</v>
      </c>
      <c r="Z5" s="5">
        <v>1.35553801169591E-3</v>
      </c>
      <c r="AA5" s="5">
        <v>6905.6310461338498</v>
      </c>
      <c r="AB5" s="5">
        <v>0.238401250812216</v>
      </c>
      <c r="AC5" s="5">
        <v>1.0136452241715399E-7</v>
      </c>
      <c r="AD5" s="5">
        <v>2.2737183235867401E-4</v>
      </c>
      <c r="AE5" s="5">
        <v>1.2174062865497099</v>
      </c>
      <c r="AF5" s="5">
        <v>1.5154049707602299E-3</v>
      </c>
      <c r="AG5" s="5">
        <v>0.16279501299545199</v>
      </c>
      <c r="AH5" s="5">
        <v>5.8479532163742698E-9</v>
      </c>
      <c r="AI5" s="5">
        <v>5.3817413905133198E-7</v>
      </c>
      <c r="AJ5" s="5">
        <v>9.5894685347628297</v>
      </c>
      <c r="AK5" s="5">
        <v>1.79174788823912E-7</v>
      </c>
      <c r="AL5" s="5">
        <v>2.3242365172189701E-4</v>
      </c>
      <c r="AM5" s="5">
        <v>5.8646523716699202E-3</v>
      </c>
      <c r="AN5" s="5">
        <v>1.94459064327485E-3</v>
      </c>
      <c r="AO5" s="5">
        <v>1.8552460038986401E-2</v>
      </c>
      <c r="AP5" s="5">
        <v>9.5142949967511398E-5</v>
      </c>
      <c r="AQ5" s="5">
        <v>9.6012481643924605</v>
      </c>
      <c r="AR5" s="5">
        <v>2.1978557504873301E-7</v>
      </c>
      <c r="AS5" s="5">
        <v>2.8752436647173501E-6</v>
      </c>
      <c r="AT5" s="5">
        <v>5.1137361923326804E-4</v>
      </c>
      <c r="AU5" s="5">
        <v>1.44736842105263E-7</v>
      </c>
      <c r="AV5" s="5">
        <v>2.87222871994802E-4</v>
      </c>
      <c r="AW5" s="5">
        <v>1.0020255035737499E-3</v>
      </c>
      <c r="AX5" s="5">
        <v>1.8171290935672499</v>
      </c>
      <c r="AY5" s="5">
        <v>1.9981156595191701E-3</v>
      </c>
      <c r="AZ5" s="5">
        <v>5.2211604938271601E-2</v>
      </c>
      <c r="BA5" s="5">
        <v>69.813734567901193</v>
      </c>
      <c r="BB5" s="5">
        <v>5.8555116959064298E-2</v>
      </c>
    </row>
    <row r="6" spans="1:54" x14ac:dyDescent="0.2">
      <c r="A6" s="1" t="s">
        <v>100</v>
      </c>
      <c r="B6" s="5">
        <v>5.0000000000000001E-4</v>
      </c>
      <c r="C6" s="5">
        <v>4.1000000000000002E-2</v>
      </c>
      <c r="D6" s="5">
        <v>5.3333333333333302E-2</v>
      </c>
      <c r="E6" s="5">
        <v>0.39</v>
      </c>
      <c r="F6" s="5">
        <v>3</v>
      </c>
      <c r="G6" s="5">
        <v>56.8</v>
      </c>
      <c r="H6" s="5">
        <v>0.05</v>
      </c>
      <c r="I6" s="5">
        <v>1.7000000000000001E-2</v>
      </c>
      <c r="J6" s="5">
        <v>0.59</v>
      </c>
      <c r="K6" s="5">
        <v>0.20799999999999999</v>
      </c>
      <c r="L6" s="5">
        <v>0.95099999999999996</v>
      </c>
      <c r="M6" s="5">
        <v>0.41899999999999998</v>
      </c>
      <c r="N6" s="5">
        <v>1.88</v>
      </c>
      <c r="O6" s="5">
        <v>9.8000000000000004E-2</v>
      </c>
      <c r="P6" s="5">
        <v>3.2</v>
      </c>
      <c r="Q6" s="5">
        <v>760</v>
      </c>
      <c r="R6" s="5">
        <v>0.16300000000000001</v>
      </c>
      <c r="S6" s="5">
        <v>1.7000000000000001E-2</v>
      </c>
      <c r="T6" s="5">
        <v>1.6E-2</v>
      </c>
      <c r="U6" s="5">
        <v>4.7333333333333297E-2</v>
      </c>
      <c r="V6" s="5">
        <v>0</v>
      </c>
      <c r="W6" s="5">
        <v>0.42</v>
      </c>
      <c r="X6" s="5">
        <v>0.46200000000000002</v>
      </c>
      <c r="Y6" s="5">
        <v>0.3</v>
      </c>
      <c r="Z6" s="5">
        <v>0.13500000000000001</v>
      </c>
      <c r="AA6" s="5">
        <v>89.1</v>
      </c>
      <c r="AB6" s="5">
        <v>0.41</v>
      </c>
      <c r="AC6" s="5">
        <v>0</v>
      </c>
      <c r="AD6" s="5">
        <v>5.2999999999999999E-2</v>
      </c>
      <c r="AE6" s="5">
        <v>2.09</v>
      </c>
      <c r="AF6" s="5">
        <v>0.152</v>
      </c>
      <c r="AG6" s="5">
        <v>1.31666666666667</v>
      </c>
      <c r="AH6" s="5">
        <v>0</v>
      </c>
      <c r="AI6" s="5">
        <v>5.0000000000000001E-4</v>
      </c>
      <c r="AJ6" s="5">
        <v>2.96</v>
      </c>
      <c r="AK6" s="5">
        <v>0</v>
      </c>
      <c r="AL6" s="5">
        <v>0.06</v>
      </c>
      <c r="AM6" s="5">
        <v>0.11</v>
      </c>
      <c r="AN6" s="5">
        <v>0.14000000000000001</v>
      </c>
      <c r="AO6" s="5">
        <v>0.20399999999999999</v>
      </c>
      <c r="AP6" s="5">
        <v>0.04</v>
      </c>
      <c r="AQ6" s="5">
        <v>12.65</v>
      </c>
      <c r="AR6" s="5">
        <v>1.66666666666667E-3</v>
      </c>
      <c r="AS6" s="5">
        <v>0</v>
      </c>
      <c r="AT6" s="5">
        <v>6.4000000000000001E-2</v>
      </c>
      <c r="AU6" s="5">
        <v>1E-3</v>
      </c>
      <c r="AV6" s="5">
        <v>2.3E-2</v>
      </c>
      <c r="AW6" s="5">
        <v>5.7000000000000002E-2</v>
      </c>
      <c r="AX6" s="5">
        <v>2.58</v>
      </c>
      <c r="AY6" s="5">
        <v>0.05</v>
      </c>
      <c r="AZ6" s="5">
        <v>0.53400000000000003</v>
      </c>
      <c r="BA6" s="5">
        <v>30.733333333333299</v>
      </c>
      <c r="BB6" s="5">
        <v>0.69</v>
      </c>
    </row>
    <row r="7" spans="1:54" x14ac:dyDescent="0.2">
      <c r="A7" s="1" t="s">
        <v>101</v>
      </c>
      <c r="B7" s="5">
        <v>6.4649122807017496E-4</v>
      </c>
      <c r="C7" s="5">
        <v>4.1149122807017498E-2</v>
      </c>
      <c r="D7" s="5">
        <v>5.4122807017543899E-2</v>
      </c>
      <c r="E7" s="5">
        <v>0.41964912280701799</v>
      </c>
      <c r="F7" s="5">
        <v>3.2368421052631602</v>
      </c>
      <c r="G7" s="5">
        <v>67.042105263157893</v>
      </c>
      <c r="H7" s="5">
        <v>4.9649122807017498E-2</v>
      </c>
      <c r="I7" s="5">
        <v>1.7315789473684201E-2</v>
      </c>
      <c r="J7" s="5">
        <v>0.56122807017543896</v>
      </c>
      <c r="K7" s="5">
        <v>0.22295614035087699</v>
      </c>
      <c r="L7" s="5">
        <v>0.93561403508771901</v>
      </c>
      <c r="M7" s="5">
        <v>0.50733333333333297</v>
      </c>
      <c r="N7" s="5">
        <v>1.92640350877193</v>
      </c>
      <c r="O7" s="5">
        <v>0.115605263157895</v>
      </c>
      <c r="P7" s="5">
        <v>3.4872807017543899</v>
      </c>
      <c r="Q7" s="5">
        <v>785.17543859649095</v>
      </c>
      <c r="R7" s="5">
        <v>0.161517543859649</v>
      </c>
      <c r="S7" s="5">
        <v>2.3561403508771901E-2</v>
      </c>
      <c r="T7" s="5">
        <v>1.56842105263158E-2</v>
      </c>
      <c r="U7" s="5">
        <v>5.4570175438596498E-2</v>
      </c>
      <c r="V7" s="5">
        <v>3.5087719298245601E-4</v>
      </c>
      <c r="W7" s="5">
        <v>0.45166666666666699</v>
      </c>
      <c r="X7" s="5">
        <v>0.46526315789473699</v>
      </c>
      <c r="Y7" s="5">
        <v>0.34122807017543899</v>
      </c>
      <c r="Z7" s="5">
        <v>0.13373684210526299</v>
      </c>
      <c r="AA7" s="5">
        <v>104.668421052632</v>
      </c>
      <c r="AB7" s="5">
        <v>0.56447368421052602</v>
      </c>
      <c r="AC7" s="5">
        <v>1.2280701754386001E-4</v>
      </c>
      <c r="AD7" s="5">
        <v>5.2842105263157899E-2</v>
      </c>
      <c r="AE7" s="5">
        <v>2.5041228070175401</v>
      </c>
      <c r="AF7" s="5">
        <v>0.14222807017543901</v>
      </c>
      <c r="AG7" s="5">
        <v>1.2904385964912299</v>
      </c>
      <c r="AH7" s="5">
        <v>1.7543859649122799E-5</v>
      </c>
      <c r="AI7" s="5">
        <v>5.8771929824561397E-4</v>
      </c>
      <c r="AJ7" s="5">
        <v>4.12052631578947</v>
      </c>
      <c r="AK7" s="5">
        <v>2.1929824561403501E-4</v>
      </c>
      <c r="AL7" s="5">
        <v>6.7192982456140304E-2</v>
      </c>
      <c r="AM7" s="5">
        <v>0.14824561403508801</v>
      </c>
      <c r="AN7" s="5">
        <v>0.15824561403508799</v>
      </c>
      <c r="AO7" s="5">
        <v>0.262280701754386</v>
      </c>
      <c r="AP7" s="5">
        <v>3.8070175438596497E-2</v>
      </c>
      <c r="AQ7" s="5">
        <v>13.0994736842105</v>
      </c>
      <c r="AR7" s="5">
        <v>1.56140350877193E-3</v>
      </c>
      <c r="AS7" s="5">
        <v>7.0175438596491201E-4</v>
      </c>
      <c r="AT7" s="5">
        <v>6.4947368421052601E-2</v>
      </c>
      <c r="AU7" s="5">
        <v>1.18421052631579E-3</v>
      </c>
      <c r="AV7" s="5">
        <v>2.8105263157894699E-2</v>
      </c>
      <c r="AW7" s="5">
        <v>6.7973684210526297E-2</v>
      </c>
      <c r="AX7" s="5">
        <v>2.9119298245613998</v>
      </c>
      <c r="AY7" s="5">
        <v>6.6491228070175407E-2</v>
      </c>
      <c r="AZ7" s="5">
        <v>0.55900000000000005</v>
      </c>
      <c r="BA7" s="5">
        <v>29.8</v>
      </c>
      <c r="BB7" s="5">
        <v>0.71131578947368401</v>
      </c>
    </row>
    <row r="8" spans="1:54" x14ac:dyDescent="0.2">
      <c r="A8" s="1" t="s">
        <v>102</v>
      </c>
      <c r="B8" s="5">
        <v>7.3511103863043001E-4</v>
      </c>
      <c r="C8" s="5">
        <v>1.8833324708031601E-2</v>
      </c>
      <c r="D8" s="5">
        <v>9.7241017397944798E-3</v>
      </c>
      <c r="E8" s="5">
        <v>0.13521767881001401</v>
      </c>
      <c r="F8" s="5">
        <v>2.6893226173798599</v>
      </c>
      <c r="G8" s="5">
        <v>27.580071625671899</v>
      </c>
      <c r="H8" s="5">
        <v>1.8630412440585001E-2</v>
      </c>
      <c r="I8" s="5">
        <v>4.5371901951314101E-3</v>
      </c>
      <c r="J8" s="5">
        <v>0.139435415937536</v>
      </c>
      <c r="K8" s="5">
        <v>8.6762052958987895E-2</v>
      </c>
      <c r="L8" s="5">
        <v>0.20391136004410301</v>
      </c>
      <c r="M8" s="5">
        <v>0.218332004519564</v>
      </c>
      <c r="N8" s="5">
        <v>0.40277749546269598</v>
      </c>
      <c r="O8" s="5">
        <v>4.5283578719271203E-2</v>
      </c>
      <c r="P8" s="5">
        <v>0.93347075881885599</v>
      </c>
      <c r="Q8" s="5">
        <v>188.10695566786001</v>
      </c>
      <c r="R8" s="5">
        <v>3.5983230608024303E-2</v>
      </c>
      <c r="S8" s="5">
        <v>1.1934519200119099E-2</v>
      </c>
      <c r="T8" s="5">
        <v>4.5899429569743102E-3</v>
      </c>
      <c r="U8" s="5">
        <v>2.0834097451873899E-2</v>
      </c>
      <c r="V8" s="5">
        <v>1.1888041725296001E-3</v>
      </c>
      <c r="W8" s="5">
        <v>0.116913759500299</v>
      </c>
      <c r="X8" s="5">
        <v>0.108207295853345</v>
      </c>
      <c r="Y8" s="5">
        <v>7.4197022720839501E-2</v>
      </c>
      <c r="Z8" s="5">
        <v>3.6817631804556702E-2</v>
      </c>
      <c r="AA8" s="5">
        <v>83.100126631274506</v>
      </c>
      <c r="AB8" s="5">
        <v>0.48826350550928499</v>
      </c>
      <c r="AC8" s="5">
        <v>3.18377955293946E-4</v>
      </c>
      <c r="AD8" s="5">
        <v>1.50788538144872E-2</v>
      </c>
      <c r="AE8" s="5">
        <v>1.1033613581006501</v>
      </c>
      <c r="AF8" s="5">
        <v>3.8928202768176101E-2</v>
      </c>
      <c r="AG8" s="5">
        <v>0.40347864007336398</v>
      </c>
      <c r="AH8" s="5">
        <v>7.6471911290187307E-5</v>
      </c>
      <c r="AI8" s="5">
        <v>7.33603529879275E-4</v>
      </c>
      <c r="AJ8" s="5">
        <v>3.0966867027135399</v>
      </c>
      <c r="AK8" s="5">
        <v>4.2329043082015401E-4</v>
      </c>
      <c r="AL8" s="5">
        <v>1.52454469177488E-2</v>
      </c>
      <c r="AM8" s="5">
        <v>7.6581018350958999E-2</v>
      </c>
      <c r="AN8" s="5">
        <v>4.40975128921672E-2</v>
      </c>
      <c r="AO8" s="5">
        <v>0.13620741550659601</v>
      </c>
      <c r="AP8" s="5">
        <v>9.7541247668620403E-3</v>
      </c>
      <c r="AQ8" s="5">
        <v>3.0985880920820201</v>
      </c>
      <c r="AR8" s="5">
        <v>4.6881294249277402E-4</v>
      </c>
      <c r="AS8" s="5">
        <v>1.6956543470640899E-3</v>
      </c>
      <c r="AT8" s="5">
        <v>2.2613571571807701E-2</v>
      </c>
      <c r="AU8" s="5">
        <v>3.8044295512634102E-4</v>
      </c>
      <c r="AV8" s="5">
        <v>1.69476509285152E-2</v>
      </c>
      <c r="AW8" s="5">
        <v>3.1654786424390097E-2</v>
      </c>
      <c r="AX8" s="5">
        <v>1.3480093076708499</v>
      </c>
      <c r="AY8" s="5">
        <v>4.4700287018308603E-2</v>
      </c>
      <c r="AZ8" s="5">
        <v>0.22849858848201099</v>
      </c>
      <c r="BA8" s="5">
        <v>8.3554613617622095</v>
      </c>
      <c r="BB8" s="5">
        <v>0.24198164591361901</v>
      </c>
    </row>
    <row r="9" spans="1:54" x14ac:dyDescent="0.2">
      <c r="A9" s="1" t="s">
        <v>103</v>
      </c>
      <c r="B9" s="5">
        <v>1.1370781330240001</v>
      </c>
      <c r="C9" s="5">
        <v>0.45768471897582702</v>
      </c>
      <c r="D9" s="5">
        <v>0.179667357915165</v>
      </c>
      <c r="E9" s="5">
        <v>0.32221604064259102</v>
      </c>
      <c r="F9" s="5">
        <v>0.83084763788971405</v>
      </c>
      <c r="G9" s="5">
        <v>0.411384331047077</v>
      </c>
      <c r="H9" s="5">
        <v>0.37524152265489102</v>
      </c>
      <c r="I9" s="5">
        <v>0.262026181481753</v>
      </c>
      <c r="J9" s="5">
        <v>0.248446974318211</v>
      </c>
      <c r="K9" s="5">
        <v>0.389144038923737</v>
      </c>
      <c r="L9" s="5">
        <v>0.21794388754010599</v>
      </c>
      <c r="M9" s="5">
        <v>0.430352177108207</v>
      </c>
      <c r="N9" s="5">
        <v>0.20908262138676401</v>
      </c>
      <c r="O9" s="5">
        <v>0.39170862538864198</v>
      </c>
      <c r="P9" s="5">
        <v>0.26767869829040303</v>
      </c>
      <c r="Q9" s="5">
        <v>0.23957315323579501</v>
      </c>
      <c r="R9" s="5">
        <v>0.22278218048741499</v>
      </c>
      <c r="S9" s="5">
        <v>0.50652836515769895</v>
      </c>
      <c r="T9" s="5">
        <v>0.29264736973997302</v>
      </c>
      <c r="U9" s="5">
        <v>0.38178542187970199</v>
      </c>
      <c r="V9" s="5">
        <v>3.3880918917093501</v>
      </c>
      <c r="W9" s="5">
        <v>0.25884965203018301</v>
      </c>
      <c r="X9" s="5">
        <v>0.23257224221872899</v>
      </c>
      <c r="Y9" s="5">
        <v>0.21744114627701</v>
      </c>
      <c r="Z9" s="5">
        <v>0.27529909653151402</v>
      </c>
      <c r="AA9" s="5">
        <v>0.79393694674622395</v>
      </c>
      <c r="AB9" s="5">
        <v>0.86498896080899002</v>
      </c>
      <c r="AC9" s="5">
        <v>2.5925062073935599</v>
      </c>
      <c r="AD9" s="5">
        <v>0.28535679529407998</v>
      </c>
      <c r="AE9" s="5">
        <v>0.44061791019537599</v>
      </c>
      <c r="AF9" s="5">
        <v>0.27370267149204902</v>
      </c>
      <c r="AG9" s="5">
        <v>0.31266783337885601</v>
      </c>
      <c r="AH9" s="5">
        <v>4.3588989435406704</v>
      </c>
      <c r="AI9" s="5">
        <v>1.2482209314363799</v>
      </c>
      <c r="AJ9" s="5">
        <v>0.75152698111581495</v>
      </c>
      <c r="AK9" s="5">
        <v>1.9302043645399001</v>
      </c>
      <c r="AL9" s="5">
        <v>0.22689046326675799</v>
      </c>
      <c r="AM9" s="5">
        <v>0.51658201727865805</v>
      </c>
      <c r="AN9" s="5">
        <v>0.27866499277755302</v>
      </c>
      <c r="AO9" s="5">
        <v>0.51931924306862498</v>
      </c>
      <c r="AP9" s="5">
        <v>0.25621433719407199</v>
      </c>
      <c r="AQ9" s="5">
        <v>0.23654294567703901</v>
      </c>
      <c r="AR9" s="5">
        <v>0.30025098564143998</v>
      </c>
      <c r="AS9" s="5">
        <v>2.4163074445663302</v>
      </c>
      <c r="AT9" s="5">
        <v>0.34818303068423501</v>
      </c>
      <c r="AU9" s="5">
        <v>0.32126293988446603</v>
      </c>
      <c r="AV9" s="5">
        <v>0.60300630644529696</v>
      </c>
      <c r="AW9" s="5">
        <v>0.46569178634410502</v>
      </c>
      <c r="AX9" s="5">
        <v>0.46292644015687801</v>
      </c>
      <c r="AY9" s="5">
        <v>0.67227344592179195</v>
      </c>
      <c r="AZ9" s="5">
        <v>0.40876312787479702</v>
      </c>
      <c r="BA9" s="5">
        <v>0.28038460945510801</v>
      </c>
      <c r="BB9" s="5">
        <v>0.34018877338947601</v>
      </c>
    </row>
    <row r="10" spans="1:54" x14ac:dyDescent="0.2">
      <c r="A10" s="1" t="s">
        <v>104</v>
      </c>
      <c r="B10" s="5">
        <v>3.6542236392037801</v>
      </c>
      <c r="C10" s="5">
        <v>0.63018561523705596</v>
      </c>
      <c r="D10" s="5">
        <v>-0.489634324047376</v>
      </c>
      <c r="E10" s="5">
        <v>0.36443919585200002</v>
      </c>
      <c r="F10" s="5">
        <v>0.65786066082679096</v>
      </c>
      <c r="G10" s="5">
        <v>0.508755188475846</v>
      </c>
      <c r="H10" s="5">
        <v>0.24815816643274799</v>
      </c>
      <c r="I10" s="5">
        <v>4.1363583267910203E-2</v>
      </c>
      <c r="J10" s="5">
        <v>-0.47195697702914702</v>
      </c>
      <c r="K10" s="5">
        <v>0.74195030283935004</v>
      </c>
      <c r="L10" s="5">
        <v>-0.23928216497636901</v>
      </c>
      <c r="M10" s="5">
        <v>1.0823027980576601</v>
      </c>
      <c r="N10" s="5">
        <v>0.39461576070114701</v>
      </c>
      <c r="O10" s="5">
        <v>1.2358724692042899</v>
      </c>
      <c r="P10" s="5">
        <v>0.30180127387188599</v>
      </c>
      <c r="Q10" s="5">
        <v>-0.18587511118894201</v>
      </c>
      <c r="R10" s="5">
        <v>0.133771775780234</v>
      </c>
      <c r="S10" s="5">
        <v>0.66322563686859204</v>
      </c>
      <c r="T10" s="5">
        <v>6.8385581173506502E-2</v>
      </c>
      <c r="U10" s="5">
        <v>1.0261327210233799</v>
      </c>
      <c r="V10" s="5">
        <v>3.4663379509849199</v>
      </c>
      <c r="W10" s="5">
        <v>0.65855518371578503</v>
      </c>
      <c r="X10" s="5">
        <v>1.66600382765845E-2</v>
      </c>
      <c r="Y10" s="5">
        <v>0.43734731563313001</v>
      </c>
      <c r="Z10" s="5">
        <v>0.470601940902238</v>
      </c>
      <c r="AA10" s="5">
        <v>2.43537539859414</v>
      </c>
      <c r="AB10" s="5">
        <v>2.0560692799396798</v>
      </c>
      <c r="AC10" s="5">
        <v>2.35165230168493</v>
      </c>
      <c r="AD10" s="5">
        <v>0.75646596591639403</v>
      </c>
      <c r="AE10" s="5">
        <v>1.0865539237406701</v>
      </c>
      <c r="AF10" s="5">
        <v>0.362471861321704</v>
      </c>
      <c r="AG10" s="5">
        <v>0.33726006335354503</v>
      </c>
      <c r="AH10" s="5">
        <v>4.00693842672377</v>
      </c>
      <c r="AI10" s="5">
        <v>1.85305854015459</v>
      </c>
      <c r="AJ10" s="5">
        <v>1.7225303546263599</v>
      </c>
      <c r="AK10" s="5">
        <v>1.6633663302731001</v>
      </c>
      <c r="AL10" s="5">
        <v>1.27706605693903</v>
      </c>
      <c r="AM10" s="5">
        <v>0.97041560572684304</v>
      </c>
      <c r="AN10" s="5">
        <v>0.45427461734642699</v>
      </c>
      <c r="AO10" s="5">
        <v>0.66206259844188597</v>
      </c>
      <c r="AP10" s="5">
        <v>-9.9335815030149894E-3</v>
      </c>
      <c r="AQ10" s="5">
        <v>0.65513270536114998</v>
      </c>
      <c r="AR10" s="5">
        <v>-0.26508192687298099</v>
      </c>
      <c r="AS10" s="5">
        <v>2.0079663282985498</v>
      </c>
      <c r="AT10" s="5">
        <v>0.13125887136928299</v>
      </c>
      <c r="AU10" s="5">
        <v>1.6237711124457599</v>
      </c>
      <c r="AV10" s="5">
        <v>2.0800020926964899</v>
      </c>
      <c r="AW10" s="5">
        <v>0.51808864571664603</v>
      </c>
      <c r="AX10" s="5">
        <v>0.73582606184058796</v>
      </c>
      <c r="AY10" s="5">
        <v>1.0146770491709001</v>
      </c>
      <c r="AZ10" s="5">
        <v>0.61469189683790404</v>
      </c>
      <c r="BA10" s="5">
        <v>-9.3042290819210199E-2</v>
      </c>
      <c r="BB10" s="5">
        <v>0.15753290823469601</v>
      </c>
    </row>
    <row r="11" spans="1:54" x14ac:dyDescent="0.2">
      <c r="A11" s="1" t="s">
        <v>105</v>
      </c>
      <c r="B11" s="5">
        <v>15.306258084336999</v>
      </c>
      <c r="C11" s="5">
        <v>2.6739460097686298</v>
      </c>
      <c r="D11" s="5">
        <v>3.4333064789999499</v>
      </c>
      <c r="E11" s="5">
        <v>2.31686370990669</v>
      </c>
      <c r="F11" s="5">
        <v>2.3967381021237202</v>
      </c>
      <c r="G11" s="5">
        <v>1.8655790743121401</v>
      </c>
      <c r="H11" s="5">
        <v>2.2424423466036898</v>
      </c>
      <c r="I11" s="5">
        <v>2.04903762187493</v>
      </c>
      <c r="J11" s="5">
        <v>2.4795492829204702</v>
      </c>
      <c r="K11" s="5">
        <v>3.7355305952235298</v>
      </c>
      <c r="L11" s="5">
        <v>2.5205424693543299</v>
      </c>
      <c r="M11" s="5">
        <v>3.58936043527819</v>
      </c>
      <c r="N11" s="5">
        <v>1.9927757927154</v>
      </c>
      <c r="O11" s="5">
        <v>3.2922152187200799</v>
      </c>
      <c r="P11" s="5">
        <v>2.0623764233878101</v>
      </c>
      <c r="Q11" s="5">
        <v>2.7042457272569802</v>
      </c>
      <c r="R11" s="5">
        <v>2.9747570541651598</v>
      </c>
      <c r="S11" s="5">
        <v>2.03883054646567</v>
      </c>
      <c r="T11" s="5">
        <v>3.0326861870483102</v>
      </c>
      <c r="U11" s="5">
        <v>2.79535564400254</v>
      </c>
      <c r="V11" s="5">
        <v>13.812326595323</v>
      </c>
      <c r="W11" s="5">
        <v>2.6780397062124699</v>
      </c>
      <c r="X11" s="5">
        <v>2.4689225773999799</v>
      </c>
      <c r="Y11" s="5">
        <v>2.7039391846340202</v>
      </c>
      <c r="Z11" s="5">
        <v>2.2031019148416302</v>
      </c>
      <c r="AA11" s="5">
        <v>8.9837694824680003</v>
      </c>
      <c r="AB11" s="5">
        <v>6.3849921512466796</v>
      </c>
      <c r="AC11" s="5">
        <v>6.7904339250493102</v>
      </c>
      <c r="AD11" s="5">
        <v>3.2646640047091902</v>
      </c>
      <c r="AE11" s="5">
        <v>3.2765820013014699</v>
      </c>
      <c r="AF11" s="5">
        <v>2.8363514006430801</v>
      </c>
      <c r="AG11" s="5">
        <v>2.4006992396795099</v>
      </c>
      <c r="AH11" s="5">
        <v>17.0555555555555</v>
      </c>
      <c r="AI11" s="5">
        <v>7.0852850896353603</v>
      </c>
      <c r="AJ11" s="5">
        <v>4.8960505057009502</v>
      </c>
      <c r="AK11" s="5">
        <v>4.24145925272623</v>
      </c>
      <c r="AL11" s="5">
        <v>4.3004649341938501</v>
      </c>
      <c r="AM11" s="5">
        <v>3.7053778954999399</v>
      </c>
      <c r="AN11" s="5">
        <v>1.9260502557988399</v>
      </c>
      <c r="AO11" s="5">
        <v>2.27028868562441</v>
      </c>
      <c r="AP11" s="5">
        <v>1.9122097399086599</v>
      </c>
      <c r="AQ11" s="5">
        <v>3.2763681474362598</v>
      </c>
      <c r="AR11" s="5">
        <v>1.24862136043251</v>
      </c>
      <c r="AS11" s="5">
        <v>5.2100450062242603</v>
      </c>
      <c r="AT11" s="5">
        <v>2.11170818937088</v>
      </c>
      <c r="AU11" s="5">
        <v>3.7956841138659301</v>
      </c>
      <c r="AV11" s="5">
        <v>7.4246721759346599</v>
      </c>
      <c r="AW11" s="5">
        <v>2.14536608000726</v>
      </c>
      <c r="AX11" s="5">
        <v>2.698572355954</v>
      </c>
      <c r="AY11" s="5">
        <v>2.8386524809663798</v>
      </c>
      <c r="AZ11" s="5">
        <v>2.3265896572782401</v>
      </c>
      <c r="BA11" s="5">
        <v>2.8783412792959</v>
      </c>
      <c r="BB11" s="5">
        <v>2.0811456035386202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FA5D-5F7E-EF41-A9A5-DAB848DA8765}">
  <dimension ref="A1:BV21"/>
  <sheetViews>
    <sheetView zoomScaleNormal="100" workbookViewId="0">
      <selection activeCell="B23" sqref="B23"/>
    </sheetView>
  </sheetViews>
  <sheetFormatPr baseColWidth="10" defaultRowHeight="16" x14ac:dyDescent="0.2"/>
  <cols>
    <col min="1" max="1" width="10.83203125" style="1"/>
  </cols>
  <sheetData>
    <row r="1" spans="1:74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106</v>
      </c>
      <c r="J1" s="1" t="s">
        <v>107</v>
      </c>
      <c r="K1" s="1" t="s">
        <v>108</v>
      </c>
      <c r="L1" s="1" t="s">
        <v>10</v>
      </c>
      <c r="M1" s="1" t="s">
        <v>11</v>
      </c>
      <c r="N1" s="1" t="s">
        <v>109</v>
      </c>
      <c r="O1" s="1" t="s">
        <v>110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</row>
    <row r="2" spans="1:74" x14ac:dyDescent="0.2">
      <c r="A2" s="1">
        <v>2</v>
      </c>
      <c r="B2">
        <v>2</v>
      </c>
      <c r="C2" t="s">
        <v>73</v>
      </c>
      <c r="D2">
        <v>659292</v>
      </c>
      <c r="E2">
        <v>5523583</v>
      </c>
      <c r="F2">
        <v>-114.784425489695</v>
      </c>
      <c r="G2">
        <v>49.843482299281099</v>
      </c>
      <c r="H2">
        <v>1522</v>
      </c>
      <c r="I2" t="s">
        <v>80</v>
      </c>
      <c r="J2">
        <v>2</v>
      </c>
      <c r="K2">
        <v>54</v>
      </c>
      <c r="L2" t="s">
        <v>79</v>
      </c>
      <c r="M2" t="s">
        <v>75</v>
      </c>
      <c r="N2">
        <v>5746</v>
      </c>
      <c r="O2">
        <v>11392.77</v>
      </c>
      <c r="P2">
        <v>11343.1007287708</v>
      </c>
      <c r="Q2">
        <v>12119.753617774601</v>
      </c>
      <c r="R2">
        <v>6301.4375399999999</v>
      </c>
      <c r="S2">
        <v>12.573526870687401</v>
      </c>
      <c r="T2">
        <v>185.624256188826</v>
      </c>
      <c r="U2">
        <v>130.26347476389401</v>
      </c>
      <c r="V2">
        <v>8.3333333333333301E-2</v>
      </c>
      <c r="W2">
        <v>3.0833333333333299</v>
      </c>
      <c r="X2">
        <v>1.1666666666666701</v>
      </c>
      <c r="Y2">
        <v>2</v>
      </c>
      <c r="Z2">
        <v>0.22222222222222199</v>
      </c>
      <c r="AA2">
        <v>2.5514285714285698</v>
      </c>
      <c r="AB2">
        <v>2.8888888888888902</v>
      </c>
      <c r="AC2">
        <v>1.3921568627451</v>
      </c>
      <c r="AD2">
        <v>0.38647342995169098</v>
      </c>
      <c r="AE2">
        <v>0.76613756613756601</v>
      </c>
      <c r="AF2">
        <v>1.36638237384506</v>
      </c>
      <c r="AG2">
        <v>3.3261538461538498</v>
      </c>
      <c r="AH2">
        <v>1.2128325508607201</v>
      </c>
      <c r="AI2">
        <v>2</v>
      </c>
      <c r="AJ2">
        <v>1.4041666666666699</v>
      </c>
      <c r="AK2">
        <v>1.5771144278607001</v>
      </c>
      <c r="AL2">
        <v>1.4725738396624499</v>
      </c>
      <c r="AM2">
        <v>3.11904761904762</v>
      </c>
      <c r="AN2">
        <v>2.1388888888888902</v>
      </c>
      <c r="AO2">
        <v>1.6216216216216199</v>
      </c>
      <c r="AP2" t="s">
        <v>111</v>
      </c>
      <c r="AQ2">
        <v>0.74561403508771895</v>
      </c>
      <c r="AR2">
        <v>1.3614718614718599</v>
      </c>
      <c r="AS2">
        <v>0.75</v>
      </c>
      <c r="AT2">
        <v>0.86138613861386104</v>
      </c>
      <c r="AU2">
        <v>1.03134996801024</v>
      </c>
      <c r="AV2">
        <v>0.33130081300813002</v>
      </c>
      <c r="AW2" t="s">
        <v>79</v>
      </c>
      <c r="AX2">
        <v>1.68</v>
      </c>
      <c r="AY2">
        <v>3.4912280701754401</v>
      </c>
      <c r="AZ2">
        <v>0.61403508771929804</v>
      </c>
      <c r="BA2">
        <v>1.82</v>
      </c>
      <c r="BB2" t="s">
        <v>79</v>
      </c>
      <c r="BC2" t="s">
        <v>111</v>
      </c>
      <c r="BD2">
        <v>1.88405797101449</v>
      </c>
      <c r="BE2" t="s">
        <v>111</v>
      </c>
      <c r="BF2">
        <v>0.94444444444444398</v>
      </c>
      <c r="BG2">
        <v>2.4</v>
      </c>
      <c r="BH2">
        <v>2.43333333333333</v>
      </c>
      <c r="BI2">
        <v>5.1312056737588696</v>
      </c>
      <c r="BJ2">
        <v>0.8</v>
      </c>
      <c r="BK2">
        <v>1.2819314641744599</v>
      </c>
      <c r="BL2">
        <v>1</v>
      </c>
      <c r="BM2" t="s">
        <v>111</v>
      </c>
      <c r="BN2">
        <v>2.7047619047619</v>
      </c>
      <c r="BO2">
        <v>0.5</v>
      </c>
      <c r="BP2">
        <v>1.7936507936507899</v>
      </c>
      <c r="BQ2">
        <v>3.9375</v>
      </c>
      <c r="BR2">
        <v>3.4236947791164698</v>
      </c>
      <c r="BS2">
        <v>0.28888888888888897</v>
      </c>
      <c r="BT2">
        <v>2.7111716621253401</v>
      </c>
      <c r="BU2">
        <v>1.1717171717171699</v>
      </c>
      <c r="BV2">
        <v>2.20754716981132</v>
      </c>
    </row>
    <row r="3" spans="1:74" x14ac:dyDescent="0.2">
      <c r="A3" s="1">
        <v>5</v>
      </c>
      <c r="B3">
        <v>5</v>
      </c>
      <c r="C3" t="s">
        <v>73</v>
      </c>
      <c r="D3">
        <v>658413</v>
      </c>
      <c r="E3">
        <v>5521398</v>
      </c>
      <c r="F3">
        <v>-114.797534309353</v>
      </c>
      <c r="G3">
        <v>49.824077221152002</v>
      </c>
      <c r="H3">
        <v>1489</v>
      </c>
      <c r="I3" t="s">
        <v>80</v>
      </c>
      <c r="J3">
        <v>3</v>
      </c>
      <c r="K3">
        <v>45</v>
      </c>
      <c r="L3" t="s">
        <v>79</v>
      </c>
      <c r="M3" t="s">
        <v>75</v>
      </c>
      <c r="N3">
        <v>3451</v>
      </c>
      <c r="O3">
        <v>9147.8619999999992</v>
      </c>
      <c r="P3">
        <v>9042.2404776344993</v>
      </c>
      <c r="Q3">
        <v>14378.338689272799</v>
      </c>
      <c r="R3">
        <v>7334.1367899999996</v>
      </c>
      <c r="S3">
        <v>9.7225003456663206</v>
      </c>
      <c r="T3">
        <v>188.525309141376</v>
      </c>
      <c r="U3">
        <v>148.17801312715201</v>
      </c>
      <c r="V3">
        <v>0.11111111111111099</v>
      </c>
      <c r="W3">
        <v>2.4</v>
      </c>
      <c r="X3">
        <v>1</v>
      </c>
      <c r="Y3">
        <v>2.0967741935483901</v>
      </c>
      <c r="Z3">
        <v>1.3333333333333299</v>
      </c>
      <c r="AA3">
        <v>1.5885714285714301</v>
      </c>
      <c r="AB3">
        <v>2.3333333333333299</v>
      </c>
      <c r="AC3">
        <v>1</v>
      </c>
      <c r="AD3">
        <v>1.11594202898551</v>
      </c>
      <c r="AE3">
        <v>0.64444444444444404</v>
      </c>
      <c r="AF3">
        <v>1.2579957356076801</v>
      </c>
      <c r="AG3">
        <v>2.1969230769230799</v>
      </c>
      <c r="AH3">
        <v>0.88262910798122096</v>
      </c>
      <c r="AI3">
        <v>1.4880952380952399</v>
      </c>
      <c r="AJ3">
        <v>1.159375</v>
      </c>
      <c r="AK3">
        <v>1.3134328358209</v>
      </c>
      <c r="AL3">
        <v>1.25949367088608</v>
      </c>
      <c r="AM3">
        <v>2.1428571428571401</v>
      </c>
      <c r="AN3">
        <v>1.4166666666666701</v>
      </c>
      <c r="AO3">
        <v>1.3243243243243199</v>
      </c>
      <c r="AP3" t="s">
        <v>79</v>
      </c>
      <c r="AQ3">
        <v>1.0263157894736801</v>
      </c>
      <c r="AR3">
        <v>1.4112554112554101</v>
      </c>
      <c r="AS3">
        <v>0.75</v>
      </c>
      <c r="AT3">
        <v>1.33663366336634</v>
      </c>
      <c r="AU3">
        <v>0.98080614203454897</v>
      </c>
      <c r="AV3">
        <v>0.34756097560975602</v>
      </c>
      <c r="AW3" t="s">
        <v>79</v>
      </c>
      <c r="AX3">
        <v>1.1599999999999999</v>
      </c>
      <c r="AY3">
        <v>2.375</v>
      </c>
      <c r="AZ3">
        <v>0.95394736842105299</v>
      </c>
      <c r="BA3">
        <v>1.1399999999999999</v>
      </c>
      <c r="BB3" t="s">
        <v>79</v>
      </c>
      <c r="BC3" t="s">
        <v>111</v>
      </c>
      <c r="BD3">
        <v>1.1195652173913</v>
      </c>
      <c r="BE3" t="s">
        <v>111</v>
      </c>
      <c r="BF3">
        <v>1</v>
      </c>
      <c r="BG3">
        <v>1.7</v>
      </c>
      <c r="BH3">
        <v>1.4</v>
      </c>
      <c r="BI3">
        <v>3.7446808510638299</v>
      </c>
      <c r="BJ3">
        <v>0.6</v>
      </c>
      <c r="BK3">
        <v>0.95794392523364502</v>
      </c>
      <c r="BL3">
        <v>1</v>
      </c>
      <c r="BM3" t="s">
        <v>111</v>
      </c>
      <c r="BN3">
        <v>1.8285714285714301</v>
      </c>
      <c r="BO3">
        <v>0.5</v>
      </c>
      <c r="BP3">
        <v>1.1428571428571399</v>
      </c>
      <c r="BQ3">
        <v>2.78125</v>
      </c>
      <c r="BR3">
        <v>2.42771084337349</v>
      </c>
      <c r="BS3">
        <v>0.2</v>
      </c>
      <c r="BT3">
        <v>2.6975476839237098</v>
      </c>
      <c r="BU3">
        <v>0.66666666666666696</v>
      </c>
      <c r="BV3">
        <v>1.67924528301887</v>
      </c>
    </row>
    <row r="4" spans="1:74" x14ac:dyDescent="0.2">
      <c r="A4" s="1">
        <v>7</v>
      </c>
      <c r="B4">
        <v>7</v>
      </c>
      <c r="C4" t="s">
        <v>73</v>
      </c>
      <c r="D4">
        <v>655505</v>
      </c>
      <c r="E4">
        <v>5524230</v>
      </c>
      <c r="F4">
        <v>-114.836798679935</v>
      </c>
      <c r="G4">
        <v>49.850291921728001</v>
      </c>
      <c r="H4">
        <v>1283</v>
      </c>
      <c r="I4" t="s">
        <v>80</v>
      </c>
      <c r="J4">
        <v>5</v>
      </c>
      <c r="K4">
        <v>13</v>
      </c>
      <c r="L4" t="s">
        <v>79</v>
      </c>
      <c r="M4" t="s">
        <v>75</v>
      </c>
      <c r="N4">
        <v>5573</v>
      </c>
      <c r="O4">
        <v>12243.97</v>
      </c>
      <c r="P4">
        <v>11899.029939346299</v>
      </c>
      <c r="Q4">
        <v>12340.016552254599</v>
      </c>
      <c r="R4">
        <v>3476.85565</v>
      </c>
      <c r="S4">
        <v>353.739269101731</v>
      </c>
      <c r="T4">
        <v>203.67039648490601</v>
      </c>
      <c r="U4">
        <v>162.573660720898</v>
      </c>
      <c r="V4">
        <v>0.157407407407407</v>
      </c>
      <c r="W4">
        <v>2.7166666666666699</v>
      </c>
      <c r="X4">
        <v>0.88888888888888895</v>
      </c>
      <c r="Y4">
        <v>2.1397849462365599</v>
      </c>
      <c r="Z4">
        <v>2.5555555555555598</v>
      </c>
      <c r="AA4">
        <v>2.4514285714285702</v>
      </c>
      <c r="AB4">
        <v>2.1111111111111098</v>
      </c>
      <c r="AC4">
        <v>1.0392156862745101</v>
      </c>
      <c r="AD4">
        <v>0.90821256038647402</v>
      </c>
      <c r="AE4">
        <v>0.85396825396825404</v>
      </c>
      <c r="AF4">
        <v>1.24378109452736</v>
      </c>
      <c r="AG4">
        <v>2.4933333333333301</v>
      </c>
      <c r="AH4">
        <v>1.0625978090766801</v>
      </c>
      <c r="AI4">
        <v>1.2936507936507899</v>
      </c>
      <c r="AJ4">
        <v>1.15625</v>
      </c>
      <c r="AK4">
        <v>1.39303482587065</v>
      </c>
      <c r="AL4">
        <v>1.0590717299578101</v>
      </c>
      <c r="AM4">
        <v>2.3333333333333299</v>
      </c>
      <c r="AN4">
        <v>1.5277777777777799</v>
      </c>
      <c r="AO4">
        <v>1.3063063063063101</v>
      </c>
      <c r="AP4" t="s">
        <v>79</v>
      </c>
      <c r="AQ4">
        <v>1.28070175438596</v>
      </c>
      <c r="AR4">
        <v>1.2619047619047601</v>
      </c>
      <c r="AS4">
        <v>1.1666666666666701</v>
      </c>
      <c r="AT4">
        <v>1.8910891089108901</v>
      </c>
      <c r="AU4">
        <v>1.9033909149072299</v>
      </c>
      <c r="AV4">
        <v>0.50813008130081305</v>
      </c>
      <c r="AW4" t="s">
        <v>79</v>
      </c>
      <c r="AX4">
        <v>1.06666666666667</v>
      </c>
      <c r="AY4">
        <v>2.3991228070175401</v>
      </c>
      <c r="AZ4">
        <v>1.0043859649122799</v>
      </c>
      <c r="BA4">
        <v>1.31666666666667</v>
      </c>
      <c r="BB4" t="s">
        <v>79</v>
      </c>
      <c r="BC4" t="s">
        <v>111</v>
      </c>
      <c r="BD4">
        <v>1.4528985507246399</v>
      </c>
      <c r="BE4" t="s">
        <v>111</v>
      </c>
      <c r="BF4">
        <v>1.3333333333333299</v>
      </c>
      <c r="BG4">
        <v>1.93333333333333</v>
      </c>
      <c r="BH4">
        <v>2.1666666666666701</v>
      </c>
      <c r="BI4">
        <v>3.4574468085106398</v>
      </c>
      <c r="BJ4">
        <v>0.73333333333333295</v>
      </c>
      <c r="BK4">
        <v>1.28504672897196</v>
      </c>
      <c r="BL4">
        <v>0.83333333333333304</v>
      </c>
      <c r="BM4" t="s">
        <v>79</v>
      </c>
      <c r="BN4">
        <v>3.1238095238095198</v>
      </c>
      <c r="BO4">
        <v>0.5</v>
      </c>
      <c r="BP4">
        <v>1.19047619047619</v>
      </c>
      <c r="BQ4">
        <v>3.09375</v>
      </c>
      <c r="BR4">
        <v>2.1706827309236898</v>
      </c>
      <c r="BS4">
        <v>0.24444444444444399</v>
      </c>
      <c r="BT4">
        <v>2.3796548592188902</v>
      </c>
      <c r="BU4">
        <v>1.3304473304473301</v>
      </c>
      <c r="BV4">
        <v>1.67295597484277</v>
      </c>
    </row>
    <row r="5" spans="1:74" x14ac:dyDescent="0.2">
      <c r="A5" s="1">
        <v>10</v>
      </c>
      <c r="B5">
        <v>10</v>
      </c>
      <c r="C5" t="s">
        <v>73</v>
      </c>
      <c r="D5">
        <v>652207</v>
      </c>
      <c r="E5">
        <v>5525608</v>
      </c>
      <c r="F5">
        <v>-114.882101554613</v>
      </c>
      <c r="G5">
        <v>49.8635243319182</v>
      </c>
      <c r="H5">
        <v>1206</v>
      </c>
      <c r="I5" t="s">
        <v>81</v>
      </c>
      <c r="J5">
        <v>6</v>
      </c>
      <c r="K5">
        <v>42</v>
      </c>
      <c r="L5" t="s">
        <v>79</v>
      </c>
      <c r="M5" t="s">
        <v>75</v>
      </c>
      <c r="N5">
        <v>7856</v>
      </c>
      <c r="O5">
        <v>14580.13</v>
      </c>
      <c r="P5">
        <v>14059.7459484472</v>
      </c>
      <c r="Q5">
        <v>12804.564340405401</v>
      </c>
      <c r="R5">
        <v>2883.7924499999999</v>
      </c>
      <c r="S5">
        <v>341.09876988699602</v>
      </c>
      <c r="T5">
        <v>219.8800208726</v>
      </c>
      <c r="U5">
        <v>230.22101757147101</v>
      </c>
      <c r="V5">
        <v>0.11111111111111099</v>
      </c>
      <c r="W5">
        <v>1.3</v>
      </c>
      <c r="X5">
        <v>1</v>
      </c>
      <c r="Y5">
        <v>1.0967741935483899</v>
      </c>
      <c r="Z5">
        <v>2</v>
      </c>
      <c r="AA5">
        <v>1.23428571428571</v>
      </c>
      <c r="AB5">
        <v>1.6666666666666701</v>
      </c>
      <c r="AC5">
        <v>0.70588235294117596</v>
      </c>
      <c r="AD5">
        <v>1</v>
      </c>
      <c r="AE5">
        <v>0.43492063492063499</v>
      </c>
      <c r="AF5">
        <v>1.0138592750533</v>
      </c>
      <c r="AG5">
        <v>1.1907692307692299</v>
      </c>
      <c r="AH5">
        <v>0.92018779342723001</v>
      </c>
      <c r="AI5">
        <v>1.0119047619047601</v>
      </c>
      <c r="AJ5">
        <v>0.80937499999999996</v>
      </c>
      <c r="AK5">
        <v>1.1194029999999999</v>
      </c>
      <c r="AL5">
        <v>1.03164556962025</v>
      </c>
      <c r="AM5">
        <v>0.92857142857142805</v>
      </c>
      <c r="AN5">
        <v>1.25</v>
      </c>
      <c r="AO5">
        <v>1</v>
      </c>
      <c r="AP5" t="s">
        <v>79</v>
      </c>
      <c r="AQ5">
        <v>1.3684210526315801</v>
      </c>
      <c r="AR5">
        <v>1.01298701298701</v>
      </c>
      <c r="AS5">
        <v>1</v>
      </c>
      <c r="AT5">
        <v>1.4059405940594101</v>
      </c>
      <c r="AU5">
        <v>1.7101727447216899</v>
      </c>
      <c r="AV5">
        <v>0.17073170731707299</v>
      </c>
      <c r="AW5" t="s">
        <v>79</v>
      </c>
      <c r="AX5">
        <v>0.9</v>
      </c>
      <c r="AY5">
        <v>1.2302631578947401</v>
      </c>
      <c r="AZ5">
        <v>1.01315789473684</v>
      </c>
      <c r="BA5">
        <v>0.96</v>
      </c>
      <c r="BB5" t="s">
        <v>79</v>
      </c>
      <c r="BC5" t="s">
        <v>111</v>
      </c>
      <c r="BD5">
        <v>1.60869565217391</v>
      </c>
      <c r="BE5" t="s">
        <v>79</v>
      </c>
      <c r="BF5">
        <v>1</v>
      </c>
      <c r="BG5">
        <v>1</v>
      </c>
      <c r="BH5">
        <v>1.3</v>
      </c>
      <c r="BI5">
        <v>1.5531914893617</v>
      </c>
      <c r="BJ5">
        <v>0.6</v>
      </c>
      <c r="BK5">
        <v>1.2242990654205601</v>
      </c>
      <c r="BL5">
        <v>0.5</v>
      </c>
      <c r="BM5" t="s">
        <v>79</v>
      </c>
      <c r="BN5">
        <v>1.71428571428571</v>
      </c>
      <c r="BO5">
        <v>0.5</v>
      </c>
      <c r="BP5">
        <v>0.61904761904761896</v>
      </c>
      <c r="BQ5">
        <v>1.375</v>
      </c>
      <c r="BR5">
        <v>1.24096385542169</v>
      </c>
      <c r="BS5">
        <v>0.33333333333333298</v>
      </c>
      <c r="BT5">
        <v>1.18801089918256</v>
      </c>
      <c r="BU5">
        <v>1.67532467532468</v>
      </c>
      <c r="BV5">
        <v>1.11320754716981</v>
      </c>
    </row>
    <row r="6" spans="1:74" s="19" customFormat="1" x14ac:dyDescent="0.2">
      <c r="A6" s="18">
        <v>11</v>
      </c>
      <c r="B6" s="19">
        <v>11</v>
      </c>
      <c r="C6" s="19" t="s">
        <v>73</v>
      </c>
      <c r="D6" s="19">
        <v>652195</v>
      </c>
      <c r="E6" s="19">
        <v>5525643</v>
      </c>
      <c r="F6" s="19">
        <v>-114.882254651035</v>
      </c>
      <c r="G6" s="19">
        <v>49.863841965256697</v>
      </c>
      <c r="H6" s="19">
        <v>1205</v>
      </c>
      <c r="I6" s="19" t="s">
        <v>80</v>
      </c>
      <c r="J6" s="19">
        <v>7</v>
      </c>
      <c r="K6" s="19">
        <v>45</v>
      </c>
      <c r="L6" s="19" t="s">
        <v>83</v>
      </c>
      <c r="M6" s="19" t="s">
        <v>75</v>
      </c>
      <c r="N6" s="19">
        <v>7892</v>
      </c>
      <c r="O6" s="19">
        <v>14617.01</v>
      </c>
      <c r="P6" s="19">
        <v>14096.735021496899</v>
      </c>
      <c r="Q6" s="19">
        <v>12784.501139628699</v>
      </c>
      <c r="R6" s="19">
        <v>2869.8367400000002</v>
      </c>
      <c r="S6" s="19">
        <v>341.10308599718002</v>
      </c>
      <c r="T6" s="19">
        <v>220.01926070366201</v>
      </c>
      <c r="U6" s="19">
        <v>230.903594043846</v>
      </c>
      <c r="V6" s="19">
        <v>0.11111111111111099</v>
      </c>
      <c r="W6" s="19">
        <v>2.0499999999999998</v>
      </c>
      <c r="X6" s="19">
        <v>4.8333333333333304</v>
      </c>
      <c r="Y6" s="19">
        <v>3.4193548387096802</v>
      </c>
      <c r="Z6" s="19">
        <v>3</v>
      </c>
      <c r="AA6" s="19">
        <v>2.1342857142857099</v>
      </c>
      <c r="AB6" s="19">
        <v>6</v>
      </c>
      <c r="AC6" s="19">
        <v>2.2941176470588198</v>
      </c>
      <c r="AD6" s="19">
        <v>1.47826086956522</v>
      </c>
      <c r="AE6" s="19">
        <v>0.69206349206349205</v>
      </c>
      <c r="AF6" s="19">
        <v>5.3411513859274997</v>
      </c>
      <c r="AG6" s="19">
        <v>4.6153846153846096</v>
      </c>
      <c r="AH6" s="19">
        <v>2.5117370892018802</v>
      </c>
      <c r="AI6" s="19">
        <v>3.1428571428571401</v>
      </c>
      <c r="AJ6" s="19">
        <v>1.4156249999999999</v>
      </c>
      <c r="AK6" s="19">
        <v>5.1641789999999999</v>
      </c>
      <c r="AL6" s="19">
        <v>4.5632911392405102</v>
      </c>
      <c r="AM6" s="19">
        <v>1.71428571428571</v>
      </c>
      <c r="AN6" s="19">
        <v>3.6666666666666701</v>
      </c>
      <c r="AO6" s="19">
        <v>0.91891891891891897</v>
      </c>
      <c r="AP6" s="19" t="s">
        <v>79</v>
      </c>
      <c r="AQ6" s="19">
        <v>0.81578947368420995</v>
      </c>
      <c r="AR6" s="19">
        <v>5.3030303030303001</v>
      </c>
      <c r="AS6" s="19">
        <v>7.25</v>
      </c>
      <c r="AT6" s="19">
        <v>1.6930693069306899</v>
      </c>
      <c r="AU6" s="19">
        <v>2.7447216890594999</v>
      </c>
      <c r="AV6" s="19">
        <v>1.5365853658536599</v>
      </c>
      <c r="AW6" s="19" t="s">
        <v>79</v>
      </c>
      <c r="AX6" s="19">
        <v>2.86</v>
      </c>
      <c r="AY6" s="19">
        <v>3.70394736842105</v>
      </c>
      <c r="AZ6" s="19">
        <v>1.0197368421052599</v>
      </c>
      <c r="BA6" s="19">
        <v>2.42</v>
      </c>
      <c r="BB6" s="19" t="s">
        <v>111</v>
      </c>
      <c r="BC6" s="19" t="s">
        <v>79</v>
      </c>
      <c r="BD6" s="19">
        <v>1.8315217391304299</v>
      </c>
      <c r="BE6" s="19" t="s">
        <v>79</v>
      </c>
      <c r="BF6" s="19">
        <v>0.66666666666666696</v>
      </c>
      <c r="BG6" s="19">
        <v>1.2</v>
      </c>
      <c r="BH6" s="19">
        <v>3.6</v>
      </c>
      <c r="BI6" s="19">
        <v>2.26595744680851</v>
      </c>
      <c r="BJ6" s="19">
        <v>1</v>
      </c>
      <c r="BK6" s="19">
        <v>1.5981308411215001</v>
      </c>
      <c r="BL6" s="19">
        <v>0.5</v>
      </c>
      <c r="BM6" s="19" t="s">
        <v>111</v>
      </c>
      <c r="BN6" s="19">
        <v>5.8285714285714301</v>
      </c>
      <c r="BO6" s="19">
        <v>1</v>
      </c>
      <c r="BP6" s="19">
        <v>2.4285714285714302</v>
      </c>
      <c r="BQ6" s="19">
        <v>4.0625</v>
      </c>
      <c r="BR6" s="19">
        <v>3.9216867469879499</v>
      </c>
      <c r="BS6" s="19">
        <v>0.93333333333333302</v>
      </c>
      <c r="BT6" s="19">
        <v>6.3215258855585796</v>
      </c>
      <c r="BU6" s="19">
        <v>1.3419913419913401</v>
      </c>
      <c r="BV6" s="19">
        <v>3.88679245283019</v>
      </c>
    </row>
    <row r="7" spans="1:74" x14ac:dyDescent="0.2">
      <c r="A7" s="1">
        <v>12</v>
      </c>
      <c r="B7">
        <v>12</v>
      </c>
      <c r="C7" t="s">
        <v>73</v>
      </c>
      <c r="D7">
        <v>652824</v>
      </c>
      <c r="E7">
        <v>5517035</v>
      </c>
      <c r="F7">
        <v>-114.87689901877</v>
      </c>
      <c r="G7">
        <v>49.786311939727902</v>
      </c>
      <c r="H7">
        <v>1150</v>
      </c>
      <c r="I7" t="s">
        <v>81</v>
      </c>
      <c r="J7">
        <v>8</v>
      </c>
      <c r="K7">
        <v>27</v>
      </c>
      <c r="L7" t="s">
        <v>79</v>
      </c>
      <c r="M7" t="s">
        <v>75</v>
      </c>
      <c r="N7">
        <v>2331</v>
      </c>
      <c r="O7">
        <v>7091.59</v>
      </c>
      <c r="P7">
        <v>6304.5265518661799</v>
      </c>
      <c r="Q7">
        <v>20017.429733411202</v>
      </c>
      <c r="R7">
        <v>10595.172</v>
      </c>
      <c r="S7">
        <v>318.38367129636902</v>
      </c>
      <c r="T7">
        <v>203.08417030271701</v>
      </c>
      <c r="U7">
        <v>190.029077014607</v>
      </c>
      <c r="V7">
        <v>5.5555555555555601E-2</v>
      </c>
      <c r="W7">
        <v>2.15</v>
      </c>
      <c r="X7">
        <v>0.83333333333333304</v>
      </c>
      <c r="Y7">
        <v>1.25806451612903</v>
      </c>
      <c r="Z7">
        <v>1.6666666666666701</v>
      </c>
      <c r="AA7">
        <v>2.23428571428571</v>
      </c>
      <c r="AB7">
        <v>2</v>
      </c>
      <c r="AC7">
        <v>1.3529411764705901</v>
      </c>
      <c r="AD7">
        <v>0.85507246376811596</v>
      </c>
      <c r="AE7">
        <v>0.66031746031745997</v>
      </c>
      <c r="AF7">
        <v>1.0714285714285701</v>
      </c>
      <c r="AG7">
        <v>1.6492307692307699</v>
      </c>
      <c r="AH7">
        <v>0.70892018779342703</v>
      </c>
      <c r="AI7">
        <v>1.1428571428571399</v>
      </c>
      <c r="AJ7">
        <v>1.3687499999999999</v>
      </c>
      <c r="AK7">
        <v>1.52238805970149</v>
      </c>
      <c r="AL7">
        <v>1.08860759493671</v>
      </c>
      <c r="AM7">
        <v>1.6428571428571399</v>
      </c>
      <c r="AN7">
        <v>1.4166666666666701</v>
      </c>
      <c r="AO7">
        <v>1.2432432432432401</v>
      </c>
      <c r="AP7" t="s">
        <v>79</v>
      </c>
      <c r="AQ7">
        <v>1.2894736842105301</v>
      </c>
      <c r="AR7">
        <v>1.0627705627705599</v>
      </c>
      <c r="AS7">
        <v>1</v>
      </c>
      <c r="AT7">
        <v>1.6237623762376201</v>
      </c>
      <c r="AU7">
        <v>1.31285988483685</v>
      </c>
      <c r="AV7">
        <v>0.30487804878048802</v>
      </c>
      <c r="AW7" t="s">
        <v>79</v>
      </c>
      <c r="AX7">
        <v>1.06</v>
      </c>
      <c r="AY7">
        <v>1.61184210526316</v>
      </c>
      <c r="AZ7">
        <v>1.0065789473684199</v>
      </c>
      <c r="BA7">
        <v>1.44</v>
      </c>
      <c r="BB7" t="s">
        <v>79</v>
      </c>
      <c r="BC7" t="s">
        <v>79</v>
      </c>
      <c r="BD7">
        <v>1.22282608695652</v>
      </c>
      <c r="BE7" t="s">
        <v>79</v>
      </c>
      <c r="BF7">
        <v>1.3333333333333299</v>
      </c>
      <c r="BG7">
        <v>2.1</v>
      </c>
      <c r="BH7">
        <v>1.4</v>
      </c>
      <c r="BI7">
        <v>3.5531914893617</v>
      </c>
      <c r="BJ7">
        <v>0.8</v>
      </c>
      <c r="BK7">
        <v>1.57476635514019</v>
      </c>
      <c r="BL7">
        <v>1</v>
      </c>
      <c r="BM7" t="s">
        <v>79</v>
      </c>
      <c r="BN7">
        <v>1.1428571428571399</v>
      </c>
      <c r="BO7">
        <v>0.5</v>
      </c>
      <c r="BP7">
        <v>1</v>
      </c>
      <c r="BQ7">
        <v>2.5625</v>
      </c>
      <c r="BR7">
        <v>1.9156626506024099</v>
      </c>
      <c r="BS7">
        <v>0.6</v>
      </c>
      <c r="BT7">
        <v>1.8201634877384201</v>
      </c>
      <c r="BU7">
        <v>2.0432900432900398</v>
      </c>
      <c r="BV7">
        <v>1.47169811320755</v>
      </c>
    </row>
    <row r="8" spans="1:74" x14ac:dyDescent="0.2">
      <c r="A8" s="1">
        <v>13</v>
      </c>
      <c r="B8">
        <v>13</v>
      </c>
      <c r="C8" t="s">
        <v>73</v>
      </c>
      <c r="D8">
        <v>652791</v>
      </c>
      <c r="E8">
        <v>5514894</v>
      </c>
      <c r="F8">
        <v>-114.878197933867</v>
      </c>
      <c r="G8">
        <v>49.7670765452784</v>
      </c>
      <c r="H8">
        <v>1139</v>
      </c>
      <c r="I8" t="s">
        <v>80</v>
      </c>
      <c r="J8">
        <v>9</v>
      </c>
      <c r="K8">
        <v>75</v>
      </c>
      <c r="L8" t="s">
        <v>79</v>
      </c>
      <c r="M8" t="s">
        <v>75</v>
      </c>
      <c r="N8">
        <v>2177</v>
      </c>
      <c r="O8">
        <v>5895.89</v>
      </c>
      <c r="P8">
        <v>4996.3402458926703</v>
      </c>
      <c r="Q8">
        <v>22036.118516972801</v>
      </c>
      <c r="R8">
        <v>12721.3986</v>
      </c>
      <c r="S8">
        <v>301.00851059513002</v>
      </c>
      <c r="T8">
        <v>201.1341355477</v>
      </c>
      <c r="U8">
        <v>188.769193682908</v>
      </c>
      <c r="V8">
        <v>0.13888888888888901</v>
      </c>
      <c r="W8">
        <v>1.9</v>
      </c>
      <c r="X8">
        <v>0.77777777777777801</v>
      </c>
      <c r="Y8">
        <v>1.38709677419355</v>
      </c>
      <c r="Z8">
        <v>0.55555555555555602</v>
      </c>
      <c r="AA8">
        <v>1.6228571428571399</v>
      </c>
      <c r="AB8">
        <v>2.1111111111111098</v>
      </c>
      <c r="AC8">
        <v>1.37254901960784</v>
      </c>
      <c r="AD8">
        <v>0.623188405797101</v>
      </c>
      <c r="AE8">
        <v>0.46666666666666701</v>
      </c>
      <c r="AF8">
        <v>1.03233830845771</v>
      </c>
      <c r="AG8">
        <v>1.7117948717948701</v>
      </c>
      <c r="AH8">
        <v>1.15962441314554</v>
      </c>
      <c r="AI8">
        <v>1.1666666666666701</v>
      </c>
      <c r="AJ8">
        <v>1.28541666666667</v>
      </c>
      <c r="AK8">
        <v>1.60199004975124</v>
      </c>
      <c r="AL8">
        <v>1.1687763713080199</v>
      </c>
      <c r="AM8">
        <v>2.9047619047619002</v>
      </c>
      <c r="AN8">
        <v>1.80555555555556</v>
      </c>
      <c r="AO8">
        <v>1.27927927927928</v>
      </c>
      <c r="AP8" t="s">
        <v>79</v>
      </c>
      <c r="AQ8">
        <v>0.80701754385964897</v>
      </c>
      <c r="AR8">
        <v>1.03823953823954</v>
      </c>
      <c r="AS8">
        <v>0.66666666666666696</v>
      </c>
      <c r="AT8">
        <v>1.0396039603960401</v>
      </c>
      <c r="AU8">
        <v>1.3064619321816999</v>
      </c>
      <c r="AV8">
        <v>0.43699186991869898</v>
      </c>
      <c r="AW8" t="s">
        <v>111</v>
      </c>
      <c r="AX8">
        <v>1.28666666666667</v>
      </c>
      <c r="AY8">
        <v>1.8070175438596501</v>
      </c>
      <c r="AZ8">
        <v>0.695175438596491</v>
      </c>
      <c r="BA8">
        <v>1.57666666666667</v>
      </c>
      <c r="BB8" t="s">
        <v>111</v>
      </c>
      <c r="BC8" t="s">
        <v>111</v>
      </c>
      <c r="BD8">
        <v>1.25</v>
      </c>
      <c r="BE8" t="s">
        <v>111</v>
      </c>
      <c r="BF8">
        <v>0.94444444444444398</v>
      </c>
      <c r="BG8">
        <v>3.5333333333333301</v>
      </c>
      <c r="BH8">
        <v>2.0333333333333301</v>
      </c>
      <c r="BI8">
        <v>3.5957446808510598</v>
      </c>
      <c r="BJ8">
        <v>1.06666666666667</v>
      </c>
      <c r="BK8">
        <v>1.2881619937694699</v>
      </c>
      <c r="BL8">
        <v>1</v>
      </c>
      <c r="BM8" t="s">
        <v>79</v>
      </c>
      <c r="BN8">
        <v>1.86666666666667</v>
      </c>
      <c r="BO8">
        <v>0.5</v>
      </c>
      <c r="BP8">
        <v>1.47619047619048</v>
      </c>
      <c r="BQ8">
        <v>2.6770833333333299</v>
      </c>
      <c r="BR8">
        <v>2.1847389558232901</v>
      </c>
      <c r="BS8">
        <v>0.75555555555555598</v>
      </c>
      <c r="BT8">
        <v>1.68846503178928</v>
      </c>
      <c r="BU8">
        <v>1.27272727272727</v>
      </c>
      <c r="BV8">
        <v>1.9182389937106901</v>
      </c>
    </row>
    <row r="9" spans="1:74" x14ac:dyDescent="0.2">
      <c r="A9" s="1">
        <v>16</v>
      </c>
      <c r="B9">
        <v>16</v>
      </c>
      <c r="C9" t="s">
        <v>73</v>
      </c>
      <c r="D9">
        <v>650515</v>
      </c>
      <c r="E9">
        <v>5512792</v>
      </c>
      <c r="F9">
        <v>-114.910594620263</v>
      </c>
      <c r="G9">
        <v>49.7487571612563</v>
      </c>
      <c r="H9">
        <v>1274</v>
      </c>
      <c r="I9" t="s">
        <v>81</v>
      </c>
      <c r="J9">
        <v>10</v>
      </c>
      <c r="K9">
        <v>11</v>
      </c>
      <c r="L9" t="s">
        <v>79</v>
      </c>
      <c r="M9" t="s">
        <v>75</v>
      </c>
      <c r="N9">
        <v>4441</v>
      </c>
      <c r="O9">
        <v>7568.65</v>
      </c>
      <c r="P9">
        <v>6640.6052221989003</v>
      </c>
      <c r="Q9">
        <v>24818.085827276402</v>
      </c>
      <c r="R9">
        <v>15221.5479</v>
      </c>
      <c r="S9">
        <v>274.65334544341903</v>
      </c>
      <c r="T9">
        <v>204.47735001854301</v>
      </c>
      <c r="U9">
        <v>196.310871393323</v>
      </c>
      <c r="V9">
        <v>0.11111111111111099</v>
      </c>
      <c r="W9">
        <v>2.0499999999999998</v>
      </c>
      <c r="X9">
        <v>0.83333333333333304</v>
      </c>
      <c r="Y9">
        <v>1.12903225806452</v>
      </c>
      <c r="Z9">
        <v>0.33333333333333298</v>
      </c>
      <c r="AA9">
        <v>3.0857142857142899</v>
      </c>
      <c r="AB9">
        <v>1.3333333333333299</v>
      </c>
      <c r="AC9">
        <v>1.1176470588235301</v>
      </c>
      <c r="AD9">
        <v>0.811594202898551</v>
      </c>
      <c r="AE9">
        <v>0.57777777777777795</v>
      </c>
      <c r="AF9">
        <v>0.89125799573560804</v>
      </c>
      <c r="AG9">
        <v>1.2892307692307701</v>
      </c>
      <c r="AH9">
        <v>0.73708920187793403</v>
      </c>
      <c r="AI9">
        <v>1.1785714285714299</v>
      </c>
      <c r="AJ9">
        <v>1.184375</v>
      </c>
      <c r="AK9">
        <v>1.0597014925373101</v>
      </c>
      <c r="AL9">
        <v>0.829113924050633</v>
      </c>
      <c r="AM9">
        <v>1.1428571428571399</v>
      </c>
      <c r="AN9">
        <v>1.4166666666666701</v>
      </c>
      <c r="AO9">
        <v>1.6216216216216199</v>
      </c>
      <c r="AP9" t="s">
        <v>79</v>
      </c>
      <c r="AQ9">
        <v>1.3947368421052599</v>
      </c>
      <c r="AR9">
        <v>0.88961038961038996</v>
      </c>
      <c r="AS9">
        <v>0.75</v>
      </c>
      <c r="AT9">
        <v>1.34653465346535</v>
      </c>
      <c r="AU9">
        <v>1.72168905950096</v>
      </c>
      <c r="AV9">
        <v>0.26219512195122002</v>
      </c>
      <c r="AW9" t="s">
        <v>79</v>
      </c>
      <c r="AX9">
        <v>1</v>
      </c>
      <c r="AY9">
        <v>1.18421052631579</v>
      </c>
      <c r="AZ9">
        <v>1.1315789473684199</v>
      </c>
      <c r="BA9">
        <v>1.35</v>
      </c>
      <c r="BB9" t="s">
        <v>79</v>
      </c>
      <c r="BC9" t="s">
        <v>111</v>
      </c>
      <c r="BD9">
        <v>2.2119565217391299</v>
      </c>
      <c r="BE9" t="s">
        <v>79</v>
      </c>
      <c r="BF9">
        <v>1.1666666666666701</v>
      </c>
      <c r="BG9">
        <v>1.1000000000000001</v>
      </c>
      <c r="BH9">
        <v>1.3</v>
      </c>
      <c r="BI9">
        <v>2.1702127659574502</v>
      </c>
      <c r="BJ9">
        <v>1</v>
      </c>
      <c r="BK9">
        <v>0.96728971962616805</v>
      </c>
      <c r="BL9">
        <v>1</v>
      </c>
      <c r="BM9" t="s">
        <v>79</v>
      </c>
      <c r="BN9">
        <v>1.94285714285714</v>
      </c>
      <c r="BO9">
        <v>1</v>
      </c>
      <c r="BP9">
        <v>0.952380952380952</v>
      </c>
      <c r="BQ9">
        <v>1.6875</v>
      </c>
      <c r="BR9">
        <v>1.36144578313253</v>
      </c>
      <c r="BS9">
        <v>0.46666666666666701</v>
      </c>
      <c r="BT9">
        <v>1.0926430517711201</v>
      </c>
      <c r="BU9">
        <v>1.3463203463203499</v>
      </c>
      <c r="BV9">
        <v>1.3018867924528299</v>
      </c>
    </row>
    <row r="10" spans="1:74" x14ac:dyDescent="0.2">
      <c r="A10" s="1">
        <v>17</v>
      </c>
      <c r="B10">
        <v>17</v>
      </c>
      <c r="C10" t="s">
        <v>73</v>
      </c>
      <c r="D10">
        <v>650899</v>
      </c>
      <c r="E10">
        <v>5509409</v>
      </c>
      <c r="F10">
        <v>-114.906576732204</v>
      </c>
      <c r="G10">
        <v>49.718252986038301</v>
      </c>
      <c r="H10">
        <v>1166</v>
      </c>
      <c r="I10" t="s">
        <v>81</v>
      </c>
      <c r="J10">
        <v>11</v>
      </c>
      <c r="K10">
        <v>17</v>
      </c>
      <c r="L10" t="s">
        <v>79</v>
      </c>
      <c r="M10" t="s">
        <v>75</v>
      </c>
      <c r="N10">
        <v>5087</v>
      </c>
      <c r="O10">
        <v>7711.29</v>
      </c>
      <c r="P10">
        <v>6946.6581909710803</v>
      </c>
      <c r="Q10">
        <v>27838.830150355399</v>
      </c>
      <c r="R10">
        <v>18438.346099999999</v>
      </c>
      <c r="S10">
        <v>245.73838937143901</v>
      </c>
      <c r="T10">
        <v>201.050995277141</v>
      </c>
      <c r="U10">
        <v>192.49077485458301</v>
      </c>
      <c r="V10">
        <v>5.5555555555555601E-2</v>
      </c>
      <c r="W10">
        <v>1.7</v>
      </c>
      <c r="X10">
        <v>1</v>
      </c>
      <c r="Y10">
        <v>1.54838709677419</v>
      </c>
      <c r="Z10">
        <v>1</v>
      </c>
      <c r="AA10">
        <v>1.8371428571428601</v>
      </c>
      <c r="AB10">
        <v>1.6666666666666701</v>
      </c>
      <c r="AC10">
        <v>1.1764705882352899</v>
      </c>
      <c r="AD10">
        <v>0.89855072463768104</v>
      </c>
      <c r="AE10">
        <v>0.58730158730158699</v>
      </c>
      <c r="AF10">
        <v>1.1087420042643901</v>
      </c>
      <c r="AG10">
        <v>1.22461538461538</v>
      </c>
      <c r="AH10">
        <v>1.2535211267605599</v>
      </c>
      <c r="AI10">
        <v>1.3214285714285701</v>
      </c>
      <c r="AJ10">
        <v>0.88749999999999996</v>
      </c>
      <c r="AK10">
        <v>1.2686567164179099</v>
      </c>
      <c r="AL10">
        <v>1.07594936708861</v>
      </c>
      <c r="AM10">
        <v>1.3571428571428601</v>
      </c>
      <c r="AN10">
        <v>1.3333333333333299</v>
      </c>
      <c r="AO10">
        <v>1.27027027027027</v>
      </c>
      <c r="AP10" t="s">
        <v>79</v>
      </c>
      <c r="AQ10">
        <v>0.89473684210526305</v>
      </c>
      <c r="AR10">
        <v>1.1450216450216499</v>
      </c>
      <c r="AS10">
        <v>0.75</v>
      </c>
      <c r="AT10">
        <v>1.2772277227722799</v>
      </c>
      <c r="AU10">
        <v>1.75047984644914</v>
      </c>
      <c r="AV10">
        <v>0.21341463414634099</v>
      </c>
      <c r="AW10" t="s">
        <v>79</v>
      </c>
      <c r="AX10">
        <v>1.1599999999999999</v>
      </c>
      <c r="AY10">
        <v>1.3947368421052599</v>
      </c>
      <c r="AZ10">
        <v>0.76973684210526305</v>
      </c>
      <c r="BA10">
        <v>1.52</v>
      </c>
      <c r="BB10" t="s">
        <v>79</v>
      </c>
      <c r="BC10" t="s">
        <v>79</v>
      </c>
      <c r="BD10">
        <v>2.4619565217391299</v>
      </c>
      <c r="BE10" t="s">
        <v>79</v>
      </c>
      <c r="BF10">
        <v>0.83333333333333304</v>
      </c>
      <c r="BG10">
        <v>1.7</v>
      </c>
      <c r="BH10">
        <v>1.4</v>
      </c>
      <c r="BI10">
        <v>2.26595744680851</v>
      </c>
      <c r="BJ10">
        <v>1</v>
      </c>
      <c r="BK10">
        <v>1.18224299065421</v>
      </c>
      <c r="BL10">
        <v>1</v>
      </c>
      <c r="BM10" t="s">
        <v>79</v>
      </c>
      <c r="BN10">
        <v>1.71428571428571</v>
      </c>
      <c r="BO10">
        <v>0.5</v>
      </c>
      <c r="BP10">
        <v>1.5714285714285701</v>
      </c>
      <c r="BQ10">
        <v>2.0625</v>
      </c>
      <c r="BR10">
        <v>1.7289156626505999</v>
      </c>
      <c r="BS10">
        <v>0.66666666666666696</v>
      </c>
      <c r="BT10">
        <v>1.4550408719346</v>
      </c>
      <c r="BU10">
        <v>1.7012987012987</v>
      </c>
      <c r="BV10">
        <v>1.4528301886792501</v>
      </c>
    </row>
    <row r="11" spans="1:74" x14ac:dyDescent="0.2">
      <c r="A11" s="1">
        <v>19</v>
      </c>
      <c r="B11">
        <v>19</v>
      </c>
      <c r="C11" t="s">
        <v>73</v>
      </c>
      <c r="D11">
        <v>659341</v>
      </c>
      <c r="E11">
        <v>5504370</v>
      </c>
      <c r="F11">
        <v>-114.791604425966</v>
      </c>
      <c r="G11">
        <v>49.670788203334403</v>
      </c>
      <c r="H11">
        <v>1364</v>
      </c>
      <c r="I11" t="s">
        <v>81</v>
      </c>
      <c r="J11">
        <v>12</v>
      </c>
      <c r="K11">
        <v>16</v>
      </c>
      <c r="L11" t="s">
        <v>79</v>
      </c>
      <c r="M11" t="s">
        <v>75</v>
      </c>
      <c r="N11">
        <v>1540</v>
      </c>
      <c r="O11">
        <v>7991.08</v>
      </c>
      <c r="P11">
        <v>8369.6439149662201</v>
      </c>
      <c r="Q11">
        <v>31315.798002983702</v>
      </c>
      <c r="R11">
        <v>23675.9912</v>
      </c>
      <c r="S11">
        <v>166.457543513882</v>
      </c>
      <c r="T11">
        <v>183.13060519500601</v>
      </c>
      <c r="U11">
        <v>169.51769915570401</v>
      </c>
      <c r="V11">
        <v>0.11111111111111099</v>
      </c>
      <c r="W11">
        <v>2.15</v>
      </c>
      <c r="X11">
        <v>0.83333333333333304</v>
      </c>
      <c r="Y11">
        <v>1.80645161290323</v>
      </c>
      <c r="Z11">
        <v>0.66666666666666696</v>
      </c>
      <c r="AA11">
        <v>1.80285714285714</v>
      </c>
      <c r="AB11">
        <v>1.3333333333333299</v>
      </c>
      <c r="AC11">
        <v>0.82352941176470595</v>
      </c>
      <c r="AD11">
        <v>0.63768115942029002</v>
      </c>
      <c r="AE11">
        <v>0.91428571428571404</v>
      </c>
      <c r="AF11">
        <v>0.81449893390191896</v>
      </c>
      <c r="AG11">
        <v>1.18769230769231</v>
      </c>
      <c r="AH11">
        <v>0.69953051643192499</v>
      </c>
      <c r="AI11">
        <v>1.0833333333333299</v>
      </c>
      <c r="AJ11">
        <v>0.99062499999999998</v>
      </c>
      <c r="AK11">
        <v>1.01492537313433</v>
      </c>
      <c r="AL11">
        <v>0.886075949367089</v>
      </c>
      <c r="AM11">
        <v>1.21428571428571</v>
      </c>
      <c r="AN11">
        <v>1.1666666666666701</v>
      </c>
      <c r="AO11">
        <v>2.13513513513514</v>
      </c>
      <c r="AP11" t="s">
        <v>111</v>
      </c>
      <c r="AQ11">
        <v>1.1052631578947401</v>
      </c>
      <c r="AR11">
        <v>0.80303030303030298</v>
      </c>
      <c r="AS11">
        <v>0.75</v>
      </c>
      <c r="AT11">
        <v>0.99009900990098998</v>
      </c>
      <c r="AU11">
        <v>4.0115163147792696</v>
      </c>
      <c r="AV11">
        <v>0.15853658536585399</v>
      </c>
      <c r="AW11" t="s">
        <v>79</v>
      </c>
      <c r="AX11">
        <v>0.86</v>
      </c>
      <c r="AY11">
        <v>1.19078947368421</v>
      </c>
      <c r="AZ11">
        <v>0.91447368421052599</v>
      </c>
      <c r="BA11">
        <v>1.1499999999999999</v>
      </c>
      <c r="BB11" t="s">
        <v>79</v>
      </c>
      <c r="BC11" t="s">
        <v>111</v>
      </c>
      <c r="BD11">
        <v>1.3695652173913</v>
      </c>
      <c r="BE11" t="s">
        <v>79</v>
      </c>
      <c r="BF11">
        <v>1.1666666666666701</v>
      </c>
      <c r="BG11">
        <v>1.1000000000000001</v>
      </c>
      <c r="BH11">
        <v>1.2</v>
      </c>
      <c r="BI11">
        <v>2</v>
      </c>
      <c r="BJ11">
        <v>0.6</v>
      </c>
      <c r="BK11">
        <v>1.0420560747663601</v>
      </c>
      <c r="BL11">
        <v>0.5</v>
      </c>
      <c r="BM11" t="s">
        <v>79</v>
      </c>
      <c r="BN11">
        <v>1.28571428571429</v>
      </c>
      <c r="BO11">
        <v>0.5</v>
      </c>
      <c r="BP11">
        <v>1.52380952380952</v>
      </c>
      <c r="BQ11">
        <v>1.59375</v>
      </c>
      <c r="BR11">
        <v>1.3313253012048201</v>
      </c>
      <c r="BS11">
        <v>0.4</v>
      </c>
      <c r="BT11">
        <v>1.0517711171662101</v>
      </c>
      <c r="BU11">
        <v>1.35064935064935</v>
      </c>
      <c r="BV11">
        <v>1.07547169811321</v>
      </c>
    </row>
    <row r="12" spans="1:74" x14ac:dyDescent="0.2">
      <c r="A12" s="1">
        <v>20</v>
      </c>
      <c r="B12">
        <v>20</v>
      </c>
      <c r="C12" t="s">
        <v>73</v>
      </c>
      <c r="D12">
        <v>664908</v>
      </c>
      <c r="E12">
        <v>5519897</v>
      </c>
      <c r="F12">
        <v>-114.707944738123</v>
      </c>
      <c r="G12">
        <v>49.808837058955802</v>
      </c>
      <c r="H12">
        <v>1692</v>
      </c>
      <c r="I12" t="s">
        <v>81</v>
      </c>
      <c r="J12">
        <v>13</v>
      </c>
      <c r="K12">
        <v>19</v>
      </c>
      <c r="L12" t="s">
        <v>79</v>
      </c>
      <c r="M12" t="s">
        <v>75</v>
      </c>
      <c r="N12">
        <v>7187</v>
      </c>
      <c r="O12">
        <v>10257.56</v>
      </c>
      <c r="P12">
        <v>10760.553110085801</v>
      </c>
      <c r="Q12">
        <v>16488.274759449399</v>
      </c>
      <c r="R12">
        <v>13005.4144</v>
      </c>
      <c r="S12">
        <v>47.836926430666402</v>
      </c>
      <c r="T12">
        <v>164.823841774264</v>
      </c>
      <c r="U12">
        <v>127.506485324579</v>
      </c>
      <c r="V12">
        <v>0.194444444444444</v>
      </c>
      <c r="W12">
        <v>4.25</v>
      </c>
      <c r="X12">
        <v>1.1666666666666701</v>
      </c>
      <c r="Y12">
        <v>1.7096774193548401</v>
      </c>
      <c r="Z12">
        <v>0.33333333333333298</v>
      </c>
      <c r="AA12">
        <v>3.04285714285714</v>
      </c>
      <c r="AB12">
        <v>2.6666666666666701</v>
      </c>
      <c r="AC12">
        <v>1.47058823529412</v>
      </c>
      <c r="AD12">
        <v>0.65217391304347805</v>
      </c>
      <c r="AE12">
        <v>0.95555555555555505</v>
      </c>
      <c r="AF12">
        <v>1.3059701492537299</v>
      </c>
      <c r="AG12">
        <v>2.47384615384615</v>
      </c>
      <c r="AH12">
        <v>1.1220657276995301</v>
      </c>
      <c r="AI12">
        <v>2.11904761904762</v>
      </c>
      <c r="AJ12">
        <v>1.4781249999999999</v>
      </c>
      <c r="AK12">
        <v>1.5671641791044799</v>
      </c>
      <c r="AL12">
        <v>1.44303797468354</v>
      </c>
      <c r="AM12">
        <v>3.3571428571428599</v>
      </c>
      <c r="AN12">
        <v>1.75</v>
      </c>
      <c r="AO12">
        <v>2.4594594594594601</v>
      </c>
      <c r="AP12" t="s">
        <v>79</v>
      </c>
      <c r="AQ12">
        <v>1.57894736842105</v>
      </c>
      <c r="AR12">
        <v>1.3549783549783501</v>
      </c>
      <c r="AS12">
        <v>0.75</v>
      </c>
      <c r="AT12">
        <v>1.41584158415842</v>
      </c>
      <c r="AU12">
        <v>3.0326295585412701</v>
      </c>
      <c r="AV12">
        <v>0.32926829268292701</v>
      </c>
      <c r="AW12" t="s">
        <v>79</v>
      </c>
      <c r="AX12">
        <v>1.74</v>
      </c>
      <c r="AY12">
        <v>2.8618421052631602</v>
      </c>
      <c r="AZ12">
        <v>1.09210526315789</v>
      </c>
      <c r="BA12">
        <v>1.88</v>
      </c>
      <c r="BB12" t="s">
        <v>79</v>
      </c>
      <c r="BC12" t="s">
        <v>79</v>
      </c>
      <c r="BD12">
        <v>6.0869565217391299</v>
      </c>
      <c r="BE12" t="s">
        <v>79</v>
      </c>
      <c r="BF12">
        <v>1.3333333333333299</v>
      </c>
      <c r="BG12">
        <v>2.4</v>
      </c>
      <c r="BH12">
        <v>2.1</v>
      </c>
      <c r="BI12">
        <v>5.9042553191489402</v>
      </c>
      <c r="BJ12">
        <v>0.8</v>
      </c>
      <c r="BK12">
        <v>1.18224299065421</v>
      </c>
      <c r="BL12">
        <v>1</v>
      </c>
      <c r="BM12" t="s">
        <v>111</v>
      </c>
      <c r="BN12">
        <v>2.22857142857143</v>
      </c>
      <c r="BO12">
        <v>0.5</v>
      </c>
      <c r="BP12">
        <v>2.5714285714285698</v>
      </c>
      <c r="BQ12">
        <v>4.0625</v>
      </c>
      <c r="BR12">
        <v>3.4578313253011999</v>
      </c>
      <c r="BS12">
        <v>0.2</v>
      </c>
      <c r="BT12">
        <v>2.2452316076294299</v>
      </c>
      <c r="BU12">
        <v>1.31168831168831</v>
      </c>
      <c r="BV12">
        <v>1.9811320754716999</v>
      </c>
    </row>
    <row r="13" spans="1:74" x14ac:dyDescent="0.2">
      <c r="A13" s="1">
        <v>21</v>
      </c>
      <c r="B13">
        <v>21</v>
      </c>
      <c r="C13" t="s">
        <v>73</v>
      </c>
      <c r="D13">
        <v>664880</v>
      </c>
      <c r="E13">
        <v>5517349</v>
      </c>
      <c r="F13">
        <v>-114.709414598973</v>
      </c>
      <c r="G13">
        <v>49.785945440535698</v>
      </c>
      <c r="H13">
        <v>1635</v>
      </c>
      <c r="I13" t="s">
        <v>81</v>
      </c>
      <c r="J13">
        <v>14</v>
      </c>
      <c r="K13">
        <v>21</v>
      </c>
      <c r="L13" t="s">
        <v>79</v>
      </c>
      <c r="M13" t="s">
        <v>75</v>
      </c>
      <c r="N13">
        <v>6245</v>
      </c>
      <c r="O13">
        <v>8508.3700000000008</v>
      </c>
      <c r="P13">
        <v>9158.1464833256996</v>
      </c>
      <c r="Q13">
        <v>18934.038704905401</v>
      </c>
      <c r="R13">
        <v>14624.516100000001</v>
      </c>
      <c r="S13">
        <v>59.292415767382899</v>
      </c>
      <c r="T13">
        <v>167.144742454202</v>
      </c>
      <c r="U13">
        <v>135.68891816746</v>
      </c>
      <c r="V13">
        <v>0.22222222222222199</v>
      </c>
      <c r="W13">
        <v>3.35</v>
      </c>
      <c r="X13">
        <v>0.83333333333333304</v>
      </c>
      <c r="Y13">
        <v>1.38709677419355</v>
      </c>
      <c r="Z13">
        <v>1.3333333333333299</v>
      </c>
      <c r="AA13">
        <v>3.1142857142857099</v>
      </c>
      <c r="AB13">
        <v>2</v>
      </c>
      <c r="AC13">
        <v>1</v>
      </c>
      <c r="AD13">
        <v>0.88405797101449302</v>
      </c>
      <c r="AE13">
        <v>0.86349206349206398</v>
      </c>
      <c r="AF13">
        <v>0.96375266524520298</v>
      </c>
      <c r="AG13">
        <v>1.79076923076923</v>
      </c>
      <c r="AH13">
        <v>0.94835680751173701</v>
      </c>
      <c r="AI13">
        <v>2.63095238095238</v>
      </c>
      <c r="AJ13">
        <v>1.6625000000000001</v>
      </c>
      <c r="AK13">
        <v>1.1343283582089601</v>
      </c>
      <c r="AL13">
        <v>1.03164556962025</v>
      </c>
      <c r="AM13">
        <v>2.5714285714285698</v>
      </c>
      <c r="AN13">
        <v>1.5833333333333299</v>
      </c>
      <c r="AO13">
        <v>2.64864864864865</v>
      </c>
      <c r="AP13" t="s">
        <v>79</v>
      </c>
      <c r="AQ13">
        <v>1.8947368421052599</v>
      </c>
      <c r="AR13">
        <v>0.97835497835497798</v>
      </c>
      <c r="AS13">
        <v>0.75</v>
      </c>
      <c r="AT13">
        <v>2.0693069306930698</v>
      </c>
      <c r="AU13">
        <v>7.58157389635317</v>
      </c>
      <c r="AV13">
        <v>0.25</v>
      </c>
      <c r="AW13" t="s">
        <v>79</v>
      </c>
      <c r="AX13">
        <v>1.1399999999999999</v>
      </c>
      <c r="AY13">
        <v>2.1578947368421102</v>
      </c>
      <c r="AZ13">
        <v>1.45394736842105</v>
      </c>
      <c r="BA13">
        <v>1.4</v>
      </c>
      <c r="BB13" t="s">
        <v>79</v>
      </c>
      <c r="BC13" t="s">
        <v>79</v>
      </c>
      <c r="BD13">
        <v>6.7663043478260896</v>
      </c>
      <c r="BE13" t="s">
        <v>79</v>
      </c>
      <c r="BF13">
        <v>1.5</v>
      </c>
      <c r="BG13">
        <v>1.8</v>
      </c>
      <c r="BH13">
        <v>2.2000000000000002</v>
      </c>
      <c r="BI13">
        <v>4.0957446808510598</v>
      </c>
      <c r="BJ13">
        <v>0.8</v>
      </c>
      <c r="BK13">
        <v>1.05607476635514</v>
      </c>
      <c r="BL13">
        <v>0.5</v>
      </c>
      <c r="BM13" t="s">
        <v>79</v>
      </c>
      <c r="BN13">
        <v>2.4</v>
      </c>
      <c r="BO13">
        <v>0.5</v>
      </c>
      <c r="BP13">
        <v>4</v>
      </c>
      <c r="BQ13">
        <v>3.125</v>
      </c>
      <c r="BR13">
        <v>2.4698795180722901</v>
      </c>
      <c r="BS13">
        <v>0.2</v>
      </c>
      <c r="BT13">
        <v>1.65395095367847</v>
      </c>
      <c r="BU13">
        <v>1.3593073593073599</v>
      </c>
      <c r="BV13">
        <v>1.6981132075471701</v>
      </c>
    </row>
    <row r="14" spans="1:74" x14ac:dyDescent="0.2">
      <c r="A14" s="1">
        <v>22</v>
      </c>
      <c r="B14">
        <v>22</v>
      </c>
      <c r="C14" t="s">
        <v>73</v>
      </c>
      <c r="D14">
        <v>664273</v>
      </c>
      <c r="E14">
        <v>5514984</v>
      </c>
      <c r="F14">
        <v>-114.71883869339</v>
      </c>
      <c r="G14">
        <v>49.764856885049198</v>
      </c>
      <c r="H14">
        <v>1510</v>
      </c>
      <c r="I14" t="s">
        <v>81</v>
      </c>
      <c r="J14">
        <v>15</v>
      </c>
      <c r="K14">
        <v>10</v>
      </c>
      <c r="L14" t="s">
        <v>79</v>
      </c>
      <c r="M14" t="s">
        <v>75</v>
      </c>
      <c r="N14">
        <v>4709</v>
      </c>
      <c r="O14">
        <v>6781.79</v>
      </c>
      <c r="P14">
        <v>7566.2375019834999</v>
      </c>
      <c r="Q14">
        <v>21103.772003177601</v>
      </c>
      <c r="R14">
        <v>15974.177799999999</v>
      </c>
      <c r="S14">
        <v>72.063209880123296</v>
      </c>
      <c r="T14">
        <v>170.355845572992</v>
      </c>
      <c r="U14">
        <v>143.32272498820299</v>
      </c>
      <c r="V14">
        <v>0.194444444444444</v>
      </c>
      <c r="W14">
        <v>3.2250000000000001</v>
      </c>
      <c r="X14">
        <v>0.91666666666666696</v>
      </c>
      <c r="Y14">
        <v>1.4838709677419399</v>
      </c>
      <c r="Z14">
        <v>1.3333333333333299</v>
      </c>
      <c r="AA14">
        <v>3.29142857142857</v>
      </c>
      <c r="AB14">
        <v>1.8333333333333299</v>
      </c>
      <c r="AC14">
        <v>1.1176470588235301</v>
      </c>
      <c r="AD14">
        <v>1.0869565217391299</v>
      </c>
      <c r="AE14">
        <v>0.86031746031746004</v>
      </c>
      <c r="AF14">
        <v>1.0948827292110901</v>
      </c>
      <c r="AG14">
        <v>1.9169230769230801</v>
      </c>
      <c r="AH14">
        <v>0.84272300469483596</v>
      </c>
      <c r="AI14">
        <v>1.4583333333333299</v>
      </c>
      <c r="AJ14">
        <v>1.4640625</v>
      </c>
      <c r="AK14">
        <v>1.16417910447761</v>
      </c>
      <c r="AL14">
        <v>1.13607594936709</v>
      </c>
      <c r="AM14">
        <v>2.3571428571428599</v>
      </c>
      <c r="AN14">
        <v>1.5</v>
      </c>
      <c r="AO14">
        <v>2.5405405405405399</v>
      </c>
      <c r="AP14" t="s">
        <v>79</v>
      </c>
      <c r="AQ14">
        <v>1.67105263157895</v>
      </c>
      <c r="AR14">
        <v>1.08549783549784</v>
      </c>
      <c r="AS14">
        <v>0.875</v>
      </c>
      <c r="AT14">
        <v>1.83168316831683</v>
      </c>
      <c r="AU14">
        <v>2.3608445297504801</v>
      </c>
      <c r="AV14">
        <v>0.24695121951219501</v>
      </c>
      <c r="AW14" t="s">
        <v>79</v>
      </c>
      <c r="AX14">
        <v>1.29</v>
      </c>
      <c r="AY14">
        <v>2.0493421052631602</v>
      </c>
      <c r="AZ14">
        <v>1.45065789473684</v>
      </c>
      <c r="BA14">
        <v>1.585</v>
      </c>
      <c r="BB14" t="s">
        <v>79</v>
      </c>
      <c r="BC14" t="s">
        <v>79</v>
      </c>
      <c r="BD14">
        <v>2.1929347826086998</v>
      </c>
      <c r="BE14" t="s">
        <v>111</v>
      </c>
      <c r="BF14">
        <v>1.8333333333333299</v>
      </c>
      <c r="BG14">
        <v>1.6</v>
      </c>
      <c r="BH14">
        <v>1.95</v>
      </c>
      <c r="BI14">
        <v>4.7340425531914896</v>
      </c>
      <c r="BJ14">
        <v>0.9</v>
      </c>
      <c r="BK14">
        <v>1.5911214953271</v>
      </c>
      <c r="BL14">
        <v>0.75</v>
      </c>
      <c r="BM14" t="s">
        <v>79</v>
      </c>
      <c r="BN14">
        <v>2.5142857142857098</v>
      </c>
      <c r="BO14">
        <v>0.75</v>
      </c>
      <c r="BP14">
        <v>1.5714285714285701</v>
      </c>
      <c r="BQ14">
        <v>2.796875</v>
      </c>
      <c r="BR14">
        <v>2.2801204819277099</v>
      </c>
      <c r="BS14">
        <v>0.2</v>
      </c>
      <c r="BT14">
        <v>1.7983651226157999</v>
      </c>
      <c r="BU14">
        <v>1.6991341991341999</v>
      </c>
      <c r="BV14">
        <v>1.6886792452830199</v>
      </c>
    </row>
    <row r="15" spans="1:74" x14ac:dyDescent="0.2">
      <c r="A15" s="1">
        <v>24</v>
      </c>
      <c r="B15">
        <v>24</v>
      </c>
      <c r="C15" t="s">
        <v>73</v>
      </c>
      <c r="D15">
        <v>665455</v>
      </c>
      <c r="E15">
        <v>5509715</v>
      </c>
      <c r="F15">
        <v>-114.70467499376601</v>
      </c>
      <c r="G15">
        <v>49.717178988964697</v>
      </c>
      <c r="H15">
        <v>1446</v>
      </c>
      <c r="I15" t="s">
        <v>81</v>
      </c>
      <c r="J15">
        <v>16</v>
      </c>
      <c r="K15">
        <v>27</v>
      </c>
      <c r="L15" t="s">
        <v>79</v>
      </c>
      <c r="M15" t="s">
        <v>75</v>
      </c>
      <c r="N15">
        <v>4490</v>
      </c>
      <c r="O15">
        <v>7816.79</v>
      </c>
      <c r="P15">
        <v>8747.1017858927298</v>
      </c>
      <c r="Q15">
        <v>26502.981478582002</v>
      </c>
      <c r="R15">
        <v>20972.270499999999</v>
      </c>
      <c r="S15">
        <v>109.85806824443701</v>
      </c>
      <c r="T15">
        <v>170.091782520306</v>
      </c>
      <c r="U15">
        <v>149.72789829564101</v>
      </c>
      <c r="V15">
        <v>0.13888888888888901</v>
      </c>
      <c r="W15">
        <v>2.2000000000000002</v>
      </c>
      <c r="X15">
        <v>1</v>
      </c>
      <c r="Y15">
        <v>1.0322580645161299</v>
      </c>
      <c r="Z15">
        <v>0</v>
      </c>
      <c r="AA15">
        <v>1.1657142857142899</v>
      </c>
      <c r="AB15">
        <v>1.6666666666666701</v>
      </c>
      <c r="AC15">
        <v>1.1764705882352899</v>
      </c>
      <c r="AD15">
        <v>0.46376811594202899</v>
      </c>
      <c r="AE15">
        <v>0.64761904761904798</v>
      </c>
      <c r="AF15">
        <v>0.90938166311300594</v>
      </c>
      <c r="AG15">
        <v>1.30153846153846</v>
      </c>
      <c r="AH15">
        <v>0.72300469483568097</v>
      </c>
      <c r="AI15">
        <v>1.0833333333333299</v>
      </c>
      <c r="AJ15">
        <v>0.84062499999999996</v>
      </c>
      <c r="AK15">
        <v>1.0447761194029801</v>
      </c>
      <c r="AL15">
        <v>1.03164556962025</v>
      </c>
      <c r="AM15">
        <v>1</v>
      </c>
      <c r="AN15">
        <v>0.91666666666666696</v>
      </c>
      <c r="AO15">
        <v>1.27027027027027</v>
      </c>
      <c r="AP15" t="s">
        <v>79</v>
      </c>
      <c r="AQ15">
        <v>0.94736842105263197</v>
      </c>
      <c r="AR15">
        <v>0.91341991341991302</v>
      </c>
      <c r="AS15">
        <v>0.75</v>
      </c>
      <c r="AT15">
        <v>0.91089108910891103</v>
      </c>
      <c r="AU15">
        <v>2.6295585412667899</v>
      </c>
      <c r="AV15">
        <v>0.12804878048780499</v>
      </c>
      <c r="AW15" t="s">
        <v>79</v>
      </c>
      <c r="AX15">
        <v>1.1000000000000001</v>
      </c>
      <c r="AY15">
        <v>1.375</v>
      </c>
      <c r="AZ15">
        <v>0.51315789473684204</v>
      </c>
      <c r="BA15">
        <v>2.14</v>
      </c>
      <c r="BB15" t="s">
        <v>79</v>
      </c>
      <c r="BC15" t="s">
        <v>79</v>
      </c>
      <c r="BD15">
        <v>2.375</v>
      </c>
      <c r="BE15" t="s">
        <v>79</v>
      </c>
      <c r="BF15">
        <v>0.83333333333333304</v>
      </c>
      <c r="BG15">
        <v>1.1000000000000001</v>
      </c>
      <c r="BH15">
        <v>1.2</v>
      </c>
      <c r="BI15">
        <v>2.1702127659574502</v>
      </c>
      <c r="BJ15">
        <v>0.6</v>
      </c>
      <c r="BK15">
        <v>0.70186915887850498</v>
      </c>
      <c r="BL15">
        <v>0.5</v>
      </c>
      <c r="BM15" t="s">
        <v>79</v>
      </c>
      <c r="BN15">
        <v>1.0857142857142901</v>
      </c>
      <c r="BO15">
        <v>0.5</v>
      </c>
      <c r="BP15">
        <v>1.0952380952381</v>
      </c>
      <c r="BQ15">
        <v>1.78125</v>
      </c>
      <c r="BR15">
        <v>1.55421686746988</v>
      </c>
      <c r="BS15">
        <v>0.266666666666667</v>
      </c>
      <c r="BT15">
        <v>1.1634877384196201</v>
      </c>
      <c r="BU15">
        <v>0.97402597402597402</v>
      </c>
      <c r="BV15">
        <v>0.94339622641509402</v>
      </c>
    </row>
    <row r="16" spans="1:74" x14ac:dyDescent="0.2">
      <c r="A16" s="1">
        <v>25</v>
      </c>
      <c r="B16">
        <v>25</v>
      </c>
      <c r="C16" t="s">
        <v>73</v>
      </c>
      <c r="D16">
        <v>664197</v>
      </c>
      <c r="E16">
        <v>5501871</v>
      </c>
      <c r="F16">
        <v>-114.725405248283</v>
      </c>
      <c r="G16">
        <v>49.647025876933199</v>
      </c>
      <c r="H16">
        <v>1366</v>
      </c>
      <c r="I16" t="s">
        <v>80</v>
      </c>
      <c r="J16">
        <v>17</v>
      </c>
      <c r="K16">
        <v>23</v>
      </c>
      <c r="L16" t="s">
        <v>79</v>
      </c>
      <c r="M16" t="s">
        <v>75</v>
      </c>
      <c r="N16">
        <v>5519</v>
      </c>
      <c r="O16">
        <v>12063.18</v>
      </c>
      <c r="P16">
        <v>12711.1321764105</v>
      </c>
      <c r="Q16">
        <v>34050.032970424603</v>
      </c>
      <c r="R16">
        <v>27465.8043</v>
      </c>
      <c r="S16">
        <v>147.969036819748</v>
      </c>
      <c r="T16">
        <v>174.82740604414201</v>
      </c>
      <c r="U16">
        <v>160.672282131603</v>
      </c>
      <c r="V16">
        <v>0.18518518518518501</v>
      </c>
      <c r="W16">
        <v>1.2166666666666699</v>
      </c>
      <c r="X16">
        <v>1.05555555555556</v>
      </c>
      <c r="Y16">
        <v>1.0322580645161299</v>
      </c>
      <c r="Z16">
        <v>0.66666666666666696</v>
      </c>
      <c r="AA16">
        <v>1.4142857142857099</v>
      </c>
      <c r="AB16">
        <v>1.3333333333333299</v>
      </c>
      <c r="AC16">
        <v>0.78431372549019596</v>
      </c>
      <c r="AD16">
        <v>0.75362318840579701</v>
      </c>
      <c r="AE16">
        <v>0.34391534391534401</v>
      </c>
      <c r="AF16">
        <v>1.06289978678038</v>
      </c>
      <c r="AG16">
        <v>1.1866666666666701</v>
      </c>
      <c r="AH16">
        <v>0.93896713615023497</v>
      </c>
      <c r="AI16">
        <v>1.03968253968254</v>
      </c>
      <c r="AJ16">
        <v>0.78958333333333297</v>
      </c>
      <c r="AK16">
        <v>1.1791044776119399</v>
      </c>
      <c r="AL16">
        <v>1.0105485232067499</v>
      </c>
      <c r="AM16">
        <v>1.19047619047619</v>
      </c>
      <c r="AN16">
        <v>1.1111111111111101</v>
      </c>
      <c r="AO16">
        <v>1.07207207207207</v>
      </c>
      <c r="AP16" t="s">
        <v>79</v>
      </c>
      <c r="AQ16">
        <v>1</v>
      </c>
      <c r="AR16">
        <v>0.99206349206349198</v>
      </c>
      <c r="AS16">
        <v>1.25</v>
      </c>
      <c r="AT16">
        <v>0.86138613861386104</v>
      </c>
      <c r="AU16">
        <v>2.19065898912348</v>
      </c>
      <c r="AV16">
        <v>0.14430894308943101</v>
      </c>
      <c r="AW16" t="s">
        <v>111</v>
      </c>
      <c r="AX16">
        <v>0.706666666666667</v>
      </c>
      <c r="AY16">
        <v>1.1666666666666701</v>
      </c>
      <c r="AZ16">
        <v>0.64254385964912297</v>
      </c>
      <c r="BA16">
        <v>0.96</v>
      </c>
      <c r="BB16" t="s">
        <v>79</v>
      </c>
      <c r="BC16" t="s">
        <v>111</v>
      </c>
      <c r="BD16">
        <v>1.1902173913043499</v>
      </c>
      <c r="BE16" t="s">
        <v>79</v>
      </c>
      <c r="BF16">
        <v>0.88888888888888895</v>
      </c>
      <c r="BG16">
        <v>0.9</v>
      </c>
      <c r="BH16">
        <v>1.7333333333333301</v>
      </c>
      <c r="BI16">
        <v>1.3297872340425501</v>
      </c>
      <c r="BJ16">
        <v>0.66666666666666696</v>
      </c>
      <c r="BK16">
        <v>1.0401869158878501</v>
      </c>
      <c r="BL16">
        <v>0.5</v>
      </c>
      <c r="BM16" t="s">
        <v>79</v>
      </c>
      <c r="BN16">
        <v>2.2761904761904801</v>
      </c>
      <c r="BO16">
        <v>0.5</v>
      </c>
      <c r="BP16">
        <v>0.82539682539682502</v>
      </c>
      <c r="BQ16">
        <v>1.3854166666666701</v>
      </c>
      <c r="BR16">
        <v>1.17068273092369</v>
      </c>
      <c r="BS16">
        <v>0.33333333333333298</v>
      </c>
      <c r="BT16">
        <v>1.4550408719346</v>
      </c>
      <c r="BU16">
        <v>0.90476190476190499</v>
      </c>
      <c r="BV16">
        <v>1.0125786163521999</v>
      </c>
    </row>
    <row r="17" spans="1:74" x14ac:dyDescent="0.2">
      <c r="A17" s="1">
        <v>28</v>
      </c>
      <c r="B17">
        <v>28</v>
      </c>
      <c r="C17" t="s">
        <v>73</v>
      </c>
      <c r="D17">
        <v>649145</v>
      </c>
      <c r="E17">
        <v>5499365</v>
      </c>
      <c r="F17">
        <v>-114.934721336556</v>
      </c>
      <c r="G17">
        <v>49.628407548767797</v>
      </c>
      <c r="H17">
        <v>1066</v>
      </c>
      <c r="I17" t="s">
        <v>81</v>
      </c>
      <c r="J17">
        <v>18</v>
      </c>
      <c r="K17">
        <v>10</v>
      </c>
      <c r="L17" t="s">
        <v>79</v>
      </c>
      <c r="M17" t="s">
        <v>75</v>
      </c>
      <c r="N17">
        <v>12167</v>
      </c>
      <c r="O17">
        <v>15678.72</v>
      </c>
      <c r="P17">
        <v>15335.4094310611</v>
      </c>
      <c r="Q17">
        <v>37934.821978620501</v>
      </c>
      <c r="R17">
        <v>28634.7117</v>
      </c>
      <c r="S17">
        <v>213.115445400884</v>
      </c>
      <c r="T17">
        <v>198.523262116528</v>
      </c>
      <c r="U17">
        <v>192.15371800765601</v>
      </c>
      <c r="V17">
        <v>0.16666666666666699</v>
      </c>
      <c r="W17">
        <v>1.1000000000000001</v>
      </c>
      <c r="X17">
        <v>0.83333333333333304</v>
      </c>
      <c r="Y17">
        <v>0.93548387096774199</v>
      </c>
      <c r="Z17">
        <v>2.3333333333333299</v>
      </c>
      <c r="AA17">
        <v>1.5914285714285701</v>
      </c>
      <c r="AB17">
        <v>1</v>
      </c>
      <c r="AC17">
        <v>0.82352941176470595</v>
      </c>
      <c r="AD17">
        <v>1.02898550724638</v>
      </c>
      <c r="AE17">
        <v>1.4412698412698399</v>
      </c>
      <c r="AF17">
        <v>0.89019189765458395</v>
      </c>
      <c r="AG17">
        <v>1.1107692307692301</v>
      </c>
      <c r="AH17">
        <v>0.82159624413145504</v>
      </c>
      <c r="AI17">
        <v>0.88095238095238104</v>
      </c>
      <c r="AJ17">
        <v>0.95</v>
      </c>
      <c r="AK17">
        <v>1.0597014925373101</v>
      </c>
      <c r="AL17">
        <v>0.810126582278481</v>
      </c>
      <c r="AM17">
        <v>1.0714285714285701</v>
      </c>
      <c r="AN17">
        <v>1.1666666666666701</v>
      </c>
      <c r="AO17">
        <v>0.83783783783783805</v>
      </c>
      <c r="AP17" t="s">
        <v>79</v>
      </c>
      <c r="AQ17">
        <v>1.18421052631579</v>
      </c>
      <c r="AR17">
        <v>0.87878787878787901</v>
      </c>
      <c r="AS17">
        <v>1</v>
      </c>
      <c r="AT17">
        <v>1.6732673267326701</v>
      </c>
      <c r="AU17">
        <v>0.98080614203454897</v>
      </c>
      <c r="AV17">
        <v>1.24390243902439</v>
      </c>
      <c r="AW17" t="s">
        <v>111</v>
      </c>
      <c r="AX17">
        <v>0.78</v>
      </c>
      <c r="AY17">
        <v>1.06578947368421</v>
      </c>
      <c r="AZ17">
        <v>1.01315789473684</v>
      </c>
      <c r="BA17">
        <v>0.88</v>
      </c>
      <c r="BB17" t="s">
        <v>79</v>
      </c>
      <c r="BC17" t="s">
        <v>111</v>
      </c>
      <c r="BD17">
        <v>0.82065217391304301</v>
      </c>
      <c r="BE17" t="s">
        <v>79</v>
      </c>
      <c r="BF17">
        <v>1.1666666666666701</v>
      </c>
      <c r="BG17">
        <v>1</v>
      </c>
      <c r="BH17">
        <v>1.6</v>
      </c>
      <c r="BI17">
        <v>1.8510638297872299</v>
      </c>
      <c r="BJ17">
        <v>1</v>
      </c>
      <c r="BK17">
        <v>1.36448598130841</v>
      </c>
      <c r="BL17">
        <v>1</v>
      </c>
      <c r="BM17" t="s">
        <v>79</v>
      </c>
      <c r="BN17">
        <v>2.5714285714285698</v>
      </c>
      <c r="BO17">
        <v>1</v>
      </c>
      <c r="BP17">
        <v>0.85714285714285698</v>
      </c>
      <c r="BQ17">
        <v>1.21875</v>
      </c>
      <c r="BR17">
        <v>1</v>
      </c>
      <c r="BS17">
        <v>0.8</v>
      </c>
      <c r="BT17">
        <v>1.1825613079019099</v>
      </c>
      <c r="BU17">
        <v>1.4372294372294401</v>
      </c>
      <c r="BV17">
        <v>1.0943396226415101</v>
      </c>
    </row>
    <row r="18" spans="1:74" x14ac:dyDescent="0.2">
      <c r="A18" s="1">
        <v>29</v>
      </c>
      <c r="B18">
        <v>29</v>
      </c>
      <c r="C18" t="s">
        <v>73</v>
      </c>
      <c r="D18">
        <v>666317</v>
      </c>
      <c r="E18">
        <v>5502274</v>
      </c>
      <c r="F18">
        <v>-114.695891070504</v>
      </c>
      <c r="G18">
        <v>49.650067311557002</v>
      </c>
      <c r="H18">
        <v>1385</v>
      </c>
      <c r="I18" t="s">
        <v>82</v>
      </c>
      <c r="J18">
        <v>19</v>
      </c>
      <c r="K18">
        <v>11</v>
      </c>
      <c r="L18" t="s">
        <v>79</v>
      </c>
      <c r="M18" t="s">
        <v>75</v>
      </c>
      <c r="N18">
        <v>6832</v>
      </c>
      <c r="O18">
        <v>12954.22</v>
      </c>
      <c r="P18">
        <v>13696.932624539701</v>
      </c>
      <c r="Q18">
        <v>33971.9545890179</v>
      </c>
      <c r="R18">
        <v>27928.936300000001</v>
      </c>
      <c r="S18">
        <v>139.62535907176701</v>
      </c>
      <c r="T18">
        <v>171.19356212201501</v>
      </c>
      <c r="U18">
        <v>156.31074379558001</v>
      </c>
      <c r="V18">
        <v>0.125</v>
      </c>
      <c r="W18">
        <v>1.5</v>
      </c>
      <c r="X18">
        <v>0.66666666666666696</v>
      </c>
      <c r="Y18">
        <v>1.06451612903226</v>
      </c>
      <c r="Z18">
        <v>0.16666666666666699</v>
      </c>
      <c r="AA18">
        <v>1.1257142857142901</v>
      </c>
      <c r="AB18">
        <v>0.83333333333333304</v>
      </c>
      <c r="AC18">
        <v>0.70588235294117596</v>
      </c>
      <c r="AD18">
        <v>0.85507246376811596</v>
      </c>
      <c r="AE18">
        <v>0.72857142857142898</v>
      </c>
      <c r="AF18">
        <v>0.69189765458422203</v>
      </c>
      <c r="AG18">
        <v>0.97538461538461496</v>
      </c>
      <c r="AH18">
        <v>0.68075117370892002</v>
      </c>
      <c r="AI18">
        <v>2.4880952380952399</v>
      </c>
      <c r="AJ18">
        <v>0.796875</v>
      </c>
      <c r="AK18">
        <v>0.75373134328358204</v>
      </c>
      <c r="AL18">
        <v>0.70253164556962</v>
      </c>
      <c r="AM18">
        <v>1.21428571428571</v>
      </c>
      <c r="AN18">
        <v>0.83333333333333304</v>
      </c>
      <c r="AO18">
        <v>1.36486486486486</v>
      </c>
      <c r="AP18" t="s">
        <v>79</v>
      </c>
      <c r="AQ18">
        <v>1.42105263157895</v>
      </c>
      <c r="AR18">
        <v>0.695887445887446</v>
      </c>
      <c r="AS18">
        <v>0.75</v>
      </c>
      <c r="AT18">
        <v>1.1980198019802</v>
      </c>
      <c r="AU18">
        <v>1.0499040307101699</v>
      </c>
      <c r="AV18">
        <v>0.17073170731707299</v>
      </c>
      <c r="AW18" t="s">
        <v>79</v>
      </c>
      <c r="AX18">
        <v>0.77</v>
      </c>
      <c r="AY18">
        <v>0.94078947368421095</v>
      </c>
      <c r="AZ18">
        <v>1.00328947368421</v>
      </c>
      <c r="BA18">
        <v>1.03</v>
      </c>
      <c r="BB18" t="s">
        <v>79</v>
      </c>
      <c r="BC18" t="s">
        <v>111</v>
      </c>
      <c r="BD18">
        <v>4.1983695652173898</v>
      </c>
      <c r="BE18" t="s">
        <v>79</v>
      </c>
      <c r="BF18">
        <v>1</v>
      </c>
      <c r="BG18">
        <v>0.8</v>
      </c>
      <c r="BH18">
        <v>1.1499999999999999</v>
      </c>
      <c r="BI18">
        <v>1.5319148936170199</v>
      </c>
      <c r="BJ18">
        <v>0.5</v>
      </c>
      <c r="BK18">
        <v>1.0210280373831799</v>
      </c>
      <c r="BL18">
        <v>0.75</v>
      </c>
      <c r="BM18" t="s">
        <v>79</v>
      </c>
      <c r="BN18">
        <v>1.3142857142857101</v>
      </c>
      <c r="BO18">
        <v>0.5</v>
      </c>
      <c r="BP18">
        <v>1.0952380952381</v>
      </c>
      <c r="BQ18">
        <v>1.3125</v>
      </c>
      <c r="BR18">
        <v>0.97289156626506001</v>
      </c>
      <c r="BS18">
        <v>1.13333333333333</v>
      </c>
      <c r="BT18">
        <v>0.85558583106267005</v>
      </c>
      <c r="BU18">
        <v>1.46103896103896</v>
      </c>
      <c r="BV18">
        <v>0.88679245283018904</v>
      </c>
    </row>
    <row r="19" spans="1:74" x14ac:dyDescent="0.2">
      <c r="A19" s="1">
        <v>31</v>
      </c>
      <c r="B19">
        <v>31</v>
      </c>
      <c r="C19" t="s">
        <v>73</v>
      </c>
      <c r="D19">
        <v>672533</v>
      </c>
      <c r="E19">
        <v>5505125</v>
      </c>
      <c r="F19">
        <v>-114.60859786409</v>
      </c>
      <c r="G19">
        <v>49.673943520328301</v>
      </c>
      <c r="H19">
        <v>1479</v>
      </c>
      <c r="I19" t="s">
        <v>81</v>
      </c>
      <c r="J19">
        <v>20</v>
      </c>
      <c r="K19">
        <v>15</v>
      </c>
      <c r="L19" t="s">
        <v>79</v>
      </c>
      <c r="M19" t="s">
        <v>75</v>
      </c>
      <c r="N19">
        <v>11877</v>
      </c>
      <c r="O19">
        <v>16132.62</v>
      </c>
      <c r="P19">
        <v>17041.053698003401</v>
      </c>
      <c r="Q19">
        <v>32976.113055349299</v>
      </c>
      <c r="R19">
        <v>28833.784100000001</v>
      </c>
      <c r="S19">
        <v>117.108166335259</v>
      </c>
      <c r="T19">
        <v>159.591296163583</v>
      </c>
      <c r="U19">
        <v>142.591227088305</v>
      </c>
      <c r="V19">
        <v>8.3333333333333301E-2</v>
      </c>
      <c r="W19">
        <v>0.8</v>
      </c>
      <c r="X19">
        <v>0.5</v>
      </c>
      <c r="Y19">
        <v>0.54838709677419395</v>
      </c>
      <c r="Z19">
        <v>0</v>
      </c>
      <c r="AA19">
        <v>0.90571428571428603</v>
      </c>
      <c r="AB19">
        <v>0.66666666666666696</v>
      </c>
      <c r="AC19">
        <v>0.76470588235294101</v>
      </c>
      <c r="AD19">
        <v>0.65217391304347805</v>
      </c>
      <c r="AE19">
        <v>0.39682539682539703</v>
      </c>
      <c r="AF19">
        <v>0.55117270788912598</v>
      </c>
      <c r="AG19">
        <v>0.65538461538461501</v>
      </c>
      <c r="AH19">
        <v>0.64319248826291098</v>
      </c>
      <c r="AI19">
        <v>0.78571428571428603</v>
      </c>
      <c r="AJ19">
        <v>0.6</v>
      </c>
      <c r="AK19">
        <v>0.55223880597014896</v>
      </c>
      <c r="AL19">
        <v>0.563291139240506</v>
      </c>
      <c r="AM19">
        <v>0.78571428571428603</v>
      </c>
      <c r="AN19">
        <v>0.5</v>
      </c>
      <c r="AO19">
        <v>1.1891891891891899</v>
      </c>
      <c r="AP19" t="s">
        <v>79</v>
      </c>
      <c r="AQ19">
        <v>1</v>
      </c>
      <c r="AR19">
        <v>0.547619047619048</v>
      </c>
      <c r="AS19">
        <v>0.5</v>
      </c>
      <c r="AT19">
        <v>1</v>
      </c>
      <c r="AU19">
        <v>0.90595009596928999</v>
      </c>
      <c r="AV19">
        <v>5.4878048780487798E-2</v>
      </c>
      <c r="AW19" t="s">
        <v>79</v>
      </c>
      <c r="AX19">
        <v>0.57999999999999996</v>
      </c>
      <c r="AY19">
        <v>1.0526315789473699</v>
      </c>
      <c r="AZ19">
        <v>0.625</v>
      </c>
      <c r="BA19">
        <v>0.74</v>
      </c>
      <c r="BB19" t="s">
        <v>79</v>
      </c>
      <c r="BC19" t="s">
        <v>111</v>
      </c>
      <c r="BD19">
        <v>2.47826086956522</v>
      </c>
      <c r="BE19" t="s">
        <v>79</v>
      </c>
      <c r="BF19">
        <v>1</v>
      </c>
      <c r="BG19">
        <v>0.5</v>
      </c>
      <c r="BH19">
        <v>1</v>
      </c>
      <c r="BI19">
        <v>1.5638297872340401</v>
      </c>
      <c r="BJ19">
        <v>0.6</v>
      </c>
      <c r="BK19">
        <v>1.9345794392523401</v>
      </c>
      <c r="BL19">
        <v>0.5</v>
      </c>
      <c r="BM19" t="s">
        <v>79</v>
      </c>
      <c r="BN19">
        <v>0.8</v>
      </c>
      <c r="BO19">
        <v>0.5</v>
      </c>
      <c r="BP19">
        <v>0.61904761904761896</v>
      </c>
      <c r="BQ19">
        <v>0.78125</v>
      </c>
      <c r="BR19">
        <v>0.62048192771084298</v>
      </c>
      <c r="BS19">
        <v>0.133333333333333</v>
      </c>
      <c r="BT19">
        <v>0.615803814713896</v>
      </c>
      <c r="BU19">
        <v>1.2207792207792201</v>
      </c>
      <c r="BV19">
        <v>0.52830188679245305</v>
      </c>
    </row>
    <row r="20" spans="1:74" x14ac:dyDescent="0.2">
      <c r="A20" s="1">
        <v>32</v>
      </c>
      <c r="B20">
        <v>32</v>
      </c>
      <c r="C20" t="s">
        <v>73</v>
      </c>
      <c r="D20">
        <v>680610</v>
      </c>
      <c r="E20">
        <v>5514298</v>
      </c>
      <c r="F20">
        <v>-114.49251365706399</v>
      </c>
      <c r="G20">
        <v>49.754006142656102</v>
      </c>
      <c r="H20">
        <v>1699</v>
      </c>
      <c r="I20" t="s">
        <v>80</v>
      </c>
      <c r="J20">
        <v>21</v>
      </c>
      <c r="K20">
        <v>24</v>
      </c>
      <c r="L20" t="s">
        <v>79</v>
      </c>
      <c r="M20" t="s">
        <v>75</v>
      </c>
      <c r="N20">
        <v>19655</v>
      </c>
      <c r="O20">
        <v>22639.25</v>
      </c>
      <c r="P20">
        <v>23538.292748565898</v>
      </c>
      <c r="Q20">
        <v>29611.374162632001</v>
      </c>
      <c r="R20">
        <v>29383.377</v>
      </c>
      <c r="S20">
        <v>87.151892978982701</v>
      </c>
      <c r="T20">
        <v>137.91773582523101</v>
      </c>
      <c r="U20">
        <v>118.376695287253</v>
      </c>
      <c r="V20">
        <v>0.16666666666666699</v>
      </c>
      <c r="W20">
        <v>1</v>
      </c>
      <c r="X20">
        <v>0.83333333333333304</v>
      </c>
      <c r="Y20">
        <v>1.06451612903226</v>
      </c>
      <c r="Z20">
        <v>3</v>
      </c>
      <c r="AA20">
        <v>1.3342857142857101</v>
      </c>
      <c r="AB20">
        <v>1</v>
      </c>
      <c r="AC20">
        <v>0.52941176470588203</v>
      </c>
      <c r="AD20">
        <v>0.84057971014492705</v>
      </c>
      <c r="AE20">
        <v>0.30476190476190501</v>
      </c>
      <c r="AF20">
        <v>0.681236673773987</v>
      </c>
      <c r="AG20">
        <v>0.97846153846153805</v>
      </c>
      <c r="AH20">
        <v>0.82629107981220695</v>
      </c>
      <c r="AI20">
        <v>0.97619047619047605</v>
      </c>
      <c r="AJ20">
        <v>0.87812500000000004</v>
      </c>
      <c r="AK20">
        <v>0.94029850746268695</v>
      </c>
      <c r="AL20">
        <v>0.822784810126582</v>
      </c>
      <c r="AM20">
        <v>0.64285714285714302</v>
      </c>
      <c r="AN20">
        <v>1</v>
      </c>
      <c r="AO20">
        <v>0.83783783783783805</v>
      </c>
      <c r="AP20" t="s">
        <v>79</v>
      </c>
      <c r="AQ20">
        <v>0.97368421052631604</v>
      </c>
      <c r="AR20">
        <v>0.70129870129870098</v>
      </c>
      <c r="AS20">
        <v>1</v>
      </c>
      <c r="AT20">
        <v>1.4257425742574299</v>
      </c>
      <c r="AU20">
        <v>0.71017274472168901</v>
      </c>
      <c r="AV20">
        <v>0.23780487804878001</v>
      </c>
      <c r="AW20" t="s">
        <v>79</v>
      </c>
      <c r="AX20">
        <v>0.8</v>
      </c>
      <c r="AY20">
        <v>0.94736842105263197</v>
      </c>
      <c r="AZ20">
        <v>0.88157894736842102</v>
      </c>
      <c r="BA20">
        <v>0.63</v>
      </c>
      <c r="BB20" t="s">
        <v>79</v>
      </c>
      <c r="BC20" t="s">
        <v>79</v>
      </c>
      <c r="BD20">
        <v>0.85869565217391297</v>
      </c>
      <c r="BE20" t="s">
        <v>79</v>
      </c>
      <c r="BF20">
        <v>1</v>
      </c>
      <c r="BG20">
        <v>0.5</v>
      </c>
      <c r="BH20">
        <v>1.5</v>
      </c>
      <c r="BI20">
        <v>1.36170212765957</v>
      </c>
      <c r="BJ20">
        <v>0.4</v>
      </c>
      <c r="BK20">
        <v>1.5654205607476599</v>
      </c>
      <c r="BL20">
        <v>0.5</v>
      </c>
      <c r="BM20" t="s">
        <v>79</v>
      </c>
      <c r="BN20">
        <v>1.74285714285714</v>
      </c>
      <c r="BO20">
        <v>0.5</v>
      </c>
      <c r="BP20">
        <v>0.52380952380952395</v>
      </c>
      <c r="BQ20">
        <v>1.125</v>
      </c>
      <c r="BR20">
        <v>1.0180722891566301</v>
      </c>
      <c r="BS20">
        <v>0.2</v>
      </c>
      <c r="BT20">
        <v>0.88555858310626701</v>
      </c>
      <c r="BU20">
        <v>0.58441558441558406</v>
      </c>
      <c r="BV20">
        <v>0.77358490566037696</v>
      </c>
    </row>
    <row r="21" spans="1:74" x14ac:dyDescent="0.2">
      <c r="A21" s="1">
        <v>33</v>
      </c>
      <c r="B21">
        <v>33</v>
      </c>
      <c r="C21" t="s">
        <v>73</v>
      </c>
      <c r="D21">
        <v>640386</v>
      </c>
      <c r="E21">
        <v>5487813</v>
      </c>
      <c r="F21">
        <v>-115.060057852829</v>
      </c>
      <c r="G21">
        <v>49.526660071236897</v>
      </c>
      <c r="H21">
        <v>1053</v>
      </c>
      <c r="I21" t="s">
        <v>80</v>
      </c>
      <c r="J21">
        <v>22</v>
      </c>
      <c r="K21">
        <v>42</v>
      </c>
      <c r="L21" t="s">
        <v>79</v>
      </c>
      <c r="M21" t="s">
        <v>75</v>
      </c>
      <c r="N21">
        <v>26424</v>
      </c>
      <c r="O21">
        <v>30170.85</v>
      </c>
      <c r="P21">
        <v>29797.597425057498</v>
      </c>
      <c r="Q21">
        <v>51775.424725068602</v>
      </c>
      <c r="R21">
        <v>42098.767800000001</v>
      </c>
      <c r="S21">
        <v>215.89319017379199</v>
      </c>
      <c r="T21">
        <v>204.11115039634501</v>
      </c>
      <c r="U21">
        <v>201.04138263330901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 t="s">
        <v>79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 t="s">
        <v>79</v>
      </c>
      <c r="AX21">
        <v>1</v>
      </c>
      <c r="AY21">
        <v>1</v>
      </c>
      <c r="AZ21">
        <v>1</v>
      </c>
      <c r="BA21">
        <v>1</v>
      </c>
      <c r="BB21" t="s">
        <v>79</v>
      </c>
      <c r="BC21" t="s">
        <v>79</v>
      </c>
      <c r="BD21">
        <v>1</v>
      </c>
      <c r="BE21" t="s">
        <v>79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 t="s">
        <v>79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41CC-8F25-B746-9211-6BCB4A261A04}">
  <dimension ref="A1:AV5"/>
  <sheetViews>
    <sheetView workbookViewId="0">
      <selection activeCell="B8" sqref="B8"/>
    </sheetView>
  </sheetViews>
  <sheetFormatPr baseColWidth="10" defaultRowHeight="16" x14ac:dyDescent="0.2"/>
  <cols>
    <col min="1" max="1" width="28" customWidth="1"/>
  </cols>
  <sheetData>
    <row r="1" spans="1:48" ht="19" customHeight="1" x14ac:dyDescent="0.2">
      <c r="A1" s="1" t="s">
        <v>124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54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</row>
    <row r="2" spans="1:48" ht="18" customHeight="1" x14ac:dyDescent="0.2">
      <c r="A2" s="11" t="s">
        <v>125</v>
      </c>
      <c r="B2" s="12">
        <v>-1.0294241</v>
      </c>
      <c r="C2" s="22">
        <v>9.7996130000000008</v>
      </c>
      <c r="D2" s="12">
        <v>1.8499768599999999</v>
      </c>
      <c r="E2" s="12">
        <v>3.6685644129999999</v>
      </c>
      <c r="F2" s="12">
        <v>-0.46040150000000002</v>
      </c>
      <c r="G2" s="12">
        <v>4.9117661808999999</v>
      </c>
      <c r="H2" s="22">
        <v>7.7101249999999997</v>
      </c>
      <c r="I2" s="12">
        <v>4.7306436750999996</v>
      </c>
      <c r="J2" s="12">
        <v>-0.72139180000000003</v>
      </c>
      <c r="K2" s="12">
        <v>1.080012</v>
      </c>
      <c r="L2" s="12">
        <v>4.1824535182</v>
      </c>
      <c r="M2" s="22">
        <v>7.3805120000000004</v>
      </c>
      <c r="N2" s="12">
        <v>2.0825093899999998</v>
      </c>
      <c r="O2" s="12">
        <v>2.7580123699999999</v>
      </c>
      <c r="P2" s="22">
        <v>6.8984189999999996</v>
      </c>
      <c r="Q2" s="12">
        <v>4.3558485202000004</v>
      </c>
      <c r="R2" s="12">
        <v>5.3524834655999998</v>
      </c>
      <c r="S2" s="22">
        <v>10.903700000000001</v>
      </c>
      <c r="T2" s="22">
        <v>5.804945</v>
      </c>
      <c r="U2" s="12">
        <v>3.88177583</v>
      </c>
      <c r="V2" s="12">
        <v>1.4099974</v>
      </c>
      <c r="W2" s="12">
        <v>4.3029143504</v>
      </c>
      <c r="X2" s="12">
        <v>-0.98831369999999996</v>
      </c>
      <c r="Y2" s="12">
        <v>1.5365977</v>
      </c>
      <c r="Z2" s="12">
        <v>1.2814369000000001</v>
      </c>
      <c r="AA2" s="12">
        <v>-0.32951943</v>
      </c>
      <c r="AB2" s="22">
        <v>7.680212</v>
      </c>
      <c r="AC2" s="22">
        <v>9.387359</v>
      </c>
      <c r="AD2" s="12">
        <v>1.3634754</v>
      </c>
      <c r="AE2" s="12">
        <v>3.8475034849999998</v>
      </c>
      <c r="AF2" s="12">
        <v>2.0293969700000001</v>
      </c>
      <c r="AG2" s="12">
        <v>2.64036947</v>
      </c>
      <c r="AH2" s="12">
        <v>4.8164729402999997</v>
      </c>
      <c r="AI2" s="22">
        <v>5.0446840000000002</v>
      </c>
      <c r="AJ2" s="12" t="s">
        <v>111</v>
      </c>
      <c r="AK2" s="12">
        <v>1.1052472</v>
      </c>
      <c r="AL2" s="12">
        <v>0.37713645000000001</v>
      </c>
      <c r="AM2" s="12">
        <v>1.7998316000000001</v>
      </c>
      <c r="AN2" s="12">
        <v>2.5765015600000001</v>
      </c>
      <c r="AO2" s="12">
        <v>-1.0175198000000001</v>
      </c>
      <c r="AP2" s="12">
        <v>3.4774369279999999</v>
      </c>
      <c r="AQ2" s="22">
        <v>14.74766</v>
      </c>
      <c r="AR2" s="22">
        <v>13.42131</v>
      </c>
      <c r="AS2" s="12">
        <v>-1.77056608</v>
      </c>
      <c r="AT2" s="22">
        <v>5.9120020000000002</v>
      </c>
      <c r="AU2" s="12">
        <v>0.85293969999999997</v>
      </c>
      <c r="AV2" s="22">
        <v>8.3490369999999992</v>
      </c>
    </row>
    <row r="3" spans="1:48" s="9" customFormat="1" x14ac:dyDescent="0.2">
      <c r="A3" s="23" t="s">
        <v>122</v>
      </c>
      <c r="B3" s="13">
        <v>0.31770520000000002</v>
      </c>
      <c r="C3" s="15">
        <v>2.0813700000000001E-8</v>
      </c>
      <c r="D3" s="13">
        <v>8.1777829999999996E-2</v>
      </c>
      <c r="E3" s="15">
        <v>1.9034189999999999E-3</v>
      </c>
      <c r="F3" s="13">
        <v>0.65106260000000005</v>
      </c>
      <c r="G3" s="15">
        <v>1.318492E-4</v>
      </c>
      <c r="H3" s="15">
        <v>6.010581E-7</v>
      </c>
      <c r="I3" s="15">
        <v>1.9323330000000001E-4</v>
      </c>
      <c r="J3" s="13">
        <v>0.48047319999999999</v>
      </c>
      <c r="K3" s="13">
        <v>0.29522169999999998</v>
      </c>
      <c r="L3" s="15">
        <v>6.2484680000000003E-4</v>
      </c>
      <c r="M3" s="15">
        <v>1.0742049999999999E-6</v>
      </c>
      <c r="N3" s="13">
        <v>5.2711969999999997E-2</v>
      </c>
      <c r="O3" s="15">
        <v>1.3440280000000001E-2</v>
      </c>
      <c r="P3" s="15">
        <v>2.5782510000000001E-6</v>
      </c>
      <c r="Q3" s="15">
        <v>4.3008739999999998E-4</v>
      </c>
      <c r="R3" s="15">
        <v>5.2772899999999997E-5</v>
      </c>
      <c r="S3" s="15">
        <v>4.2937929999999996E-9</v>
      </c>
      <c r="T3" s="15">
        <v>2.1112970000000001E-5</v>
      </c>
      <c r="U3" s="15">
        <v>1.1981450000000001E-3</v>
      </c>
      <c r="V3" s="13">
        <v>0.17657419999999999</v>
      </c>
      <c r="W3" s="15">
        <v>4.8194319999999999E-4</v>
      </c>
      <c r="X3" s="13">
        <v>0.33685799999999999</v>
      </c>
      <c r="Y3" s="13">
        <v>0.1427947</v>
      </c>
      <c r="Z3" s="13">
        <v>0.21724399999999999</v>
      </c>
      <c r="AA3" s="13">
        <v>0.74578840999999996</v>
      </c>
      <c r="AB3" s="15">
        <v>6.3320359999999996E-7</v>
      </c>
      <c r="AC3" s="15">
        <v>3.879046E-8</v>
      </c>
      <c r="AD3" s="13">
        <v>0.19051789999999999</v>
      </c>
      <c r="AE3" s="15">
        <v>1.290654E-3</v>
      </c>
      <c r="AF3" s="13">
        <v>5.8373519999999998E-2</v>
      </c>
      <c r="AG3" s="15">
        <v>1.7180919999999999E-2</v>
      </c>
      <c r="AH3" s="15">
        <v>1.6115540000000001E-4</v>
      </c>
      <c r="AI3" s="15">
        <v>9.9808380000000003E-5</v>
      </c>
      <c r="AJ3" s="15">
        <v>0</v>
      </c>
      <c r="AK3" s="13">
        <v>0.28444989999999998</v>
      </c>
      <c r="AL3" s="13">
        <v>0.71073874999999997</v>
      </c>
      <c r="AM3" s="13">
        <v>8.9659699999999995E-2</v>
      </c>
      <c r="AN3" s="15">
        <v>1.9609229999999998E-2</v>
      </c>
      <c r="AO3" s="13">
        <v>0.3231696</v>
      </c>
      <c r="AP3" s="15">
        <v>2.881593E-3</v>
      </c>
      <c r="AQ3" s="15">
        <v>4.0514479999999999E-11</v>
      </c>
      <c r="AR3" s="15">
        <v>1.7830880000000001E-10</v>
      </c>
      <c r="AS3" s="13">
        <v>9.4561439999999997E-2</v>
      </c>
      <c r="AT3" s="15">
        <v>1.7063460000000001E-5</v>
      </c>
      <c r="AU3" s="13">
        <v>0.40555020000000003</v>
      </c>
      <c r="AV3" s="15">
        <v>2.030853E-7</v>
      </c>
    </row>
    <row r="4" spans="1:48" s="16" customFormat="1" x14ac:dyDescent="0.2">
      <c r="A4" s="24" t="s">
        <v>123</v>
      </c>
      <c r="B4" s="25">
        <v>-0.24223610000000001</v>
      </c>
      <c r="C4" s="26">
        <v>0.9217379</v>
      </c>
      <c r="D4" s="25">
        <v>0.40936693000000002</v>
      </c>
      <c r="E4" s="26">
        <v>0.664726292</v>
      </c>
      <c r="F4" s="25">
        <v>-0.110974</v>
      </c>
      <c r="G4" s="26">
        <v>0.76591816339999996</v>
      </c>
      <c r="H4" s="26">
        <v>0.88182819999999995</v>
      </c>
      <c r="I4" s="26">
        <v>0.75385523109999997</v>
      </c>
      <c r="J4" s="25">
        <v>-0.1723452</v>
      </c>
      <c r="K4" s="25">
        <v>0.25339250000000002</v>
      </c>
      <c r="L4" s="26">
        <v>0.71214127650000003</v>
      </c>
      <c r="M4" s="26">
        <v>0.87300889999999998</v>
      </c>
      <c r="N4" s="25">
        <v>0.4508394</v>
      </c>
      <c r="O4" s="26">
        <v>0.55599401999999998</v>
      </c>
      <c r="P4" s="26">
        <v>0.85836699999999999</v>
      </c>
      <c r="Q4" s="26">
        <v>0.72624294460000005</v>
      </c>
      <c r="R4" s="26">
        <v>0.79220818159999995</v>
      </c>
      <c r="S4" s="26">
        <v>0.93536059999999999</v>
      </c>
      <c r="T4" s="26">
        <v>0.81527720000000004</v>
      </c>
      <c r="U4" s="26">
        <v>0.68547760499999999</v>
      </c>
      <c r="V4" s="25">
        <v>0.323577</v>
      </c>
      <c r="W4" s="26">
        <v>0.72203184490000005</v>
      </c>
      <c r="X4" s="25">
        <v>-0.23309830000000001</v>
      </c>
      <c r="Y4" s="25">
        <v>0.34921649999999999</v>
      </c>
      <c r="Z4" s="25">
        <v>0.29679050000000001</v>
      </c>
      <c r="AA4" s="25">
        <v>-7.9666180000000003E-2</v>
      </c>
      <c r="AB4" s="26">
        <v>0.88106390000000001</v>
      </c>
      <c r="AC4" s="26">
        <v>0.91557849999999996</v>
      </c>
      <c r="AD4" s="25">
        <v>0.31396930000000001</v>
      </c>
      <c r="AE4" s="26">
        <v>0.68224921500000002</v>
      </c>
      <c r="AF4" s="25">
        <v>0.44160702000000002</v>
      </c>
      <c r="AG4" s="26">
        <v>0.53928288000000002</v>
      </c>
      <c r="AH4" s="26">
        <v>0.75966947929999995</v>
      </c>
      <c r="AI4" s="26">
        <v>0.77428540000000001</v>
      </c>
      <c r="AJ4" s="26">
        <v>1</v>
      </c>
      <c r="AK4" s="25">
        <v>0.2589205</v>
      </c>
      <c r="AL4" s="25">
        <v>9.1088769999999999E-2</v>
      </c>
      <c r="AM4" s="25">
        <v>0.40006740000000002</v>
      </c>
      <c r="AN4" s="26">
        <v>0.52993394000000005</v>
      </c>
      <c r="AO4" s="25">
        <v>-0.23959659999999999</v>
      </c>
      <c r="AP4" s="26">
        <v>0.64471568400000001</v>
      </c>
      <c r="AQ4" s="26">
        <v>0.96306970000000003</v>
      </c>
      <c r="AR4" s="26">
        <v>0.95590960000000003</v>
      </c>
      <c r="AS4" s="25">
        <v>-0.39458208</v>
      </c>
      <c r="AT4" s="26">
        <v>0.8202277</v>
      </c>
      <c r="AU4" s="25">
        <v>0.20257900000000001</v>
      </c>
      <c r="AV4" s="26">
        <v>0.8966248</v>
      </c>
    </row>
    <row r="5" spans="1:48" x14ac:dyDescent="0.2">
      <c r="A5" s="1" t="s">
        <v>126</v>
      </c>
      <c r="B5">
        <v>1</v>
      </c>
      <c r="C5" s="10">
        <v>4.25</v>
      </c>
      <c r="D5">
        <v>1.1666669999999999</v>
      </c>
      <c r="E5" s="2">
        <v>2.1397849999999998</v>
      </c>
      <c r="F5">
        <v>3</v>
      </c>
      <c r="G5" s="2">
        <v>3.2914289999999999</v>
      </c>
      <c r="H5" s="2">
        <v>2.8888889999999998</v>
      </c>
      <c r="I5" s="4">
        <v>1.470588</v>
      </c>
      <c r="J5">
        <v>1.115942</v>
      </c>
      <c r="K5">
        <v>1.4412700000000001</v>
      </c>
      <c r="L5" s="4">
        <v>1.366382</v>
      </c>
      <c r="M5" s="2">
        <v>3.3261539999999998</v>
      </c>
      <c r="N5">
        <v>1.2535210000000001</v>
      </c>
      <c r="O5" s="2">
        <v>2.6309520000000002</v>
      </c>
      <c r="P5" s="4">
        <v>1.6625000000000001</v>
      </c>
      <c r="Q5" s="4">
        <v>1.60199</v>
      </c>
      <c r="R5" s="4">
        <v>1.472574</v>
      </c>
      <c r="S5" s="2">
        <v>3.3571430000000002</v>
      </c>
      <c r="T5" s="2">
        <v>2.1388889999999998</v>
      </c>
      <c r="U5" s="2">
        <v>2.6486489999999998</v>
      </c>
      <c r="V5">
        <v>1.8947369999999999</v>
      </c>
      <c r="W5" s="4">
        <v>1.4112549999999999</v>
      </c>
      <c r="X5">
        <v>1.25</v>
      </c>
      <c r="Y5">
        <v>2.0693069999999998</v>
      </c>
      <c r="Z5">
        <v>7.5815739999999998</v>
      </c>
      <c r="AA5">
        <v>1.2439020000000001</v>
      </c>
      <c r="AB5" s="4">
        <v>1.74</v>
      </c>
      <c r="AC5" s="10">
        <v>3.491228</v>
      </c>
      <c r="AD5">
        <v>1.4539470000000001</v>
      </c>
      <c r="AE5" s="2">
        <v>2.14</v>
      </c>
      <c r="AF5">
        <v>6.7663039999999999</v>
      </c>
      <c r="AG5" s="4">
        <v>1.8333330000000001</v>
      </c>
      <c r="AH5" s="10">
        <v>3.5333329999999998</v>
      </c>
      <c r="AI5" s="2">
        <v>2.4333330000000002</v>
      </c>
      <c r="AJ5" s="10">
        <v>5.904255</v>
      </c>
      <c r="AK5">
        <v>1.066667</v>
      </c>
      <c r="AL5">
        <v>1.934579</v>
      </c>
      <c r="AM5">
        <v>1</v>
      </c>
      <c r="AN5" s="2">
        <v>3.1238100000000002</v>
      </c>
      <c r="AO5">
        <v>1</v>
      </c>
      <c r="AP5" s="10">
        <v>4</v>
      </c>
      <c r="AQ5" s="10">
        <v>4.0625</v>
      </c>
      <c r="AR5" s="10">
        <v>3.4578310000000001</v>
      </c>
      <c r="AS5">
        <v>1.1333329999999999</v>
      </c>
      <c r="AT5" s="2">
        <v>2.7111719999999999</v>
      </c>
      <c r="AU5">
        <v>2.0432899999999998</v>
      </c>
      <c r="AV5" s="2">
        <v>2.2075469999999999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8072-E331-EC4B-84C4-F0AE4080B6BF}">
  <dimension ref="A1:BB8"/>
  <sheetViews>
    <sheetView workbookViewId="0">
      <selection activeCell="T1" sqref="A1:XFD1"/>
    </sheetView>
  </sheetViews>
  <sheetFormatPr baseColWidth="10" defaultRowHeight="16" x14ac:dyDescent="0.2"/>
  <cols>
    <col min="2" max="16" width="11.1640625" bestFit="1" customWidth="1"/>
    <col min="17" max="17" width="13.33203125" bestFit="1" customWidth="1"/>
    <col min="18" max="54" width="11.1640625" bestFit="1" customWidth="1"/>
  </cols>
  <sheetData>
    <row r="1" spans="1:54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1" t="s">
        <v>112</v>
      </c>
      <c r="B2" s="14">
        <v>2</v>
      </c>
      <c r="C2" s="14">
        <v>2</v>
      </c>
      <c r="D2" s="14">
        <v>2</v>
      </c>
      <c r="E2" s="14">
        <v>2</v>
      </c>
      <c r="F2" s="14">
        <v>2</v>
      </c>
      <c r="G2" s="14">
        <v>2</v>
      </c>
      <c r="H2" s="14">
        <v>2</v>
      </c>
      <c r="I2" s="14">
        <v>2</v>
      </c>
      <c r="J2" s="14">
        <v>2</v>
      </c>
      <c r="K2" s="14">
        <v>2</v>
      </c>
      <c r="L2" s="14">
        <v>2</v>
      </c>
      <c r="M2" s="14">
        <v>2</v>
      </c>
      <c r="N2" s="14">
        <v>2</v>
      </c>
      <c r="O2" s="14">
        <v>2</v>
      </c>
      <c r="P2" s="14">
        <v>2</v>
      </c>
      <c r="Q2" s="14">
        <v>2</v>
      </c>
      <c r="R2" s="14">
        <v>2</v>
      </c>
      <c r="S2" s="14">
        <v>2</v>
      </c>
      <c r="T2" s="14">
        <v>2</v>
      </c>
      <c r="U2" s="14">
        <v>2</v>
      </c>
      <c r="V2" s="14">
        <v>2</v>
      </c>
      <c r="W2" s="14">
        <v>2</v>
      </c>
      <c r="X2" s="14">
        <v>2</v>
      </c>
      <c r="Y2" s="14">
        <v>2</v>
      </c>
      <c r="Z2" s="14">
        <v>2</v>
      </c>
      <c r="AA2" s="14">
        <v>2</v>
      </c>
      <c r="AB2" s="14">
        <v>2</v>
      </c>
      <c r="AC2" s="14">
        <v>2</v>
      </c>
      <c r="AD2" s="14">
        <v>2</v>
      </c>
      <c r="AE2" s="14">
        <v>2</v>
      </c>
      <c r="AF2" s="14">
        <v>2</v>
      </c>
      <c r="AG2" s="14">
        <v>2</v>
      </c>
      <c r="AH2" s="14">
        <v>2</v>
      </c>
      <c r="AI2" s="14">
        <v>2</v>
      </c>
      <c r="AJ2" s="14">
        <v>2</v>
      </c>
      <c r="AK2" s="14">
        <v>2</v>
      </c>
      <c r="AL2" s="14">
        <v>2</v>
      </c>
      <c r="AM2" s="14">
        <v>2</v>
      </c>
      <c r="AN2" s="14">
        <v>2</v>
      </c>
      <c r="AO2" s="14">
        <v>2</v>
      </c>
      <c r="AP2" s="14">
        <v>2</v>
      </c>
      <c r="AQ2" s="14">
        <v>2</v>
      </c>
      <c r="AR2" s="14">
        <v>2</v>
      </c>
      <c r="AS2" s="14">
        <v>2</v>
      </c>
      <c r="AT2" s="14">
        <v>2</v>
      </c>
      <c r="AU2" s="14">
        <v>2</v>
      </c>
      <c r="AV2" s="14">
        <v>2</v>
      </c>
      <c r="AW2" s="14">
        <v>2</v>
      </c>
      <c r="AX2" s="14">
        <v>2</v>
      </c>
      <c r="AY2" s="14">
        <v>2</v>
      </c>
      <c r="AZ2" s="14">
        <v>2</v>
      </c>
      <c r="BA2" s="14">
        <v>2</v>
      </c>
      <c r="BB2" s="14">
        <v>2</v>
      </c>
    </row>
    <row r="3" spans="1:54" x14ac:dyDescent="0.2">
      <c r="A3" s="11" t="s">
        <v>113</v>
      </c>
      <c r="B3" s="13">
        <v>1.6172890000000001E-7</v>
      </c>
      <c r="C3" s="13">
        <v>2.8258679999999998E-4</v>
      </c>
      <c r="D3" s="13">
        <v>2.337015E-3</v>
      </c>
      <c r="E3" s="13">
        <v>8.6348419999999995E-2</v>
      </c>
      <c r="F3" s="13">
        <v>2.7543956000000001</v>
      </c>
      <c r="G3" s="13">
        <v>1044.2692747000001</v>
      </c>
      <c r="H3" s="13">
        <v>2.1747989999999998E-3</v>
      </c>
      <c r="I3" s="13">
        <v>5.6365379999999999E-5</v>
      </c>
      <c r="J3" s="13">
        <v>6.4033679999999996E-2</v>
      </c>
      <c r="K3" s="13">
        <v>8.3889979999999999E-3</v>
      </c>
      <c r="L3" s="13">
        <v>0.7901918</v>
      </c>
      <c r="M3" s="13">
        <v>0.22027421999999999</v>
      </c>
      <c r="N3" s="13">
        <v>1.3765834400000001</v>
      </c>
      <c r="O3" s="13">
        <v>6.5485880000000002E-3</v>
      </c>
      <c r="P3" s="13">
        <v>0.51511180000000001</v>
      </c>
      <c r="Q3" s="13">
        <v>540146</v>
      </c>
      <c r="R3" s="13">
        <v>2.236616E-2</v>
      </c>
      <c r="S3" s="13">
        <v>3.2774799999999999E-4</v>
      </c>
      <c r="T3" s="13">
        <v>1.4555239999999999E-4</v>
      </c>
      <c r="U3" s="13">
        <v>6.0026540000000003E-4</v>
      </c>
      <c r="V3" s="13">
        <v>1.8772890000000001E-7</v>
      </c>
      <c r="W3" s="13">
        <v>0.17252039999999999</v>
      </c>
      <c r="X3" s="13">
        <v>0.1982217</v>
      </c>
      <c r="Y3" s="13">
        <v>0.20920150000000001</v>
      </c>
      <c r="Z3" s="13">
        <v>6.8195679999999998E-3</v>
      </c>
      <c r="AA3" s="13">
        <v>8668.8359999999993</v>
      </c>
      <c r="AB3" s="13">
        <v>0.31528200000000001</v>
      </c>
      <c r="AC3" s="13">
        <v>1.932234E-7</v>
      </c>
      <c r="AD3" s="13">
        <v>1.09103E-3</v>
      </c>
      <c r="AE3" s="13">
        <v>3.5646546699999999</v>
      </c>
      <c r="AF3" s="13">
        <v>9.3898430000000001E-3</v>
      </c>
      <c r="AG3" s="13">
        <v>6.8861629999999993E-2</v>
      </c>
      <c r="AH3" s="13">
        <v>8.7179489999999993E-8</v>
      </c>
      <c r="AI3" s="13">
        <v>2.153846E-7</v>
      </c>
      <c r="AJ3" s="13">
        <v>20.5332325</v>
      </c>
      <c r="AK3" s="13">
        <v>9.2032969999999995E-7</v>
      </c>
      <c r="AL3" s="13">
        <v>2.2786809999999998E-3</v>
      </c>
      <c r="AM3" s="13">
        <v>1.460762E-2</v>
      </c>
      <c r="AN3" s="13">
        <v>9.8366300000000007E-3</v>
      </c>
      <c r="AO3" s="13">
        <v>1.158818E-2</v>
      </c>
      <c r="AP3" s="13">
        <v>7.4194139999999998E-5</v>
      </c>
      <c r="AQ3" s="13">
        <v>13.310681799999999</v>
      </c>
      <c r="AR3" s="13">
        <v>4.3058609999999998E-7</v>
      </c>
      <c r="AS3" s="13">
        <v>5.8608059999999996E-6</v>
      </c>
      <c r="AT3" s="13">
        <v>1.728956E-3</v>
      </c>
      <c r="AU3" s="13">
        <v>4.6703300000000001E-8</v>
      </c>
      <c r="AV3" s="13">
        <v>1.6954400000000002E-5</v>
      </c>
      <c r="AW3" s="13">
        <v>1.609138E-3</v>
      </c>
      <c r="AX3" s="13">
        <v>4.6016903999999998</v>
      </c>
      <c r="AY3" s="13">
        <v>3.0153850000000002E-4</v>
      </c>
      <c r="AZ3" s="13">
        <v>0.37051979000000002</v>
      </c>
      <c r="BA3" s="13">
        <v>330.42529999999999</v>
      </c>
      <c r="BB3" s="13">
        <v>0.31250675999999999</v>
      </c>
    </row>
    <row r="4" spans="1:54" x14ac:dyDescent="0.2">
      <c r="A4" s="11" t="s">
        <v>114</v>
      </c>
      <c r="B4" s="13">
        <v>3.2345790000000002E-7</v>
      </c>
      <c r="C4" s="13">
        <v>5.6517359999999997E-4</v>
      </c>
      <c r="D4" s="13">
        <v>4.6740289999999997E-3</v>
      </c>
      <c r="E4" s="13">
        <v>0.17269685000000001</v>
      </c>
      <c r="F4" s="13">
        <v>5.5087912000000001</v>
      </c>
      <c r="G4" s="13">
        <v>2088.5385495</v>
      </c>
      <c r="H4" s="13">
        <v>4.3495970000000002E-3</v>
      </c>
      <c r="I4" s="13">
        <v>1.127308E-4</v>
      </c>
      <c r="J4" s="13">
        <v>0.12806735999999999</v>
      </c>
      <c r="K4" s="13">
        <v>1.6777996E-2</v>
      </c>
      <c r="L4" s="13">
        <v>1.5803836</v>
      </c>
      <c r="M4" s="13">
        <v>0.44054844999999998</v>
      </c>
      <c r="N4" s="13">
        <v>2.7531668900000001</v>
      </c>
      <c r="O4" s="13">
        <v>1.3097175000000001E-2</v>
      </c>
      <c r="P4" s="13">
        <v>1.0302236</v>
      </c>
      <c r="Q4" s="13">
        <v>1080292</v>
      </c>
      <c r="R4" s="13">
        <v>4.4732319999999999E-2</v>
      </c>
      <c r="S4" s="13">
        <v>6.5549599999999999E-4</v>
      </c>
      <c r="T4" s="13">
        <v>2.9110479999999998E-4</v>
      </c>
      <c r="U4" s="13">
        <v>1.2005308000000001E-3</v>
      </c>
      <c r="V4" s="13">
        <v>3.7545790000000001E-7</v>
      </c>
      <c r="W4" s="13">
        <v>0.34504089999999998</v>
      </c>
      <c r="X4" s="13">
        <v>0.3964434</v>
      </c>
      <c r="Y4" s="13">
        <v>0.41840290000000002</v>
      </c>
      <c r="Z4" s="13">
        <v>1.3639136E-2</v>
      </c>
      <c r="AA4" s="13">
        <v>17337.669999999998</v>
      </c>
      <c r="AB4" s="13">
        <v>0.63056409999999996</v>
      </c>
      <c r="AC4" s="13">
        <v>3.864469E-7</v>
      </c>
      <c r="AD4" s="13">
        <v>2.18206E-3</v>
      </c>
      <c r="AE4" s="13">
        <v>7.1293093399999998</v>
      </c>
      <c r="AF4" s="13">
        <v>1.8779686E-2</v>
      </c>
      <c r="AG4" s="13">
        <v>0.13772325999999999</v>
      </c>
      <c r="AH4" s="13">
        <v>1.7435900000000001E-7</v>
      </c>
      <c r="AI4" s="13">
        <v>4.307692E-7</v>
      </c>
      <c r="AJ4" s="13">
        <v>41.066465100000002</v>
      </c>
      <c r="AK4" s="13">
        <v>1.8406589999999999E-6</v>
      </c>
      <c r="AL4" s="13">
        <v>4.557363E-3</v>
      </c>
      <c r="AM4" s="13">
        <v>2.921524E-2</v>
      </c>
      <c r="AN4" s="13">
        <v>1.9673260000000001E-2</v>
      </c>
      <c r="AO4" s="13">
        <v>2.3176349999999998E-2</v>
      </c>
      <c r="AP4" s="13">
        <v>1.483883E-4</v>
      </c>
      <c r="AQ4" s="13">
        <v>26.621363599999999</v>
      </c>
      <c r="AR4" s="13">
        <v>8.6117219999999996E-7</v>
      </c>
      <c r="AS4" s="13">
        <v>1.172161E-5</v>
      </c>
      <c r="AT4" s="13">
        <v>3.4579120000000001E-3</v>
      </c>
      <c r="AU4" s="13">
        <v>9.3406590000000006E-8</v>
      </c>
      <c r="AV4" s="13">
        <v>3.3908790000000002E-5</v>
      </c>
      <c r="AW4" s="13">
        <v>3.2182769999999999E-3</v>
      </c>
      <c r="AX4" s="13">
        <v>9.2033807999999997</v>
      </c>
      <c r="AY4" s="13">
        <v>6.0307690000000001E-4</v>
      </c>
      <c r="AZ4" s="13">
        <v>0.74103958000000003</v>
      </c>
      <c r="BA4" s="13">
        <v>660.85059999999999</v>
      </c>
      <c r="BB4" s="13">
        <v>0.62501351999999999</v>
      </c>
    </row>
    <row r="5" spans="1:54" x14ac:dyDescent="0.2">
      <c r="A5" s="11" t="s">
        <v>115</v>
      </c>
      <c r="B5" s="13">
        <v>0.44348860000000001</v>
      </c>
      <c r="C5" s="13">
        <v>0.88778028860000002</v>
      </c>
      <c r="D5" s="13">
        <v>1.220192951</v>
      </c>
      <c r="E5" s="13">
        <v>2.7876540300000001</v>
      </c>
      <c r="F5" s="13">
        <v>0.30380449999999998</v>
      </c>
      <c r="G5" s="13">
        <v>1.4770760000000001</v>
      </c>
      <c r="H5" s="13">
        <v>2.635480185</v>
      </c>
      <c r="I5" s="13">
        <v>1.6245890000000001</v>
      </c>
      <c r="J5" s="13">
        <v>2.02267778</v>
      </c>
      <c r="K5" s="13">
        <v>1.3840117860000001</v>
      </c>
      <c r="L5" s="13">
        <v>1.381202</v>
      </c>
      <c r="M5" s="13">
        <v>2.7482023799999999</v>
      </c>
      <c r="N5" s="13">
        <v>2.7584447600000002</v>
      </c>
      <c r="O5" s="13">
        <v>2.12268597</v>
      </c>
      <c r="P5" s="13">
        <v>0.59775540000000005</v>
      </c>
      <c r="Q5" s="13">
        <v>2.1559699999999999</v>
      </c>
      <c r="R5" s="13">
        <v>2.0526200999999999</v>
      </c>
      <c r="S5" s="13">
        <v>2.4120109809999999</v>
      </c>
      <c r="T5" s="13">
        <v>3.2209897744</v>
      </c>
      <c r="U5" s="13">
        <v>1.6873788183</v>
      </c>
      <c r="V5" s="13">
        <v>0.1094955</v>
      </c>
      <c r="W5" s="13">
        <v>27.538679999999999</v>
      </c>
      <c r="X5" s="13">
        <v>1.4462904999999999</v>
      </c>
      <c r="Y5" s="13">
        <v>0.92125210000000002</v>
      </c>
      <c r="Z5" s="13">
        <v>5.1408470470000003</v>
      </c>
      <c r="AA5" s="13">
        <v>1.925157</v>
      </c>
      <c r="AB5" s="13">
        <v>1.0298183000000001</v>
      </c>
      <c r="AC5" s="13">
        <v>0.53342699999999998</v>
      </c>
      <c r="AD5" s="13">
        <v>2.18247934</v>
      </c>
      <c r="AE5" s="13">
        <v>2.2096206</v>
      </c>
      <c r="AF5" s="13">
        <v>8.2240718360000002</v>
      </c>
      <c r="AG5" s="13">
        <v>0.35536775999999998</v>
      </c>
      <c r="AH5" s="13">
        <v>1.390909</v>
      </c>
      <c r="AI5" s="13">
        <v>0.44955400000000001</v>
      </c>
      <c r="AJ5" s="13">
        <v>3.1624525000000001</v>
      </c>
      <c r="AK5" s="13">
        <v>3.6403270000000001</v>
      </c>
      <c r="AL5" s="13">
        <v>11.91724</v>
      </c>
      <c r="AM5" s="13">
        <v>2.0465068</v>
      </c>
      <c r="AN5" s="13">
        <v>3.47887294</v>
      </c>
      <c r="AO5" s="13">
        <v>0.58478333999999998</v>
      </c>
      <c r="AP5" s="13">
        <v>0.73604979999999998</v>
      </c>
      <c r="AQ5" s="13">
        <v>1.3117426000000001</v>
      </c>
      <c r="AR5" s="13">
        <v>1.7870779999999999</v>
      </c>
      <c r="AS5" s="13">
        <v>1.711738</v>
      </c>
      <c r="AT5" s="13">
        <v>1.5751324280000001</v>
      </c>
      <c r="AU5" s="13">
        <v>0.3095773</v>
      </c>
      <c r="AV5" s="13">
        <v>7.2095709999999993E-2</v>
      </c>
      <c r="AW5" s="13">
        <v>1.467146415</v>
      </c>
      <c r="AX5" s="13">
        <v>2.1418398999999999</v>
      </c>
      <c r="AY5" s="13">
        <v>0.12742340029999999</v>
      </c>
      <c r="AZ5" s="13">
        <v>2.7010404100000001</v>
      </c>
      <c r="BA5" s="13">
        <v>8.1293290000000002</v>
      </c>
      <c r="BB5" s="13">
        <v>2.8498625299999998</v>
      </c>
    </row>
    <row r="6" spans="1:54" x14ac:dyDescent="0.2">
      <c r="A6" s="11" t="s">
        <v>116</v>
      </c>
      <c r="B6" s="13">
        <v>0.64638510000000005</v>
      </c>
      <c r="C6" s="13">
        <v>0.4232428325</v>
      </c>
      <c r="D6" s="13">
        <v>0.31093784699999999</v>
      </c>
      <c r="E6" s="13">
        <v>7.9326019999999997E-2</v>
      </c>
      <c r="F6" s="13">
        <v>0.74049489999999996</v>
      </c>
      <c r="G6" s="13">
        <v>0.24617330000000001</v>
      </c>
      <c r="H6" s="13">
        <v>9.0043071000000002E-2</v>
      </c>
      <c r="I6" s="13">
        <v>0.21566389999999999</v>
      </c>
      <c r="J6" s="13">
        <v>0.15186448</v>
      </c>
      <c r="K6" s="13">
        <v>0.267784727</v>
      </c>
      <c r="L6" s="13">
        <v>0.26846809999999999</v>
      </c>
      <c r="M6" s="13">
        <v>8.1966059999999993E-2</v>
      </c>
      <c r="N6" s="13">
        <v>8.1271709999999997E-2</v>
      </c>
      <c r="O6" s="13">
        <v>0.13925278299999999</v>
      </c>
      <c r="P6" s="13">
        <v>0.55716169999999998</v>
      </c>
      <c r="Q6" s="13">
        <v>0.13530880000000001</v>
      </c>
      <c r="R6" s="13">
        <v>0.14796458000000001</v>
      </c>
      <c r="S6" s="13">
        <v>0.108696969</v>
      </c>
      <c r="T6" s="13">
        <v>5.5650507299999999E-2</v>
      </c>
      <c r="U6" s="13">
        <v>0.2039331033</v>
      </c>
      <c r="V6" s="13">
        <v>0.89668210000000004</v>
      </c>
      <c r="W6" s="15">
        <v>3.029668E-7</v>
      </c>
      <c r="X6" s="13">
        <v>0.25310729999999998</v>
      </c>
      <c r="Y6" s="13">
        <v>0.41017179999999998</v>
      </c>
      <c r="Z6" s="15">
        <v>1.2829794E-2</v>
      </c>
      <c r="AA6" s="13">
        <v>0.1653509</v>
      </c>
      <c r="AB6" s="13">
        <v>0.37067509999999998</v>
      </c>
      <c r="AC6" s="13">
        <v>0.59264609999999995</v>
      </c>
      <c r="AD6" s="13">
        <v>0.13225348000000001</v>
      </c>
      <c r="AE6" s="13">
        <v>0.12920192</v>
      </c>
      <c r="AF6" s="15">
        <v>1.624798E-3</v>
      </c>
      <c r="AG6" s="13">
        <v>0.70414498999999997</v>
      </c>
      <c r="AH6" s="13">
        <v>0.26611509999999999</v>
      </c>
      <c r="AI6" s="13">
        <v>0.64260119999999998</v>
      </c>
      <c r="AJ6" s="13">
        <v>5.83486E-2</v>
      </c>
      <c r="AK6" s="15">
        <v>3.9833439999999998E-2</v>
      </c>
      <c r="AL6" s="15">
        <v>1.9510679999999999E-4</v>
      </c>
      <c r="AM6" s="13">
        <v>0.14875199</v>
      </c>
      <c r="AN6" s="15">
        <v>4.526227E-2</v>
      </c>
      <c r="AO6" s="13">
        <v>0.56412918000000001</v>
      </c>
      <c r="AP6" s="13">
        <v>0.48836849999999998</v>
      </c>
      <c r="AQ6" s="13">
        <v>0.28597149999999999</v>
      </c>
      <c r="AR6" s="13">
        <v>0.18669189999999999</v>
      </c>
      <c r="AS6" s="13">
        <v>0.1995682</v>
      </c>
      <c r="AT6" s="13">
        <v>0.22541382099999999</v>
      </c>
      <c r="AU6" s="13">
        <v>0.73632690000000001</v>
      </c>
      <c r="AV6" s="13">
        <v>0.93062029999999996</v>
      </c>
      <c r="AW6" s="13">
        <v>0.24838723800000001</v>
      </c>
      <c r="AX6" s="13">
        <v>0.13696829999999999</v>
      </c>
      <c r="AY6" s="13">
        <v>0.88088711180000001</v>
      </c>
      <c r="AZ6" s="13">
        <v>8.5246520000000006E-2</v>
      </c>
      <c r="BA6" s="15">
        <v>1.7235530000000001E-3</v>
      </c>
      <c r="BB6" s="13">
        <v>7.5346910000000003E-2</v>
      </c>
    </row>
    <row r="7" spans="1:54" x14ac:dyDescent="0.2">
      <c r="A7" s="11" t="s">
        <v>117</v>
      </c>
      <c r="B7" s="13">
        <v>0.54208920000000005</v>
      </c>
      <c r="C7" s="13">
        <v>3.1171964699999999E-2</v>
      </c>
      <c r="D7" s="13">
        <v>0.69800378699999999</v>
      </c>
      <c r="E7" s="13">
        <v>2.41412337</v>
      </c>
      <c r="F7" s="13">
        <v>0.23948820000000001</v>
      </c>
      <c r="G7" s="13">
        <v>1.6197618</v>
      </c>
      <c r="H7" s="13">
        <v>1.0133694660000001</v>
      </c>
      <c r="I7" s="13">
        <v>1.305029</v>
      </c>
      <c r="J7" s="13">
        <v>1.8989979699999999</v>
      </c>
      <c r="K7" s="13">
        <v>1.3623487750000001</v>
      </c>
      <c r="L7" s="13">
        <v>0.69237959999999998</v>
      </c>
      <c r="M7" s="13">
        <v>2.9721365</v>
      </c>
      <c r="N7" s="13">
        <v>0.37417035999999998</v>
      </c>
      <c r="O7" s="13">
        <v>1.891175681</v>
      </c>
      <c r="P7" s="13">
        <v>0.64261290000000004</v>
      </c>
      <c r="Q7" s="13">
        <v>0.72508150000000005</v>
      </c>
      <c r="R7" s="13">
        <v>0.72087836000000005</v>
      </c>
      <c r="S7" s="13">
        <v>0.82031182899999999</v>
      </c>
      <c r="T7" s="13">
        <v>1.3889070288000001</v>
      </c>
      <c r="U7" s="13">
        <v>1.2030780241000001</v>
      </c>
      <c r="V7" s="13">
        <v>0.1094955</v>
      </c>
      <c r="W7" s="13">
        <v>4.2350370000000002</v>
      </c>
      <c r="X7" s="13">
        <v>0.79965909999999996</v>
      </c>
      <c r="Y7" s="13">
        <v>0.99751590000000001</v>
      </c>
      <c r="Z7" s="13">
        <v>0.71731307099999997</v>
      </c>
      <c r="AA7" s="13">
        <v>1.1154500000000001</v>
      </c>
      <c r="AB7" s="13">
        <v>0.13694700000000001</v>
      </c>
      <c r="AC7" s="13">
        <v>0.53342699999999998</v>
      </c>
      <c r="AD7" s="13">
        <v>1.3499502699999999</v>
      </c>
      <c r="AE7" s="13">
        <v>2.6620067500000002</v>
      </c>
      <c r="AF7" s="13">
        <v>1.1452650360000001</v>
      </c>
      <c r="AG7" s="13">
        <v>0.75843974999999997</v>
      </c>
      <c r="AH7" s="13">
        <v>1.390909</v>
      </c>
      <c r="AI7" s="13">
        <v>0.52433039999999997</v>
      </c>
      <c r="AJ7" s="13">
        <v>2.1712454000000001</v>
      </c>
      <c r="AK7" s="13">
        <v>2.9151600000000002</v>
      </c>
      <c r="AL7" s="13">
        <v>4.4612800000000004</v>
      </c>
      <c r="AM7" s="13">
        <v>2.7353860800000001</v>
      </c>
      <c r="AN7" s="13">
        <v>0.72214102999999996</v>
      </c>
      <c r="AO7" s="13">
        <v>0.49722072</v>
      </c>
      <c r="AP7" s="13">
        <v>0.25548690000000002</v>
      </c>
      <c r="AQ7" s="13">
        <v>0.14529020000000001</v>
      </c>
      <c r="AR7" s="13">
        <v>0.95701009999999997</v>
      </c>
      <c r="AS7" s="13">
        <v>1.711738</v>
      </c>
      <c r="AT7" s="13">
        <v>0.27605215300000002</v>
      </c>
      <c r="AU7" s="13">
        <v>0.3095773</v>
      </c>
      <c r="AV7" s="13">
        <v>0.3503812</v>
      </c>
      <c r="AW7" s="13">
        <v>0.43080093200000003</v>
      </c>
      <c r="AX7" s="13">
        <v>0.99530929999999995</v>
      </c>
      <c r="AY7" s="13">
        <v>0.2066312361</v>
      </c>
      <c r="AZ7" s="13">
        <v>1.4438550800000001</v>
      </c>
      <c r="BA7" s="13">
        <v>0.2259012</v>
      </c>
      <c r="BB7" s="13">
        <v>1.1838692799999999</v>
      </c>
    </row>
    <row r="8" spans="1:54" x14ac:dyDescent="0.2">
      <c r="A8" s="11" t="s">
        <v>118</v>
      </c>
      <c r="B8" s="13">
        <v>0.58772959999999996</v>
      </c>
      <c r="C8" s="13">
        <v>0.96934370290000005</v>
      </c>
      <c r="D8" s="13">
        <v>0.50633446599999998</v>
      </c>
      <c r="E8" s="13">
        <v>0.10850235</v>
      </c>
      <c r="F8" s="13">
        <v>0.78868459999999996</v>
      </c>
      <c r="G8" s="13">
        <v>0.21659529999999999</v>
      </c>
      <c r="H8" s="13">
        <v>0.37638688599999998</v>
      </c>
      <c r="I8" s="13">
        <v>0.28772700000000001</v>
      </c>
      <c r="J8" s="13">
        <v>0.16918336</v>
      </c>
      <c r="K8" s="13">
        <v>0.27310227500000001</v>
      </c>
      <c r="L8" s="13">
        <v>0.50905</v>
      </c>
      <c r="M8" s="13">
        <v>6.8136810000000006E-2</v>
      </c>
      <c r="N8" s="13">
        <v>0.69137084999999998</v>
      </c>
      <c r="O8" s="13">
        <v>0.170347842</v>
      </c>
      <c r="P8" s="13">
        <v>0.53377169999999996</v>
      </c>
      <c r="Q8" s="13">
        <v>0.49347659999999999</v>
      </c>
      <c r="R8" s="13">
        <v>0.49544926</v>
      </c>
      <c r="S8" s="13">
        <v>0.450969803</v>
      </c>
      <c r="T8" s="13">
        <v>0.26659857949999999</v>
      </c>
      <c r="U8" s="13">
        <v>0.31585978780000001</v>
      </c>
      <c r="V8" s="13">
        <v>0.89668210000000004</v>
      </c>
      <c r="W8" s="15">
        <v>2.5134630000000002E-2</v>
      </c>
      <c r="X8" s="13">
        <v>0.45984249999999999</v>
      </c>
      <c r="Y8" s="13">
        <v>0.38198149999999997</v>
      </c>
      <c r="Z8" s="13">
        <v>0.49712918699999997</v>
      </c>
      <c r="AA8" s="13">
        <v>0.34240579999999998</v>
      </c>
      <c r="AB8" s="13">
        <v>0.87261829999999996</v>
      </c>
      <c r="AC8" s="13">
        <v>0.59264609999999995</v>
      </c>
      <c r="AD8" s="13">
        <v>0.27619663</v>
      </c>
      <c r="AE8" s="13">
        <v>8.8068289999999994E-2</v>
      </c>
      <c r="AF8" s="13">
        <v>0.33311423699999998</v>
      </c>
      <c r="AG8" s="13">
        <v>0.47811658000000001</v>
      </c>
      <c r="AH8" s="13">
        <v>0.26611509999999999</v>
      </c>
      <c r="AI8" s="13">
        <v>0.59785670000000002</v>
      </c>
      <c r="AJ8" s="13">
        <v>0.13353909999999999</v>
      </c>
      <c r="AK8" s="13">
        <v>7.1399779999999996E-2</v>
      </c>
      <c r="AL8" s="15">
        <v>2.1181289999999998E-2</v>
      </c>
      <c r="AM8" s="13">
        <v>8.2843890000000003E-2</v>
      </c>
      <c r="AN8" s="13">
        <v>0.49485575999999998</v>
      </c>
      <c r="AO8" s="13">
        <v>0.61367923000000002</v>
      </c>
      <c r="AP8" s="13">
        <v>0.77639069999999999</v>
      </c>
      <c r="AQ8" s="13">
        <v>0.86544290000000001</v>
      </c>
      <c r="AR8" s="13">
        <v>0.39668550000000002</v>
      </c>
      <c r="AS8" s="13">
        <v>0.1995682</v>
      </c>
      <c r="AT8" s="13">
        <v>0.76088910899999995</v>
      </c>
      <c r="AU8" s="13">
        <v>0.73632690000000001</v>
      </c>
      <c r="AV8" s="13">
        <v>0.70757519999999996</v>
      </c>
      <c r="AW8" s="13">
        <v>0.65437803000000005</v>
      </c>
      <c r="AX8" s="13">
        <v>0.38276729999999998</v>
      </c>
      <c r="AY8" s="13">
        <v>0.81459368300000001</v>
      </c>
      <c r="AZ8" s="13">
        <v>0.25366475999999999</v>
      </c>
      <c r="BA8" s="13">
        <v>0.79928960000000004</v>
      </c>
      <c r="BB8" s="13">
        <v>0.32148373000000002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901A-E7F1-E849-AECF-DA0FBC1B8A18}">
  <dimension ref="A1:BB4"/>
  <sheetViews>
    <sheetView workbookViewId="0">
      <selection activeCell="K14" sqref="K14"/>
    </sheetView>
  </sheetViews>
  <sheetFormatPr baseColWidth="10" defaultRowHeight="16" x14ac:dyDescent="0.2"/>
  <sheetData>
    <row r="1" spans="1:54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1" t="s">
        <v>119</v>
      </c>
      <c r="B2" s="12">
        <v>-3.2646889999999998E-2</v>
      </c>
      <c r="C2" s="12">
        <v>-3.5711846999999998E-2</v>
      </c>
      <c r="D2" s="12">
        <v>2.173663E-2</v>
      </c>
      <c r="E2" s="12">
        <v>5.5074130000000001E-3</v>
      </c>
      <c r="F2" s="12">
        <v>1.7875470000000001E-2</v>
      </c>
      <c r="G2" s="12">
        <v>-1.088834E-2</v>
      </c>
      <c r="H2" s="12">
        <v>0.13567462</v>
      </c>
      <c r="I2" s="12">
        <v>0.15395310000000001</v>
      </c>
      <c r="J2" s="12">
        <v>4.4817080000000002E-2</v>
      </c>
      <c r="K2" s="12">
        <v>7.6420199999999994E-2</v>
      </c>
      <c r="L2" s="12">
        <v>3.422799E-2</v>
      </c>
      <c r="M2" s="12">
        <v>0.10281492</v>
      </c>
      <c r="N2" s="12">
        <v>0.17020819000000001</v>
      </c>
      <c r="O2" s="12">
        <v>-3.3676089999999999E-2</v>
      </c>
      <c r="P2" s="12">
        <v>2.400304E-2</v>
      </c>
      <c r="Q2" s="12">
        <v>9.2667659999999999E-2</v>
      </c>
      <c r="R2" s="12">
        <v>8.5499169999999999E-2</v>
      </c>
      <c r="S2" s="12">
        <v>0.15439733</v>
      </c>
      <c r="T2" s="12">
        <v>0.19553077799999999</v>
      </c>
      <c r="U2" s="12">
        <v>1.7026610000000001E-2</v>
      </c>
      <c r="V2" s="12">
        <v>-3.4581349999999997E-2</v>
      </c>
      <c r="W2" s="12">
        <v>0.30773822369999998</v>
      </c>
      <c r="X2" s="12">
        <v>3.4810210000000001E-2</v>
      </c>
      <c r="Y2" s="12">
        <v>-2.074954E-2</v>
      </c>
      <c r="Z2" s="12">
        <v>0.22962585399999999</v>
      </c>
      <c r="AA2" s="12">
        <v>9.5846270000000001E-3</v>
      </c>
      <c r="AB2" s="12">
        <v>-1.3085980000000001E-2</v>
      </c>
      <c r="AC2" s="12">
        <v>-2.6967850000000002E-2</v>
      </c>
      <c r="AD2" s="12">
        <v>0.14596376999999999</v>
      </c>
      <c r="AE2" s="12">
        <v>0.12071717999999999</v>
      </c>
      <c r="AF2" s="12">
        <v>0.19647968399999999</v>
      </c>
      <c r="AG2" s="12">
        <v>7.9176670000000005E-2</v>
      </c>
      <c r="AH2" s="12">
        <v>7.0266690000000007E-2</v>
      </c>
      <c r="AI2" s="12">
        <v>-2.7752659999999998E-2</v>
      </c>
      <c r="AJ2" s="12">
        <v>5.3117560000000001E-2</v>
      </c>
      <c r="AK2" s="12">
        <v>-2.082063E-2</v>
      </c>
      <c r="AL2" s="12">
        <v>0.1787434</v>
      </c>
      <c r="AM2" s="12">
        <v>0.26096575700000002</v>
      </c>
      <c r="AN2" s="12">
        <v>7.7500089999999994E-2</v>
      </c>
      <c r="AO2" s="12">
        <v>1.609491E-2</v>
      </c>
      <c r="AP2" s="12">
        <v>3.9815000000000003E-2</v>
      </c>
      <c r="AQ2" s="12">
        <v>-3.1066099999999999E-2</v>
      </c>
      <c r="AR2" s="12">
        <v>1.967756E-2</v>
      </c>
      <c r="AS2" s="12">
        <v>0.119725</v>
      </c>
      <c r="AT2" s="12">
        <v>-2.757573E-2</v>
      </c>
      <c r="AU2" s="12">
        <v>-2.6343200000000001E-2</v>
      </c>
      <c r="AV2" s="12">
        <v>-2.3445460000000001E-2</v>
      </c>
      <c r="AW2" s="12">
        <v>7.3738609999999996E-2</v>
      </c>
      <c r="AX2" s="12">
        <v>0.14114992000000001</v>
      </c>
      <c r="AY2" s="12">
        <v>-2.1707069999999998E-2</v>
      </c>
      <c r="AZ2" s="12">
        <v>7.923202E-2</v>
      </c>
      <c r="BA2" s="12">
        <v>2.958013E-2</v>
      </c>
      <c r="BB2" s="12">
        <v>0.1620586</v>
      </c>
    </row>
    <row r="3" spans="1:54" x14ac:dyDescent="0.2">
      <c r="A3" s="11" t="s">
        <v>120</v>
      </c>
      <c r="B3" s="12">
        <v>0.28839537999999998</v>
      </c>
      <c r="C3" s="12">
        <v>8.1197839999999997E-3</v>
      </c>
      <c r="D3" s="12">
        <v>1.2823294199999999</v>
      </c>
      <c r="E3" s="12">
        <v>1.077311218</v>
      </c>
      <c r="F3" s="12">
        <v>-1.2360516800000001</v>
      </c>
      <c r="G3" s="12">
        <v>-0.82924008999999999</v>
      </c>
      <c r="H3" s="12">
        <v>2.35630622</v>
      </c>
      <c r="I3" s="12">
        <v>2.5054063000000002</v>
      </c>
      <c r="J3" s="12">
        <v>-1.5364494200000001</v>
      </c>
      <c r="K3" s="12">
        <v>-1.8437897299999999</v>
      </c>
      <c r="L3" s="12">
        <v>1.42400529</v>
      </c>
      <c r="M3" s="12">
        <v>2.0792593799999999</v>
      </c>
      <c r="N3" s="12">
        <v>2.6360055400000002</v>
      </c>
      <c r="O3" s="12">
        <v>0.23496876999999999</v>
      </c>
      <c r="P3" s="12">
        <v>1.30889546</v>
      </c>
      <c r="Q3" s="12">
        <v>1.9904340599999999</v>
      </c>
      <c r="R3" s="12">
        <v>1.92647054</v>
      </c>
      <c r="S3" s="12">
        <v>2.50899714</v>
      </c>
      <c r="T3" s="12">
        <v>2.8370078300000001</v>
      </c>
      <c r="U3" s="12">
        <v>-1.2256935499999999</v>
      </c>
      <c r="V3" s="12">
        <v>0.17510556999999999</v>
      </c>
      <c r="W3" s="12">
        <v>-3.7271527038999999</v>
      </c>
      <c r="X3" s="12">
        <v>1.4303510399999999</v>
      </c>
      <c r="Y3" s="12">
        <v>0.64069902999999995</v>
      </c>
      <c r="Z3" s="12">
        <v>-3.1054864819999999</v>
      </c>
      <c r="AA3" s="12">
        <v>-1.131655447</v>
      </c>
      <c r="AB3" s="12">
        <v>0.79082777999999998</v>
      </c>
      <c r="AC3" s="12">
        <v>0.48833301000000001</v>
      </c>
      <c r="AD3" s="12">
        <v>2.4405747400000002</v>
      </c>
      <c r="AE3" s="12">
        <v>2.2319105399999999</v>
      </c>
      <c r="AF3" s="12">
        <v>-2.8445007530000002</v>
      </c>
      <c r="AG3" s="12">
        <v>1.8691053200000001</v>
      </c>
      <c r="AH3" s="12">
        <v>1.7865442</v>
      </c>
      <c r="AI3" s="12">
        <v>0.46573157999999998</v>
      </c>
      <c r="AJ3" s="12">
        <v>-1.6207474100000001</v>
      </c>
      <c r="AK3" s="12">
        <v>0.63915316</v>
      </c>
      <c r="AL3" s="12">
        <v>-2.7040226999999999</v>
      </c>
      <c r="AM3" s="12">
        <v>3.3526707139999998</v>
      </c>
      <c r="AN3" s="12">
        <v>1.8537306600000001</v>
      </c>
      <c r="AO3" s="12">
        <v>1.2142435899999999</v>
      </c>
      <c r="AP3" s="12">
        <v>1.4840869999999999</v>
      </c>
      <c r="AQ3" s="12">
        <v>-0.35528559999999998</v>
      </c>
      <c r="AR3" s="12">
        <v>1.25781706</v>
      </c>
      <c r="AS3" s="12">
        <v>2.2235665999999998</v>
      </c>
      <c r="AT3" s="12">
        <v>0.47091863</v>
      </c>
      <c r="AU3" s="12">
        <v>-0.50562399999999996</v>
      </c>
      <c r="AV3" s="12">
        <v>0.57935950000000003</v>
      </c>
      <c r="AW3" s="12">
        <v>1.81897135</v>
      </c>
      <c r="AX3" s="12">
        <v>2.4012661999999998</v>
      </c>
      <c r="AY3" s="12">
        <v>0.61957192000000005</v>
      </c>
      <c r="AZ3" s="12">
        <v>1.86961172</v>
      </c>
      <c r="BA3" s="12">
        <v>-1.37257849</v>
      </c>
      <c r="BB3" s="12">
        <v>2.57072469</v>
      </c>
    </row>
    <row r="4" spans="1:54" x14ac:dyDescent="0.2">
      <c r="A4" s="11" t="s">
        <v>121</v>
      </c>
      <c r="B4" s="12">
        <v>0.77516830999999997</v>
      </c>
      <c r="C4" s="12">
        <v>0.99357899800000005</v>
      </c>
      <c r="D4" s="12">
        <v>0.21024248000000001</v>
      </c>
      <c r="E4" s="12">
        <v>0.29053579000000002</v>
      </c>
      <c r="F4" s="12">
        <v>0.22670873</v>
      </c>
      <c r="G4" s="12">
        <v>0.41398231000000002</v>
      </c>
      <c r="H4" s="12">
        <v>2.5688579999999999E-2</v>
      </c>
      <c r="I4" s="12">
        <v>1.8322000000000001E-2</v>
      </c>
      <c r="J4" s="12">
        <v>0.13565267</v>
      </c>
      <c r="K4" s="12">
        <v>7.5821169999999993E-2</v>
      </c>
      <c r="L4" s="12">
        <v>0.16549459999999999</v>
      </c>
      <c r="M4" s="12">
        <v>4.686908E-2</v>
      </c>
      <c r="N4" s="12">
        <v>1.352565E-2</v>
      </c>
      <c r="O4" s="12">
        <v>0.81594288999999998</v>
      </c>
      <c r="P4" s="12">
        <v>0.201211</v>
      </c>
      <c r="Q4" s="12">
        <v>5.6385949999999997E-2</v>
      </c>
      <c r="R4" s="12">
        <v>6.4251790000000003E-2</v>
      </c>
      <c r="S4" s="12">
        <v>1.8171389999999999E-2</v>
      </c>
      <c r="T4" s="12">
        <v>8.3722759999999997E-3</v>
      </c>
      <c r="U4" s="12">
        <v>0.23052384000000001</v>
      </c>
      <c r="V4" s="12">
        <v>0.86225680000000005</v>
      </c>
      <c r="W4" s="12">
        <v>8.6895590000000001E-4</v>
      </c>
      <c r="X4" s="12">
        <v>0.16368178999999999</v>
      </c>
      <c r="Y4" s="12">
        <v>0.52692757000000001</v>
      </c>
      <c r="Z4" s="12">
        <v>4.3199809999999996E-3</v>
      </c>
      <c r="AA4" s="12">
        <v>0.26737860299999999</v>
      </c>
      <c r="AB4" s="12">
        <v>0.43569218999999998</v>
      </c>
      <c r="AC4" s="12">
        <v>0.62911665999999999</v>
      </c>
      <c r="AD4" s="12">
        <v>2.1246839999999999E-2</v>
      </c>
      <c r="AE4" s="12">
        <v>3.3801629999999999E-2</v>
      </c>
      <c r="AF4" s="12">
        <v>8.2216460000000009E-3</v>
      </c>
      <c r="AG4" s="12">
        <v>7.2101620000000005E-2</v>
      </c>
      <c r="AH4" s="12">
        <v>8.4844520000000007E-2</v>
      </c>
      <c r="AI4" s="12">
        <v>0.64501017999999999</v>
      </c>
      <c r="AJ4" s="12">
        <v>0.11628090000000001</v>
      </c>
      <c r="AK4" s="12">
        <v>0.52791796000000002</v>
      </c>
      <c r="AL4" s="12">
        <v>1.1518E-2</v>
      </c>
      <c r="AM4" s="12">
        <v>2.3071239999999998E-3</v>
      </c>
      <c r="AN4" s="12">
        <v>7.4341340000000006E-2</v>
      </c>
      <c r="AO4" s="12">
        <v>0.23479685</v>
      </c>
      <c r="AP4" s="12">
        <v>0.14895700000000001</v>
      </c>
      <c r="AQ4" s="12">
        <v>0.72503810000000002</v>
      </c>
      <c r="AR4" s="12">
        <v>0.21884714999999999</v>
      </c>
      <c r="AS4" s="12">
        <v>3.4420899999999997E-2</v>
      </c>
      <c r="AT4" s="12">
        <v>0.64134707999999996</v>
      </c>
      <c r="AU4" s="12">
        <v>0.61707809999999996</v>
      </c>
      <c r="AV4" s="12">
        <v>0.56697913</v>
      </c>
      <c r="AW4" s="12">
        <v>7.962669E-2</v>
      </c>
      <c r="AX4" s="12">
        <v>2.322302E-2</v>
      </c>
      <c r="AY4" s="12">
        <v>0.54054902999999999</v>
      </c>
      <c r="AZ4" s="12">
        <v>7.202886E-2</v>
      </c>
      <c r="BA4" s="12">
        <v>0.18077871000000001</v>
      </c>
      <c r="BB4" s="12">
        <v>1.5754790000000001E-2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 Data</vt:lpstr>
      <vt:lpstr>Moss Data</vt:lpstr>
      <vt:lpstr>Composite Samples</vt:lpstr>
      <vt:lpstr>Summary Statistics</vt:lpstr>
      <vt:lpstr>Summary Statistics No Site 11</vt:lpstr>
      <vt:lpstr>Contamination Factor Data</vt:lpstr>
      <vt:lpstr>Pearson Correlation Coefficient</vt:lpstr>
      <vt:lpstr>ANOVA Species</vt:lpstr>
      <vt:lpstr>Lm Sample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2022-11-15T01:46:32Z</dcterms:created>
  <dcterms:modified xsi:type="dcterms:W3CDTF">2023-02-05T17:08:37Z</dcterms:modified>
</cp:coreProperties>
</file>