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"/>
    </mc:Choice>
  </mc:AlternateContent>
  <xr:revisionPtr revIDLastSave="0" documentId="13_ncr:1_{AE05DBAB-4735-CE47-87FC-077DE7F9B41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tream Table" sheetId="5" r:id="rId1"/>
    <sheet name="Purity Checks" sheetId="1" r:id="rId2"/>
    <sheet name="Flowrate Checks" sheetId="2" r:id="rId3"/>
    <sheet name="Amount Chec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6" i="3"/>
  <c r="A3" i="3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C2" i="2"/>
  <c r="D2" i="2" s="1"/>
  <c r="B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<sst xmlns="http://schemas.openxmlformats.org/spreadsheetml/2006/main" count="102" uniqueCount="36">
  <si>
    <t>Trial</t>
  </si>
  <si>
    <t>PA Amount</t>
  </si>
  <si>
    <t>PA Total</t>
  </si>
  <si>
    <t>PA Purity</t>
  </si>
  <si>
    <t>MA Purity</t>
  </si>
  <si>
    <t>MA Amount</t>
  </si>
  <si>
    <t>MA Total</t>
  </si>
  <si>
    <t>Pre R OXY</t>
  </si>
  <si>
    <t>Pre R Total</t>
  </si>
  <si>
    <t>Pre R Oxy %</t>
  </si>
  <si>
    <t>m/hr</t>
  </si>
  <si>
    <t>l/hr</t>
  </si>
  <si>
    <t>m3/hr</t>
  </si>
  <si>
    <t>m/s</t>
  </si>
  <si>
    <t>metric tonnes</t>
  </si>
  <si>
    <t>kg/tonnes</t>
  </si>
  <si>
    <t>kg/yr target</t>
  </si>
  <si>
    <t>PA stream kg/hr</t>
  </si>
  <si>
    <t>PA Stream metric tonnes/yr</t>
  </si>
  <si>
    <t xml:space="preserve">Temperature C             </t>
  </si>
  <si>
    <t xml:space="preserve">Pressure    atm           </t>
  </si>
  <si>
    <t xml:space="preserve">Vapor Frac                </t>
  </si>
  <si>
    <t xml:space="preserve">Mole Flow   kmol/hr       </t>
  </si>
  <si>
    <t xml:space="preserve">Enthalpy    MMBtu/hr      </t>
  </si>
  <si>
    <t xml:space="preserve"> </t>
  </si>
  <si>
    <t xml:space="preserve">  OXY                     </t>
  </si>
  <si>
    <t xml:space="preserve">  O                       </t>
  </si>
  <si>
    <t xml:space="preserve">  PHTHA-01                </t>
  </si>
  <si>
    <t xml:space="preserve">  WATER                   </t>
  </si>
  <si>
    <t xml:space="preserve">  MALEI-01                </t>
  </si>
  <si>
    <t xml:space="preserve">  CARBO-01                </t>
  </si>
  <si>
    <t xml:space="preserve">  NITROGEN                </t>
  </si>
  <si>
    <t xml:space="preserve">Mole Frac                 </t>
  </si>
  <si>
    <t xml:space="preserve">Mass Flow   tonne/year    </t>
  </si>
  <si>
    <t xml:space="preserve">Volume Flow cum/sec       </t>
  </si>
  <si>
    <t>Stream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</si>
</sst>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C39" sqref="C39"/>
    </sheetView>
  </sheetViews>
  <sheetFormatPr baseColWidth="10" defaultColWidth="8.83203125" defaultRowHeight="15" x14ac:dyDescent="0.2"/>
  <cols>
    <col min="1" max="1" width="20.1640625" bestFit="1" customWidth="1"/>
    <col min="2" max="13" width="11.1640625" bestFit="1" customWidth="1"/>
    <col min="14" max="14" width="10.1640625" bestFit="1" customWidth="1"/>
    <col min="15" max="16" width="11.1640625" bestFit="1" customWidth="1"/>
    <col min="17" max="17" width="10.1640625" bestFit="1" customWidth="1"/>
    <col min="18" max="18" width="11.1640625" bestFit="1" customWidth="1"/>
  </cols>
  <sheetData>
    <row r="1" spans="1:18" s="3" customFormat="1" x14ac:dyDescent="0.2">
      <c r="A1" s="3" t="s">
        <v>35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</row>
    <row r="2" spans="1:18" x14ac:dyDescent="0.2">
      <c r="A2" t="s">
        <v>19</v>
      </c>
      <c r="B2">
        <v>25</v>
      </c>
      <c r="C2">
        <v>292</v>
      </c>
      <c r="D2">
        <v>100</v>
      </c>
      <c r="E2">
        <v>154.69999999999999</v>
      </c>
      <c r="F2">
        <v>367.2</v>
      </c>
      <c r="G2">
        <v>400</v>
      </c>
      <c r="H2">
        <v>110</v>
      </c>
      <c r="I2">
        <v>110</v>
      </c>
      <c r="J2">
        <v>110</v>
      </c>
      <c r="K2">
        <v>180</v>
      </c>
      <c r="L2">
        <v>264</v>
      </c>
      <c r="M2">
        <v>210</v>
      </c>
      <c r="N2">
        <v>215.3</v>
      </c>
      <c r="O2">
        <v>294.2</v>
      </c>
      <c r="P2">
        <v>159</v>
      </c>
      <c r="Q2">
        <v>159</v>
      </c>
      <c r="R2">
        <v>159</v>
      </c>
    </row>
    <row r="3" spans="1:18" x14ac:dyDescent="0.2">
      <c r="A3" t="s">
        <v>20</v>
      </c>
      <c r="B3">
        <v>1.0900000000000001</v>
      </c>
      <c r="C3">
        <v>1.0900000000000001</v>
      </c>
      <c r="D3">
        <v>1.0900000000000001</v>
      </c>
      <c r="E3">
        <v>1.0900000000000001</v>
      </c>
      <c r="F3">
        <v>2.8</v>
      </c>
      <c r="G3">
        <v>1.3</v>
      </c>
      <c r="H3">
        <v>1.3</v>
      </c>
      <c r="I3">
        <v>1.3</v>
      </c>
      <c r="J3">
        <v>1.3</v>
      </c>
      <c r="K3">
        <v>1.3</v>
      </c>
      <c r="L3">
        <v>1.3</v>
      </c>
      <c r="M3">
        <v>1.3</v>
      </c>
      <c r="N3">
        <v>1.3</v>
      </c>
      <c r="O3">
        <v>1.3</v>
      </c>
      <c r="P3">
        <v>1.3</v>
      </c>
      <c r="Q3">
        <v>1.3</v>
      </c>
      <c r="R3">
        <v>1.3</v>
      </c>
    </row>
    <row r="4" spans="1:18" x14ac:dyDescent="0.2">
      <c r="A4" t="s">
        <v>21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0.96699999999999997</v>
      </c>
      <c r="I4">
        <v>1</v>
      </c>
      <c r="J4">
        <v>0</v>
      </c>
      <c r="K4">
        <v>0.38600000000000001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t="s">
        <v>22</v>
      </c>
      <c r="B5">
        <v>3820</v>
      </c>
      <c r="C5">
        <v>3820</v>
      </c>
      <c r="D5">
        <v>160</v>
      </c>
      <c r="E5">
        <v>375.05</v>
      </c>
      <c r="F5">
        <v>4195.05</v>
      </c>
      <c r="G5">
        <v>4256.5730000000003</v>
      </c>
      <c r="H5">
        <v>4256.5730000000003</v>
      </c>
      <c r="I5">
        <v>3917.9189999999999</v>
      </c>
      <c r="J5">
        <v>338.65499999999997</v>
      </c>
      <c r="K5">
        <v>338.65499999999997</v>
      </c>
      <c r="L5">
        <v>112.286</v>
      </c>
      <c r="M5">
        <v>112.286</v>
      </c>
      <c r="N5">
        <v>22.259</v>
      </c>
      <c r="O5">
        <v>90.027000000000001</v>
      </c>
      <c r="P5">
        <v>226.369</v>
      </c>
      <c r="Q5">
        <v>11.318</v>
      </c>
      <c r="R5">
        <v>215.05</v>
      </c>
    </row>
    <row r="6" spans="1:18" x14ac:dyDescent="0.2">
      <c r="A6" t="s">
        <v>33</v>
      </c>
      <c r="B6">
        <v>971444.41</v>
      </c>
      <c r="C6">
        <v>971444.41</v>
      </c>
      <c r="D6">
        <v>148906.149</v>
      </c>
      <c r="E6">
        <v>346369.56800000003</v>
      </c>
      <c r="F6" s="1">
        <v>1317810</v>
      </c>
      <c r="G6" s="1">
        <v>1317810</v>
      </c>
      <c r="H6" s="1">
        <v>1317810</v>
      </c>
      <c r="I6">
        <v>973610.02300000004</v>
      </c>
      <c r="J6">
        <v>344203.86099999998</v>
      </c>
      <c r="K6">
        <v>344203.86099999998</v>
      </c>
      <c r="L6">
        <v>136347.63</v>
      </c>
      <c r="M6">
        <v>136347.63</v>
      </c>
      <c r="N6">
        <v>19459.916000000001</v>
      </c>
      <c r="O6">
        <v>116887.71400000001</v>
      </c>
      <c r="P6">
        <v>207856.231</v>
      </c>
      <c r="Q6">
        <v>10392.812</v>
      </c>
      <c r="R6">
        <v>197463.42</v>
      </c>
    </row>
    <row r="7" spans="1:18" x14ac:dyDescent="0.2">
      <c r="A7" s="2" t="s">
        <v>22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</row>
    <row r="8" spans="1:18" x14ac:dyDescent="0.2">
      <c r="A8" t="s">
        <v>25</v>
      </c>
      <c r="B8">
        <v>0</v>
      </c>
      <c r="C8">
        <v>0</v>
      </c>
      <c r="D8">
        <v>160</v>
      </c>
      <c r="E8">
        <v>337.40499999999997</v>
      </c>
      <c r="F8">
        <v>337.40600000000001</v>
      </c>
      <c r="G8">
        <v>188.62899999999999</v>
      </c>
      <c r="H8">
        <v>188.62899999999999</v>
      </c>
      <c r="I8">
        <v>1.8859999999999999</v>
      </c>
      <c r="J8">
        <v>186.74199999999999</v>
      </c>
      <c r="K8">
        <v>186.74199999999999</v>
      </c>
      <c r="L8">
        <v>0</v>
      </c>
      <c r="M8">
        <v>0</v>
      </c>
      <c r="N8">
        <v>0</v>
      </c>
      <c r="O8">
        <v>0</v>
      </c>
      <c r="P8">
        <v>186.74199999999999</v>
      </c>
      <c r="Q8">
        <v>9.3369999999999997</v>
      </c>
      <c r="R8">
        <v>177.405</v>
      </c>
    </row>
    <row r="9" spans="1:18" x14ac:dyDescent="0.2">
      <c r="A9" t="s">
        <v>26</v>
      </c>
      <c r="B9">
        <v>802.2</v>
      </c>
      <c r="C9">
        <v>802.2</v>
      </c>
      <c r="D9">
        <v>0</v>
      </c>
      <c r="E9">
        <v>0</v>
      </c>
      <c r="F9">
        <v>802.2</v>
      </c>
      <c r="G9">
        <v>5.0000000000000001E-3</v>
      </c>
      <c r="H9">
        <v>5.0000000000000001E-3</v>
      </c>
      <c r="I9">
        <v>5.0000000000000001E-3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91.68</v>
      </c>
      <c r="H10">
        <v>91.68</v>
      </c>
      <c r="I10">
        <v>0.91700000000000004</v>
      </c>
      <c r="J10">
        <v>90.763000000000005</v>
      </c>
      <c r="K10">
        <v>90.763000000000005</v>
      </c>
      <c r="L10">
        <v>90.763000000000005</v>
      </c>
      <c r="M10">
        <v>90.763000000000005</v>
      </c>
      <c r="N10">
        <v>0.74399999999999999</v>
      </c>
      <c r="O10">
        <v>90.019000000000005</v>
      </c>
      <c r="P10">
        <v>0</v>
      </c>
      <c r="Q10">
        <v>0</v>
      </c>
      <c r="R10">
        <v>0</v>
      </c>
    </row>
    <row r="11" spans="1:18" x14ac:dyDescent="0.2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536.404</v>
      </c>
      <c r="H11">
        <v>536.404</v>
      </c>
      <c r="I11">
        <v>536.404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29</v>
      </c>
      <c r="B12">
        <v>0</v>
      </c>
      <c r="C12">
        <v>0</v>
      </c>
      <c r="D12">
        <v>0</v>
      </c>
      <c r="E12">
        <v>37.645000000000003</v>
      </c>
      <c r="F12">
        <v>37.643999999999998</v>
      </c>
      <c r="G12">
        <v>61.767000000000003</v>
      </c>
      <c r="H12">
        <v>61.767000000000003</v>
      </c>
      <c r="I12">
        <v>0.61799999999999999</v>
      </c>
      <c r="J12">
        <v>61.15</v>
      </c>
      <c r="K12">
        <v>61.15</v>
      </c>
      <c r="L12">
        <v>21.523</v>
      </c>
      <c r="M12">
        <v>21.523</v>
      </c>
      <c r="N12">
        <v>21.515000000000001</v>
      </c>
      <c r="O12">
        <v>8.0000000000000002E-3</v>
      </c>
      <c r="P12">
        <v>39.625999999999998</v>
      </c>
      <c r="Q12">
        <v>1.9810000000000001</v>
      </c>
      <c r="R12">
        <v>37.645000000000003</v>
      </c>
    </row>
    <row r="13" spans="1:18" x14ac:dyDescent="0.2">
      <c r="A13" t="s">
        <v>30</v>
      </c>
      <c r="B13">
        <v>38.200000000000003</v>
      </c>
      <c r="C13">
        <v>38.200000000000003</v>
      </c>
      <c r="D13">
        <v>0</v>
      </c>
      <c r="E13">
        <v>0</v>
      </c>
      <c r="F13">
        <v>38.200000000000003</v>
      </c>
      <c r="G13">
        <v>398.48899999999998</v>
      </c>
      <c r="H13">
        <v>398.48899999999998</v>
      </c>
      <c r="I13">
        <v>398.48899999999998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31</v>
      </c>
      <c r="B14">
        <v>2979.6</v>
      </c>
      <c r="C14">
        <v>2979.6</v>
      </c>
      <c r="D14">
        <v>0</v>
      </c>
      <c r="E14">
        <v>0</v>
      </c>
      <c r="F14">
        <v>2979.6</v>
      </c>
      <c r="G14">
        <v>2979.6</v>
      </c>
      <c r="H14">
        <v>2979.6</v>
      </c>
      <c r="I14">
        <v>2979.6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7" spans="1:18" x14ac:dyDescent="0.2">
      <c r="A17" t="s">
        <v>32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</row>
    <row r="18" spans="1:18" x14ac:dyDescent="0.2">
      <c r="A18" t="s">
        <v>25</v>
      </c>
      <c r="B18">
        <v>0</v>
      </c>
      <c r="C18">
        <v>0</v>
      </c>
      <c r="D18">
        <v>1</v>
      </c>
      <c r="E18">
        <v>0.9</v>
      </c>
      <c r="F18">
        <v>0.08</v>
      </c>
      <c r="G18">
        <v>4.3999999999999997E-2</v>
      </c>
      <c r="H18">
        <v>4.3999999999999997E-2</v>
      </c>
      <c r="I18">
        <v>0</v>
      </c>
      <c r="J18">
        <v>0.55100000000000005</v>
      </c>
      <c r="K18">
        <v>0.55100000000000005</v>
      </c>
      <c r="L18">
        <v>0</v>
      </c>
      <c r="M18">
        <v>0</v>
      </c>
      <c r="N18">
        <v>0</v>
      </c>
      <c r="O18">
        <v>0</v>
      </c>
      <c r="P18">
        <v>0.82499999999999996</v>
      </c>
      <c r="Q18">
        <v>0.82499999999999996</v>
      </c>
      <c r="R18">
        <v>0.82499999999999996</v>
      </c>
    </row>
    <row r="19" spans="1:18" x14ac:dyDescent="0.2">
      <c r="A19" t="s">
        <v>26</v>
      </c>
      <c r="B19">
        <v>0.21</v>
      </c>
      <c r="C19">
        <v>0.21</v>
      </c>
      <c r="D19">
        <v>0</v>
      </c>
      <c r="E19">
        <v>0</v>
      </c>
      <c r="F19">
        <v>0.191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2.1999999999999999E-2</v>
      </c>
      <c r="H20">
        <v>2.1999999999999999E-2</v>
      </c>
      <c r="I20">
        <v>0</v>
      </c>
      <c r="J20">
        <v>0.26800000000000002</v>
      </c>
      <c r="K20">
        <v>0.26800000000000002</v>
      </c>
      <c r="L20">
        <v>0.80800000000000005</v>
      </c>
      <c r="M20">
        <v>0.80800000000000005</v>
      </c>
      <c r="N20">
        <v>3.3000000000000002E-2</v>
      </c>
      <c r="O20">
        <v>1</v>
      </c>
      <c r="P20">
        <v>0</v>
      </c>
      <c r="Q20">
        <v>0</v>
      </c>
      <c r="R20">
        <v>0</v>
      </c>
    </row>
    <row r="21" spans="1:18" x14ac:dyDescent="0.2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0.126</v>
      </c>
      <c r="H21">
        <v>0.126</v>
      </c>
      <c r="I21">
        <v>0.13700000000000001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t="s">
        <v>29</v>
      </c>
      <c r="B22">
        <v>0</v>
      </c>
      <c r="C22">
        <v>0</v>
      </c>
      <c r="D22">
        <v>0</v>
      </c>
      <c r="E22">
        <v>0.1</v>
      </c>
      <c r="F22">
        <v>8.9999999999999993E-3</v>
      </c>
      <c r="G22">
        <v>1.4999999999999999E-2</v>
      </c>
      <c r="H22">
        <v>1.4999999999999999E-2</v>
      </c>
      <c r="I22">
        <v>0</v>
      </c>
      <c r="J22">
        <v>0.18099999999999999</v>
      </c>
      <c r="K22">
        <v>0.18099999999999999</v>
      </c>
      <c r="L22">
        <v>0.192</v>
      </c>
      <c r="M22">
        <v>0.192</v>
      </c>
      <c r="N22">
        <v>0.96699999999999997</v>
      </c>
      <c r="O22">
        <v>0</v>
      </c>
      <c r="P22">
        <v>0.17499999999999999</v>
      </c>
      <c r="Q22">
        <v>0.17499999999999999</v>
      </c>
      <c r="R22">
        <v>0.17499999999999999</v>
      </c>
    </row>
    <row r="23" spans="1:18" x14ac:dyDescent="0.2">
      <c r="A23" t="s">
        <v>30</v>
      </c>
      <c r="B23">
        <v>0.01</v>
      </c>
      <c r="C23">
        <v>0.01</v>
      </c>
      <c r="D23">
        <v>0</v>
      </c>
      <c r="E23">
        <v>0</v>
      </c>
      <c r="F23">
        <v>8.9999999999999993E-3</v>
      </c>
      <c r="G23">
        <v>9.4E-2</v>
      </c>
      <c r="H23">
        <v>9.4E-2</v>
      </c>
      <c r="I23">
        <v>0.10199999999999999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t="s">
        <v>31</v>
      </c>
      <c r="B24">
        <v>0.78</v>
      </c>
      <c r="C24">
        <v>0.78</v>
      </c>
      <c r="D24">
        <v>0</v>
      </c>
      <c r="E24">
        <v>0</v>
      </c>
      <c r="F24">
        <v>0.71</v>
      </c>
      <c r="G24">
        <v>0.7</v>
      </c>
      <c r="H24">
        <v>0.7</v>
      </c>
      <c r="I24">
        <v>0.76100000000000001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6" spans="1:18" x14ac:dyDescent="0.2">
      <c r="A26" t="s">
        <v>34</v>
      </c>
      <c r="B26">
        <v>23.908000000000001</v>
      </c>
      <c r="C26">
        <v>45.348999999999997</v>
      </c>
      <c r="D26">
        <v>6.0000000000000001E-3</v>
      </c>
      <c r="E26">
        <v>3.2549999999999999</v>
      </c>
      <c r="F26">
        <v>21.89</v>
      </c>
      <c r="G26">
        <v>50.252000000000002</v>
      </c>
      <c r="H26">
        <v>27.620999999999999</v>
      </c>
      <c r="I26">
        <v>26.306000000000001</v>
      </c>
      <c r="J26">
        <v>1.0999999999999999E-2</v>
      </c>
      <c r="K26">
        <v>1.0089999999999999</v>
      </c>
      <c r="L26">
        <v>4.0000000000000001E-3</v>
      </c>
      <c r="M26">
        <v>4.0000000000000001E-3</v>
      </c>
      <c r="N26">
        <v>1E-3</v>
      </c>
      <c r="O26">
        <v>3.0000000000000001E-3</v>
      </c>
      <c r="P26">
        <v>8.0000000000000002E-3</v>
      </c>
      <c r="Q26">
        <v>0</v>
      </c>
      <c r="R26">
        <v>8.0000000000000002E-3</v>
      </c>
    </row>
    <row r="27" spans="1:18" x14ac:dyDescent="0.2">
      <c r="A27" t="s">
        <v>23</v>
      </c>
      <c r="B27">
        <v>-14.275</v>
      </c>
      <c r="C27">
        <v>14.507</v>
      </c>
      <c r="D27">
        <v>-1.488</v>
      </c>
      <c r="E27">
        <v>-1.071</v>
      </c>
      <c r="F27">
        <v>37.716999999999999</v>
      </c>
      <c r="G27">
        <v>-257.47699999999998</v>
      </c>
      <c r="H27">
        <v>-319.55900000000003</v>
      </c>
      <c r="I27">
        <v>-262.37900000000002</v>
      </c>
      <c r="J27">
        <v>-64.546999999999997</v>
      </c>
      <c r="K27">
        <v>-54.991</v>
      </c>
      <c r="L27">
        <v>-42.966999999999999</v>
      </c>
      <c r="M27">
        <v>-44.466999999999999</v>
      </c>
      <c r="N27">
        <v>-8.9640000000000004</v>
      </c>
      <c r="O27">
        <v>-33.530999999999999</v>
      </c>
      <c r="P27">
        <v>-15.537000000000001</v>
      </c>
      <c r="Q27">
        <v>-0.77700000000000002</v>
      </c>
      <c r="R27">
        <v>-14.76</v>
      </c>
    </row>
    <row r="28" spans="1:18" x14ac:dyDescent="0.2">
      <c r="A28" s="2" t="s">
        <v>33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</row>
    <row r="29" spans="1:18" x14ac:dyDescent="0.2">
      <c r="A29" t="s">
        <v>25</v>
      </c>
      <c r="B29">
        <v>0</v>
      </c>
      <c r="C29">
        <v>0</v>
      </c>
      <c r="D29">
        <v>148906.149</v>
      </c>
      <c r="E29">
        <v>314010.75400000002</v>
      </c>
      <c r="F29">
        <v>314011.49200000003</v>
      </c>
      <c r="G29">
        <v>175549.82</v>
      </c>
      <c r="H29">
        <v>175549.82</v>
      </c>
      <c r="I29">
        <v>1755.498</v>
      </c>
      <c r="J29">
        <v>173794.32199999999</v>
      </c>
      <c r="K29">
        <v>173794.32199999999</v>
      </c>
      <c r="L29">
        <v>0</v>
      </c>
      <c r="M29">
        <v>0</v>
      </c>
      <c r="N29">
        <v>0</v>
      </c>
      <c r="O29">
        <v>0</v>
      </c>
      <c r="P29">
        <v>173794.32199999999</v>
      </c>
      <c r="Q29">
        <v>8689.7160000000003</v>
      </c>
      <c r="R29">
        <v>165104.60500000001</v>
      </c>
    </row>
    <row r="30" spans="1:18" x14ac:dyDescent="0.2">
      <c r="A30" t="s">
        <v>26</v>
      </c>
      <c r="B30">
        <v>225018.288</v>
      </c>
      <c r="C30">
        <v>225018.288</v>
      </c>
      <c r="D30">
        <v>0</v>
      </c>
      <c r="E30">
        <v>0</v>
      </c>
      <c r="F30">
        <v>225018.288</v>
      </c>
      <c r="G30">
        <v>1.391</v>
      </c>
      <c r="H30">
        <v>1.391</v>
      </c>
      <c r="I30">
        <v>1.391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119037.173</v>
      </c>
      <c r="H31">
        <v>119037.173</v>
      </c>
      <c r="I31">
        <v>1190.3720000000001</v>
      </c>
      <c r="J31">
        <v>117846.80100000001</v>
      </c>
      <c r="K31">
        <v>117846.80100000001</v>
      </c>
      <c r="L31">
        <v>117846.80100000001</v>
      </c>
      <c r="M31">
        <v>117846.80100000001</v>
      </c>
      <c r="N31">
        <v>966.125</v>
      </c>
      <c r="O31">
        <v>116880.67600000001</v>
      </c>
      <c r="P31">
        <v>0</v>
      </c>
      <c r="Q31">
        <v>0</v>
      </c>
      <c r="R31">
        <v>0</v>
      </c>
    </row>
    <row r="32" spans="1:18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84710.01</v>
      </c>
      <c r="H32">
        <v>84710.01</v>
      </c>
      <c r="I32">
        <v>84710.01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t="s">
        <v>29</v>
      </c>
      <c r="B33">
        <v>0</v>
      </c>
      <c r="C33">
        <v>0</v>
      </c>
      <c r="D33">
        <v>0</v>
      </c>
      <c r="E33">
        <v>32358.813999999998</v>
      </c>
      <c r="F33">
        <v>32357.983</v>
      </c>
      <c r="G33">
        <v>53093.675000000003</v>
      </c>
      <c r="H33">
        <v>53093.675000000003</v>
      </c>
      <c r="I33">
        <v>530.93700000000001</v>
      </c>
      <c r="J33">
        <v>52562.737999999998</v>
      </c>
      <c r="K33">
        <v>52562.737999999998</v>
      </c>
      <c r="L33">
        <v>18500.828000000001</v>
      </c>
      <c r="M33">
        <v>18500.828000000001</v>
      </c>
      <c r="N33">
        <v>18493.791000000001</v>
      </c>
      <c r="O33">
        <v>7.0380000000000003</v>
      </c>
      <c r="P33">
        <v>34061.910000000003</v>
      </c>
      <c r="Q33">
        <v>1703.095</v>
      </c>
      <c r="R33">
        <v>32358.813999999998</v>
      </c>
    </row>
    <row r="34" spans="1:18" x14ac:dyDescent="0.2">
      <c r="A34" t="s">
        <v>30</v>
      </c>
      <c r="B34">
        <v>14737.174000000001</v>
      </c>
      <c r="C34">
        <v>14737.174000000001</v>
      </c>
      <c r="D34">
        <v>0</v>
      </c>
      <c r="E34">
        <v>0</v>
      </c>
      <c r="F34">
        <v>14737.174000000001</v>
      </c>
      <c r="G34">
        <v>153732.86799999999</v>
      </c>
      <c r="H34">
        <v>153732.86799999999</v>
      </c>
      <c r="I34">
        <v>153732.86799999999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t="s">
        <v>31</v>
      </c>
      <c r="B35">
        <v>731688.94700000004</v>
      </c>
      <c r="C35">
        <v>731688.94700000004</v>
      </c>
      <c r="D35">
        <v>0</v>
      </c>
      <c r="E35">
        <v>0</v>
      </c>
      <c r="F35">
        <v>731688.94700000004</v>
      </c>
      <c r="G35">
        <v>731688.94700000004</v>
      </c>
      <c r="H35">
        <v>731688.94700000004</v>
      </c>
      <c r="I35">
        <v>731688.94700000004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13430.4</v>
      </c>
      <c r="C2">
        <v>13432.5</v>
      </c>
      <c r="D2">
        <v>21.504000000000001</v>
      </c>
      <c r="F2">
        <f>B2/C2</f>
        <v>0.99984366275823555</v>
      </c>
      <c r="G2" t="e">
        <f>D2/E2</f>
        <v>#DIV/0!</v>
      </c>
      <c r="I2">
        <v>665.80899999999997</v>
      </c>
      <c r="J2">
        <v>4069.12</v>
      </c>
      <c r="K2">
        <f>I2/SUM(I2:J2)</f>
        <v>0.14061646964505697</v>
      </c>
    </row>
    <row r="3" spans="1:11" x14ac:dyDescent="0.2">
      <c r="A3">
        <v>2</v>
      </c>
      <c r="B3">
        <v>13323.9</v>
      </c>
      <c r="C3">
        <v>13332</v>
      </c>
      <c r="D3">
        <v>2102.25</v>
      </c>
      <c r="E3">
        <v>2222.1999999999998</v>
      </c>
      <c r="F3">
        <f t="shared" ref="F3:F8" si="0">B3/C3</f>
        <v>0.9993924392439244</v>
      </c>
      <c r="G3">
        <f t="shared" ref="G3:G8" si="1">D3/E3</f>
        <v>0.94602196021960228</v>
      </c>
      <c r="I3">
        <v>389.63299999999998</v>
      </c>
      <c r="J3">
        <v>2467.5100000000002</v>
      </c>
      <c r="K3">
        <f t="shared" ref="K3:K18" si="2">I3/SUM(I3:J3)</f>
        <v>0.13637154318142283</v>
      </c>
    </row>
    <row r="4" spans="1:11" x14ac:dyDescent="0.2">
      <c r="A4">
        <v>3</v>
      </c>
      <c r="B4">
        <v>13323.9</v>
      </c>
      <c r="C4">
        <v>13333.7</v>
      </c>
      <c r="D4">
        <v>2106.66</v>
      </c>
      <c r="E4">
        <v>2220.89</v>
      </c>
      <c r="F4">
        <f t="shared" si="0"/>
        <v>0.99926502021194408</v>
      </c>
      <c r="G4">
        <f t="shared" si="1"/>
        <v>0.94856566511623719</v>
      </c>
      <c r="I4">
        <v>184.35900000000001</v>
      </c>
      <c r="J4">
        <v>2742.11</v>
      </c>
      <c r="K4">
        <f t="shared" si="2"/>
        <v>6.2997079415500382E-2</v>
      </c>
    </row>
    <row r="5" spans="1:11" x14ac:dyDescent="0.2">
      <c r="A5">
        <v>4</v>
      </c>
      <c r="B5">
        <v>13333.9</v>
      </c>
      <c r="C5">
        <v>13334.7</v>
      </c>
      <c r="D5">
        <v>2109.96</v>
      </c>
      <c r="E5">
        <v>2219.92</v>
      </c>
      <c r="F5">
        <f t="shared" si="0"/>
        <v>0.99994000614936962</v>
      </c>
      <c r="G5">
        <f t="shared" si="1"/>
        <v>0.95046668348408947</v>
      </c>
      <c r="I5">
        <v>216.08199999999999</v>
      </c>
      <c r="J5">
        <v>3266.7249999999999</v>
      </c>
      <c r="K5">
        <f t="shared" si="2"/>
        <v>6.2042484696970004E-2</v>
      </c>
    </row>
    <row r="6" spans="1:11" x14ac:dyDescent="0.2">
      <c r="A6">
        <v>5</v>
      </c>
      <c r="F6" t="e">
        <f t="shared" si="0"/>
        <v>#DIV/0!</v>
      </c>
      <c r="G6" t="e">
        <f t="shared" si="1"/>
        <v>#DIV/0!</v>
      </c>
      <c r="I6">
        <v>224</v>
      </c>
      <c r="J6">
        <v>3867</v>
      </c>
      <c r="K6">
        <f t="shared" si="2"/>
        <v>5.4754338792471276E-2</v>
      </c>
    </row>
    <row r="7" spans="1:11" x14ac:dyDescent="0.2">
      <c r="A7">
        <v>6</v>
      </c>
      <c r="F7" t="e">
        <f t="shared" si="0"/>
        <v>#DIV/0!</v>
      </c>
      <c r="G7" t="e">
        <f t="shared" si="1"/>
        <v>#DIV/0!</v>
      </c>
      <c r="I7">
        <v>349.6</v>
      </c>
      <c r="J7">
        <v>3891</v>
      </c>
      <c r="K7">
        <f t="shared" si="2"/>
        <v>8.2441163986228361E-2</v>
      </c>
    </row>
    <row r="8" spans="1:11" x14ac:dyDescent="0.2">
      <c r="A8">
        <v>7</v>
      </c>
      <c r="F8" t="e">
        <f t="shared" si="0"/>
        <v>#DIV/0!</v>
      </c>
      <c r="G8" t="e">
        <f t="shared" si="1"/>
        <v>#DIV/0!</v>
      </c>
      <c r="I8">
        <v>311</v>
      </c>
      <c r="J8">
        <v>3952</v>
      </c>
      <c r="K8">
        <f t="shared" si="2"/>
        <v>7.2953319258737978E-2</v>
      </c>
    </row>
    <row r="9" spans="1:11" x14ac:dyDescent="0.2">
      <c r="A9">
        <v>8</v>
      </c>
      <c r="I9">
        <v>136.30000000000001</v>
      </c>
      <c r="J9">
        <v>4080</v>
      </c>
      <c r="K9">
        <f t="shared" si="2"/>
        <v>3.2326921708607077E-2</v>
      </c>
    </row>
    <row r="10" spans="1:11" x14ac:dyDescent="0.2">
      <c r="A10">
        <v>9</v>
      </c>
      <c r="I10">
        <v>294</v>
      </c>
      <c r="J10">
        <v>3984</v>
      </c>
      <c r="K10">
        <f t="shared" si="2"/>
        <v>6.8723702664796632E-2</v>
      </c>
    </row>
    <row r="11" spans="1:11" x14ac:dyDescent="0.2">
      <c r="A11">
        <v>10</v>
      </c>
      <c r="I11">
        <v>330</v>
      </c>
      <c r="J11">
        <v>4207</v>
      </c>
      <c r="K11">
        <f t="shared" si="2"/>
        <v>7.2735287635001103E-2</v>
      </c>
    </row>
    <row r="12" spans="1:11" x14ac:dyDescent="0.2">
      <c r="A12">
        <v>11</v>
      </c>
      <c r="I12">
        <v>330</v>
      </c>
      <c r="J12">
        <v>4210</v>
      </c>
      <c r="K12">
        <f t="shared" si="2"/>
        <v>7.268722466960352E-2</v>
      </c>
    </row>
    <row r="13" spans="1:11" x14ac:dyDescent="0.2">
      <c r="A13">
        <v>12</v>
      </c>
      <c r="K13" t="e">
        <f t="shared" si="2"/>
        <v>#DIV/0!</v>
      </c>
    </row>
    <row r="14" spans="1:11" x14ac:dyDescent="0.2">
      <c r="A14">
        <v>13</v>
      </c>
      <c r="K14" t="e">
        <f t="shared" si="2"/>
        <v>#DIV/0!</v>
      </c>
    </row>
    <row r="15" spans="1:11" x14ac:dyDescent="0.2">
      <c r="A15">
        <v>14</v>
      </c>
      <c r="K15" t="e">
        <f t="shared" si="2"/>
        <v>#DIV/0!</v>
      </c>
    </row>
    <row r="16" spans="1:11" x14ac:dyDescent="0.2">
      <c r="A16">
        <v>15</v>
      </c>
      <c r="K16" t="e">
        <f t="shared" si="2"/>
        <v>#DIV/0!</v>
      </c>
    </row>
    <row r="17" spans="1:11" x14ac:dyDescent="0.2">
      <c r="A17">
        <v>16</v>
      </c>
      <c r="K17" t="e">
        <f t="shared" si="2"/>
        <v>#DIV/0!</v>
      </c>
    </row>
    <row r="18" spans="1:11" x14ac:dyDescent="0.2">
      <c r="A18">
        <v>17</v>
      </c>
      <c r="K18" t="e">
        <f t="shared" si="2"/>
        <v>#DIV/0!</v>
      </c>
    </row>
    <row r="19" spans="1:11" x14ac:dyDescent="0.2">
      <c r="A19">
        <v>18</v>
      </c>
    </row>
    <row r="20" spans="1:11" x14ac:dyDescent="0.2">
      <c r="A20">
        <v>19</v>
      </c>
    </row>
    <row r="21" spans="1:11" x14ac:dyDescent="0.2">
      <c r="A21">
        <v>20</v>
      </c>
    </row>
    <row r="22" spans="1:11" x14ac:dyDescent="0.2">
      <c r="A22">
        <v>21</v>
      </c>
    </row>
    <row r="23" spans="1:11" x14ac:dyDescent="0.2">
      <c r="A23">
        <v>22</v>
      </c>
    </row>
    <row r="24" spans="1:11" x14ac:dyDescent="0.2">
      <c r="A24">
        <v>23</v>
      </c>
    </row>
    <row r="25" spans="1:11" x14ac:dyDescent="0.2">
      <c r="A25">
        <v>24</v>
      </c>
    </row>
    <row r="26" spans="1:11" x14ac:dyDescent="0.2">
      <c r="A26">
        <v>25</v>
      </c>
    </row>
    <row r="27" spans="1:11" x14ac:dyDescent="0.2">
      <c r="A27">
        <v>26</v>
      </c>
    </row>
    <row r="28" spans="1:11" x14ac:dyDescent="0.2">
      <c r="A28">
        <v>27</v>
      </c>
    </row>
    <row r="29" spans="1:11" x14ac:dyDescent="0.2">
      <c r="A29">
        <v>28</v>
      </c>
    </row>
    <row r="30" spans="1:11" x14ac:dyDescent="0.2">
      <c r="A3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H5" sqref="H5"/>
    </sheetView>
  </sheetViews>
  <sheetFormatPr baseColWidth="10" defaultColWidth="8.83203125" defaultRowHeight="15" x14ac:dyDescent="0.2"/>
  <cols>
    <col min="3" max="3" width="15" customWidth="1"/>
  </cols>
  <sheetData>
    <row r="1" spans="1:4" x14ac:dyDescent="0.2">
      <c r="A1" t="s">
        <v>11</v>
      </c>
      <c r="B1" t="s">
        <v>12</v>
      </c>
      <c r="C1" t="s">
        <v>10</v>
      </c>
      <c r="D1" t="s">
        <v>13</v>
      </c>
    </row>
    <row r="2" spans="1:4" x14ac:dyDescent="0.2">
      <c r="A2" s="1">
        <v>79000000</v>
      </c>
      <c r="B2" s="1">
        <f>A2/1000</f>
        <v>79000</v>
      </c>
      <c r="C2">
        <f>B2/(2^2*PI())</f>
        <v>6286.6202521298665</v>
      </c>
      <c r="D2">
        <f>C2/3600</f>
        <v>1.7462834033694072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4.6640625" customWidth="1"/>
    <col min="2" max="2" width="24.83203125" customWidth="1"/>
  </cols>
  <sheetData>
    <row r="1" spans="1:2" x14ac:dyDescent="0.2">
      <c r="A1">
        <v>100000</v>
      </c>
      <c r="B1" t="s">
        <v>14</v>
      </c>
    </row>
    <row r="2" spans="1:2" x14ac:dyDescent="0.2">
      <c r="A2">
        <v>1000</v>
      </c>
      <c r="B2" t="s">
        <v>15</v>
      </c>
    </row>
    <row r="3" spans="1:2" x14ac:dyDescent="0.2">
      <c r="A3">
        <f>A2*A1</f>
        <v>100000000</v>
      </c>
      <c r="B3" t="s">
        <v>16</v>
      </c>
    </row>
    <row r="5" spans="1:2" x14ac:dyDescent="0.2">
      <c r="A5" t="s">
        <v>17</v>
      </c>
      <c r="B5" t="s">
        <v>18</v>
      </c>
    </row>
    <row r="6" spans="1:2" x14ac:dyDescent="0.2">
      <c r="A6">
        <v>13333.9</v>
      </c>
      <c r="B6">
        <f>A6*8000/$A$2</f>
        <v>106671.2</v>
      </c>
    </row>
    <row r="7" spans="1:2" x14ac:dyDescent="0.2">
      <c r="B7">
        <f t="shared" ref="B7:B12" si="0">A7*8000/$A$2</f>
        <v>0</v>
      </c>
    </row>
    <row r="8" spans="1:2" x14ac:dyDescent="0.2">
      <c r="B8">
        <f t="shared" si="0"/>
        <v>0</v>
      </c>
    </row>
    <row r="9" spans="1:2" x14ac:dyDescent="0.2">
      <c r="B9">
        <f t="shared" si="0"/>
        <v>0</v>
      </c>
    </row>
    <row r="10" spans="1:2" x14ac:dyDescent="0.2">
      <c r="B10">
        <f t="shared" si="0"/>
        <v>0</v>
      </c>
    </row>
    <row r="11" spans="1:2" x14ac:dyDescent="0.2">
      <c r="B11">
        <f t="shared" si="0"/>
        <v>0</v>
      </c>
    </row>
    <row r="12" spans="1:2" x14ac:dyDescent="0.2">
      <c r="B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 Table</vt:lpstr>
      <vt:lpstr>Purity Checks</vt:lpstr>
      <vt:lpstr>Flowrate Checks</vt:lpstr>
      <vt:lpstr>Amount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 Kau</dc:creator>
  <cp:lastModifiedBy>Wylie</cp:lastModifiedBy>
  <dcterms:created xsi:type="dcterms:W3CDTF">2020-03-05T01:42:36Z</dcterms:created>
  <dcterms:modified xsi:type="dcterms:W3CDTF">2020-03-06T03:59:24Z</dcterms:modified>
</cp:coreProperties>
</file>