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ib\ChemE485\Wi2020_CHEME485_FinalProject\Economics\"/>
    </mc:Choice>
  </mc:AlternateContent>
  <xr:revisionPtr revIDLastSave="0" documentId="13_ncr:1_{826A3BC3-499E-4C60-939C-0D2624A15D7C}" xr6:coauthVersionLast="45" xr6:coauthVersionMax="45" xr10:uidLastSave="{00000000-0000-0000-0000-000000000000}"/>
  <bookViews>
    <workbookView xWindow="-110" yWindow="-110" windowWidth="19420" windowHeight="10420" xr2:uid="{A6BDBB31-F5B6-4AAD-96E7-62C4FCED1806}"/>
  </bookViews>
  <sheets>
    <sheet name="EA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8" i="1"/>
  <c r="B4" i="1"/>
  <c r="B20" i="1"/>
  <c r="B8" i="1"/>
</calcChain>
</file>

<file path=xl/sharedStrings.xml><?xml version="1.0" encoding="utf-8"?>
<sst xmlns="http://schemas.openxmlformats.org/spreadsheetml/2006/main" count="25" uniqueCount="25">
  <si>
    <t>Unit</t>
  </si>
  <si>
    <t>E-701</t>
  </si>
  <si>
    <t>E-702</t>
  </si>
  <si>
    <t>E-703</t>
  </si>
  <si>
    <t>E-704</t>
  </si>
  <si>
    <t>E-705</t>
  </si>
  <si>
    <t>E-706</t>
  </si>
  <si>
    <t>H-701</t>
  </si>
  <si>
    <t>H-702</t>
  </si>
  <si>
    <t>H-703</t>
  </si>
  <si>
    <t>T-701</t>
  </si>
  <si>
    <t>T-702</t>
  </si>
  <si>
    <t>R-701</t>
  </si>
  <si>
    <t>V-701</t>
  </si>
  <si>
    <t>C-701</t>
  </si>
  <si>
    <t>After-tax internal hurdle rate</t>
  </si>
  <si>
    <t>A/P</t>
  </si>
  <si>
    <t>Lifetime (years)</t>
  </si>
  <si>
    <t>Assuming that each piece of equipment last the lifetime of the plant</t>
  </si>
  <si>
    <t>From promt</t>
  </si>
  <si>
    <t>From Itemized Utilities Sheet, assuming no additional maitinence costs</t>
  </si>
  <si>
    <t>EAOC [$/yr]</t>
  </si>
  <si>
    <t>Yearly Operating Costs [$/yr]</t>
  </si>
  <si>
    <t>Grassroots Cost [$]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</si>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</sst>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4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</cellXfs>
  <cellStyles count="1">
    <cellStyle name="Normal" xfId="0" builtinId="0"/>
  </cellStyles>
  <dxfs count="7">
    <dxf>
      <numFmt numFmtId="164" formatCode="&quot;$&quot;#,##0.0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3725C-4C8A-4543-99C1-563510A8B29C}" name="Table1" displayName="Table1" ref="A7:D21" totalsRowShown="0" headerRowDxfId="6" headerRowBorderDxfId="4" tableBorderDxfId="5">
  <autoFilter ref="A7:D21" xr:uid="{D8E5FC15-E75E-4DA9-9D00-0D0D363E2DFB}"/>
  <tableColumns count="4">
    <tableColumn id="1" xr3:uid="{555BC1CC-2494-4670-ABA5-DBF1791846ED}" name="Unit" dataDxfId="3"/>
    <tableColumn id="2" xr3:uid="{A0E83150-BE3D-4CC5-9FB1-17AA5D6FFB36}" name="Grassroots Cost [$]" dataDxfId="2"/>
    <tableColumn id="3" xr3:uid="{F9858706-47DB-480A-AB79-EF7326814911}" name="Yearly Operating Costs [$/yr]" dataDxfId="1"/>
    <tableColumn id="4" xr3:uid="{A88998A1-A4A0-4837-8FDC-7E4851DDB712}" name="EAOC [$/yr]" dataDxfId="0">
      <calculatedColumnFormula>B8*$B$4+C8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AC0B-814C-4E78-AB69-54344699D981}">
  <dimension ref="A2:D23"/>
  <sheetViews>
    <sheetView showGridLines="0" tabSelected="1" zoomScale="80" workbookViewId="0">
      <selection activeCell="G4" sqref="G4"/>
    </sheetView>
  </sheetViews>
  <sheetFormatPr defaultRowHeight="14.5" x14ac:dyDescent="0.35"/>
  <cols>
    <col min="1" max="1" width="12.6328125" customWidth="1"/>
    <col min="2" max="2" width="22.26953125" customWidth="1"/>
    <col min="3" max="3" width="31.36328125" customWidth="1"/>
    <col min="4" max="4" width="16.26953125" customWidth="1"/>
  </cols>
  <sheetData>
    <row r="2" spans="1:4" x14ac:dyDescent="0.35">
      <c r="A2" s="1" t="s">
        <v>17</v>
      </c>
      <c r="B2" s="3">
        <v>10</v>
      </c>
      <c r="C2" s="6" t="s">
        <v>18</v>
      </c>
    </row>
    <row r="3" spans="1:4" ht="43.5" x14ac:dyDescent="0.35">
      <c r="A3" s="2" t="s">
        <v>15</v>
      </c>
      <c r="B3" s="3">
        <v>0.09</v>
      </c>
      <c r="C3" s="6" t="s">
        <v>19</v>
      </c>
    </row>
    <row r="4" spans="1:4" x14ac:dyDescent="0.35">
      <c r="A4" s="1" t="s">
        <v>16</v>
      </c>
      <c r="B4" s="3">
        <f>(B3*(1+B3)^B2)/((1+B3)^B2-1)</f>
        <v>0.15582008990903373</v>
      </c>
    </row>
    <row r="7" spans="1:4" x14ac:dyDescent="0.35">
      <c r="A7" s="12" t="s">
        <v>0</v>
      </c>
      <c r="B7" s="13" t="s">
        <v>23</v>
      </c>
      <c r="C7" s="13" t="s">
        <v>22</v>
      </c>
      <c r="D7" s="14" t="s">
        <v>21</v>
      </c>
    </row>
    <row r="8" spans="1:4" x14ac:dyDescent="0.35">
      <c r="A8" s="8" t="s">
        <v>14</v>
      </c>
      <c r="B8" s="4">
        <f>14200000+2410000</f>
        <v>16610000</v>
      </c>
      <c r="C8" s="4">
        <v>3443087.69</v>
      </c>
      <c r="D8" s="10">
        <f>B8*$B$4+C8</f>
        <v>6031259.3833890501</v>
      </c>
    </row>
    <row r="9" spans="1:4" x14ac:dyDescent="0.35">
      <c r="A9" s="9" t="s">
        <v>1</v>
      </c>
      <c r="B9" s="5">
        <v>257000</v>
      </c>
      <c r="C9" s="5">
        <v>0</v>
      </c>
      <c r="D9" s="11">
        <f t="shared" ref="D9:D21" si="0">B9*$B$4+C9</f>
        <v>40045.763106621671</v>
      </c>
    </row>
    <row r="10" spans="1:4" x14ac:dyDescent="0.35">
      <c r="A10" s="9" t="s">
        <v>2</v>
      </c>
      <c r="B10" s="5">
        <v>5226150</v>
      </c>
      <c r="C10" s="5">
        <v>349280</v>
      </c>
      <c r="D10" s="11">
        <f t="shared" si="0"/>
        <v>1163619.1628780966</v>
      </c>
    </row>
    <row r="11" spans="1:4" x14ac:dyDescent="0.35">
      <c r="A11" s="9" t="s">
        <v>3</v>
      </c>
      <c r="B11" s="5">
        <v>260000</v>
      </c>
      <c r="C11" s="5">
        <v>0</v>
      </c>
      <c r="D11" s="11">
        <f t="shared" si="0"/>
        <v>40513.223376348767</v>
      </c>
    </row>
    <row r="12" spans="1:4" x14ac:dyDescent="0.35">
      <c r="A12" s="9" t="s">
        <v>4</v>
      </c>
      <c r="B12" s="5">
        <v>110000</v>
      </c>
      <c r="C12" s="5">
        <v>116160</v>
      </c>
      <c r="D12" s="11">
        <f t="shared" si="0"/>
        <v>133300.20988999371</v>
      </c>
    </row>
    <row r="13" spans="1:4" x14ac:dyDescent="0.35">
      <c r="A13" s="9" t="s">
        <v>5</v>
      </c>
      <c r="B13" s="5">
        <v>195000</v>
      </c>
      <c r="C13" s="5">
        <v>15168</v>
      </c>
      <c r="D13" s="11">
        <f t="shared" si="0"/>
        <v>45552.917532261577</v>
      </c>
    </row>
    <row r="14" spans="1:4" x14ac:dyDescent="0.35">
      <c r="A14" s="9" t="s">
        <v>6</v>
      </c>
      <c r="B14" s="5">
        <v>104000</v>
      </c>
      <c r="C14" s="5">
        <v>19104</v>
      </c>
      <c r="D14" s="11">
        <f t="shared" si="0"/>
        <v>35309.289350539504</v>
      </c>
    </row>
    <row r="15" spans="1:4" x14ac:dyDescent="0.35">
      <c r="A15" s="9" t="s">
        <v>7</v>
      </c>
      <c r="B15" s="5">
        <v>3440000</v>
      </c>
      <c r="C15" s="5">
        <v>0</v>
      </c>
      <c r="D15" s="11">
        <f t="shared" si="0"/>
        <v>536021.10928707605</v>
      </c>
    </row>
    <row r="16" spans="1:4" x14ac:dyDescent="0.35">
      <c r="A16" s="9" t="s">
        <v>8</v>
      </c>
      <c r="B16" s="5">
        <v>2300000</v>
      </c>
      <c r="C16" s="5">
        <v>929070</v>
      </c>
      <c r="D16" s="11">
        <f t="shared" si="0"/>
        <v>1287456.2067907776</v>
      </c>
    </row>
    <row r="17" spans="1:4" x14ac:dyDescent="0.35">
      <c r="A17" s="9" t="s">
        <v>9</v>
      </c>
      <c r="B17" s="5">
        <v>2080000</v>
      </c>
      <c r="C17" s="5">
        <v>452880</v>
      </c>
      <c r="D17" s="11">
        <f t="shared" si="0"/>
        <v>776985.78701079008</v>
      </c>
    </row>
    <row r="18" spans="1:4" x14ac:dyDescent="0.35">
      <c r="A18" s="9" t="s">
        <v>10</v>
      </c>
      <c r="B18" s="5">
        <v>156000</v>
      </c>
      <c r="C18" s="5">
        <v>0</v>
      </c>
      <c r="D18" s="11">
        <f t="shared" si="0"/>
        <v>24307.934025809263</v>
      </c>
    </row>
    <row r="19" spans="1:4" x14ac:dyDescent="0.35">
      <c r="A19" s="9" t="s">
        <v>11</v>
      </c>
      <c r="B19" s="5">
        <v>113000</v>
      </c>
      <c r="C19" s="5">
        <v>0</v>
      </c>
      <c r="D19" s="11">
        <f t="shared" si="0"/>
        <v>17607.670159720812</v>
      </c>
    </row>
    <row r="20" spans="1:4" x14ac:dyDescent="0.35">
      <c r="A20" s="9" t="s">
        <v>12</v>
      </c>
      <c r="B20" s="5">
        <f>1680000*5</f>
        <v>8400000</v>
      </c>
      <c r="C20" s="5">
        <v>663466.67000000004</v>
      </c>
      <c r="D20" s="11">
        <f t="shared" si="0"/>
        <v>1972355.4252358833</v>
      </c>
    </row>
    <row r="21" spans="1:4" x14ac:dyDescent="0.35">
      <c r="A21" s="9" t="s">
        <v>13</v>
      </c>
      <c r="B21" s="5">
        <v>658000</v>
      </c>
      <c r="C21" s="5">
        <v>0</v>
      </c>
      <c r="D21" s="11">
        <f t="shared" si="0"/>
        <v>102529.6191601442</v>
      </c>
    </row>
    <row r="22" spans="1:4" x14ac:dyDescent="0.35">
      <c r="C22" s="15" t="s">
        <v>24</v>
      </c>
      <c r="D22" s="16">
        <f>SUM(D8:D20)</f>
        <v>12104334.082032967</v>
      </c>
    </row>
    <row r="23" spans="1:4" ht="43.5" x14ac:dyDescent="0.35">
      <c r="C23" s="7" t="s">
        <v>20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Joy</dc:creator>
  <cp:lastModifiedBy>Natasha Joy</cp:lastModifiedBy>
  <dcterms:created xsi:type="dcterms:W3CDTF">2020-03-11T03:25:13Z</dcterms:created>
  <dcterms:modified xsi:type="dcterms:W3CDTF">2020-03-12T21:48:46Z</dcterms:modified>
</cp:coreProperties>
</file>