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55" windowHeight="8970" tabRatio="686"/>
  </bookViews>
  <sheets>
    <sheet name="任务完成统计表" sheetId="4" r:id="rId1"/>
    <sheet name="员工姓名" sheetId="16" r:id="rId2"/>
  </sheets>
  <definedNames>
    <definedName name="CalendarYear">任务完成统计表!$AH$2</definedName>
    <definedName name="ColumnTitle13">员工姓名[[#Headers],[员工姓名]]</definedName>
    <definedName name="Employee_Absence_Title">任务完成统计表!#REF!</definedName>
    <definedName name="Key_name">任务完成统计表!$B$1</definedName>
    <definedName name="KeyCustom1">任务完成统计表!#REF!</definedName>
    <definedName name="KeyCustom1Label">任务完成统计表!#REF!</definedName>
    <definedName name="KeyCustom2">任务完成统计表!#REF!</definedName>
    <definedName name="KeyCustom2Label">任务完成统计表!#REF!</definedName>
    <definedName name="KeyPersonal">任务完成统计表!$F$1</definedName>
    <definedName name="KeyPersonalLabel">任务完成统计表!$G$1</definedName>
    <definedName name="KeySick">任务完成统计表!#REF!</definedName>
    <definedName name="KeySickLabel">任务完成统计表!#REF!</definedName>
    <definedName name="KeyVacation">任务完成统计表!$C$1</definedName>
    <definedName name="KeyVacationLabel">任务完成统计表!$D$1</definedName>
    <definedName name="MonthName" localSheetId="0">任务完成统计表!$B$2</definedName>
    <definedName name="_xlnm.Print_Titles" localSheetId="0">任务完成统计表!$2:$4</definedName>
    <definedName name="Title1">_1_月[[#Headers],[员工姓名]]</definedName>
    <definedName name="Title10">#REF!</definedName>
    <definedName name="Title11">#REF!</definedName>
    <definedName name="Title12">#REF!</definedName>
    <definedName name="Title2">#REF!</definedName>
    <definedName name="Title3">#REF!</definedName>
    <definedName name="Title4">#REF!</definedName>
    <definedName name="Title5">#REF!</definedName>
    <definedName name="Title6">#REF!</definedName>
    <definedName name="Title7">#REF!</definedName>
    <definedName name="Title8">#REF!</definedName>
    <definedName name="Title9">#REF!</definedName>
  </definedNames>
  <calcPr calcId="144525"/>
</workbook>
</file>

<file path=xl/sharedStrings.xml><?xml version="1.0" encoding="utf-8"?>
<sst xmlns="http://schemas.openxmlformats.org/spreadsheetml/2006/main" count="59">
  <si>
    <t>任务完成状况</t>
  </si>
  <si>
    <t>√</t>
  </si>
  <si>
    <t>已完成</t>
  </si>
  <si>
    <t>×</t>
  </si>
  <si>
    <t>未完成</t>
  </si>
  <si>
    <t>O</t>
  </si>
  <si>
    <t>任务满</t>
  </si>
  <si>
    <t>△</t>
  </si>
  <si>
    <t>任务空</t>
  </si>
  <si>
    <t>5月</t>
  </si>
  <si>
    <t>备注：</t>
  </si>
  <si>
    <t>员工姓名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</si>
  <si>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</si>
  <si>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</si>
  <si>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</si>
  <si>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</si>
  <si>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</si>
  <si>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</si>
  <si>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</si>
  <si>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</si>
  <si>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</si>
  <si>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</si>
  <si>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</si>
  <si>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</si>
  <si>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</si>
  <si>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</si>
  <si>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</si>
  <si>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</si>
  <si>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</si>
  <si>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</si>
  <si>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</si>
  <si>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</si>
  <si>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</si>
  <si>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</si>
  <si>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</si>
  <si>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</si>
  <si>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</si>
  <si>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</si>
  <si>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</si>
  <si>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</si>
  <si>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</si>
  <si>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</si>
  <si>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</si>
  <si>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张玉婷</t>
  </si>
  <si>
    <t>张翔翔</t>
  </si>
  <si>
    <t>徐波</t>
  </si>
  <si>
    <t>章玄</t>
  </si>
  <si>
    <t>武旋</t>
  </si>
  <si>
    <t>杨梦霞</t>
  </si>
  <si>
    <t>陈晨</t>
  </si>
  <si>
    <t>查嘉磊</t>
  </si>
  <si>
    <t>张伟</t>
  </si>
  <si>
    <t>张晓满</t>
  </si>
  <si>
    <t>付超</t>
  </si>
  <si>
    <t>李金佳</t>
  </si>
  <si>
    <t>胡志明</t>
  </si>
  <si>
    <t>周宇</t>
  </si>
  <si>
    <t xml:space="preserve">  
  备注：</t>
  </si>
  <si>
    <t>高含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</si>
</sst>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1"/>
      <color theme="1"/>
      <name val="Microsoft YaHei UI"/>
      <charset val="134"/>
    </font>
    <font>
      <b/>
      <sz val="26"/>
      <color theme="3"/>
      <name val="Microsoft YaHei UI"/>
      <charset val="134"/>
    </font>
    <font>
      <sz val="11"/>
      <color theme="1"/>
      <name val="宋体"/>
      <charset val="134"/>
    </font>
    <font>
      <b/>
      <sz val="11"/>
      <color theme="1"/>
      <name val="Microsoft YaHei UI"/>
      <charset val="134"/>
    </font>
    <font>
      <b/>
      <sz val="11"/>
      <color theme="1"/>
      <name val="Arial"/>
      <charset val="134"/>
    </font>
    <font>
      <b/>
      <sz val="18"/>
      <color theme="4" tint="-0.249946592608417"/>
      <name val="宋体"/>
      <charset val="134"/>
    </font>
    <font>
      <b/>
      <sz val="11"/>
      <color theme="4" tint="-0.249946592608417"/>
      <name val="Microsoft YaHei UI"/>
      <charset val="134"/>
    </font>
    <font>
      <b/>
      <sz val="18"/>
      <color theme="4" tint="-0.249946592608417"/>
      <name val="Microsoft YaHei UI"/>
      <charset val="134"/>
    </font>
    <font>
      <b/>
      <sz val="11"/>
      <color theme="1"/>
      <name val="宋体"/>
      <charset val="134"/>
    </font>
    <font>
      <b/>
      <sz val="11"/>
      <color theme="0"/>
      <name val="Microsoft YaHei UI"/>
      <charset val="134"/>
    </font>
    <font>
      <sz val="11"/>
      <color rgb="FFFF0000"/>
      <name val="Microsoft YaHei UI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Microsoft YaHei UI"/>
      <charset val="134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4" tint="-0.499984740745262"/>
      <name val="Microsoft YaHei UI"/>
      <charset val="134"/>
    </font>
    <font>
      <sz val="11"/>
      <color theme="0"/>
      <name val="Calibri"/>
      <charset val="134"/>
      <scheme val="minor"/>
    </font>
    <font>
      <sz val="11"/>
      <color theme="0"/>
      <name val="Microsoft YaHei UI"/>
      <charset val="134"/>
    </font>
    <font>
      <b/>
      <sz val="11"/>
      <color rgb="FF3F3F3F"/>
      <name val="Calibri"/>
      <charset val="0"/>
      <scheme val="minor"/>
    </font>
    <font>
      <b/>
      <sz val="26"/>
      <color theme="3" tint="-0.249946592608417"/>
      <name val="Calibri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9C6500"/>
      <name val="Microsoft YaHei UI"/>
      <charset val="134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Microsoft YaHei UI"/>
      <charset val="134"/>
    </font>
    <font>
      <b/>
      <sz val="11"/>
      <color rgb="FFFA7D00"/>
      <name val="Microsoft YaHei U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59996337778862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-0.24994659260841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6337778862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8" tint="0.799981688894314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horizontal="left" vertical="center"/>
    </xf>
    <xf numFmtId="42" fontId="11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22" fillId="28" borderId="4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3" fillId="14" borderId="0" applyNumberFormat="0" applyBorder="0" applyProtection="0">
      <alignment horizontal="left" vertical="center" indent="1"/>
    </xf>
    <xf numFmtId="0" fontId="14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/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0" borderId="3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1" fillId="0" borderId="0" applyNumberFormat="0" applyFill="0" applyBorder="0" applyProtection="0">
      <alignment horizontal="left" vertical="center" indent="2"/>
    </xf>
    <xf numFmtId="0" fontId="10" fillId="0" borderId="0" applyNumberFormat="0" applyFill="0" applyBorder="0" applyAlignment="0" applyProtection="0">
      <alignment vertical="center"/>
    </xf>
    <xf numFmtId="0" fontId="1" fillId="0" borderId="0" applyNumberFormat="0" applyFill="0" applyBorder="0" applyProtection="0">
      <alignment vertical="top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Protection="0">
      <alignment vertical="top"/>
    </xf>
    <xf numFmtId="0" fontId="7" fillId="4" borderId="0" applyNumberFormat="0" applyBorder="0" applyProtection="0">
      <alignment horizontal="center" vertical="center"/>
    </xf>
    <xf numFmtId="0" fontId="17" fillId="26" borderId="0" applyNumberFormat="0" applyBorder="0" applyAlignment="0" applyProtection="0"/>
    <xf numFmtId="0" fontId="3" fillId="2" borderId="0" applyNumberFormat="0" applyProtection="0">
      <alignment horizontal="right" vertical="center" indent="1"/>
    </xf>
    <xf numFmtId="0" fontId="0" fillId="25" borderId="0" applyNumberFormat="0" applyBorder="0" applyAlignment="0" applyProtection="0"/>
    <xf numFmtId="0" fontId="18" fillId="19" borderId="2" applyNumberFormat="0" applyAlignment="0" applyProtection="0">
      <alignment vertical="center"/>
    </xf>
    <xf numFmtId="0" fontId="25" fillId="19" borderId="4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0" fillId="30" borderId="0" applyNumberFormat="0" applyBorder="0" applyAlignment="0" applyProtection="0"/>
    <xf numFmtId="0" fontId="16" fillId="18" borderId="0" applyNumberFormat="0" applyBorder="0" applyAlignment="0" applyProtection="0"/>
    <xf numFmtId="0" fontId="24" fillId="0" borderId="5" applyNumberFormat="0" applyFill="0" applyAlignment="0" applyProtection="0">
      <alignment vertical="center"/>
    </xf>
    <xf numFmtId="1" fontId="0" fillId="0" borderId="0" applyFill="0" applyBorder="0" applyProtection="0">
      <alignment horizontal="center" vertical="center"/>
    </xf>
    <xf numFmtId="0" fontId="23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/>
    <xf numFmtId="0" fontId="0" fillId="35" borderId="0" applyNumberFormat="0" applyBorder="0" applyAlignment="0" applyProtection="0"/>
    <xf numFmtId="0" fontId="3" fillId="11" borderId="0" applyNumberFormat="0" applyBorder="0" applyAlignment="0" applyProtection="0"/>
    <xf numFmtId="0" fontId="0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/>
    <xf numFmtId="0" fontId="16" fillId="22" borderId="0" applyNumberFormat="0" applyBorder="0" applyAlignment="0" applyProtection="0"/>
    <xf numFmtId="0" fontId="17" fillId="17" borderId="0" applyNumberFormat="0" applyBorder="0" applyAlignment="0" applyProtection="0"/>
    <xf numFmtId="0" fontId="0" fillId="33" borderId="0" applyNumberFormat="0" applyBorder="0" applyProtection="0">
      <alignment horizontal="center" vertical="center"/>
    </xf>
    <xf numFmtId="0" fontId="3" fillId="9" borderId="0" applyNumberFormat="0" applyBorder="0" applyAlignment="0" applyProtection="0"/>
    <xf numFmtId="0" fontId="16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/>
    <xf numFmtId="0" fontId="17" fillId="31" borderId="0" applyNumberFormat="0" applyBorder="0" applyAlignment="0" applyProtection="0">
      <alignment vertical="center"/>
    </xf>
    <xf numFmtId="0" fontId="16" fillId="21" borderId="0" applyNumberFormat="0" applyBorder="0" applyAlignment="0" applyProtection="0"/>
    <xf numFmtId="0" fontId="3" fillId="13" borderId="0" applyNumberFormat="0" applyBorder="0" applyAlignment="0" applyProtection="0"/>
    <xf numFmtId="0" fontId="0" fillId="23" borderId="0" applyNumberFormat="0" applyBorder="0" applyAlignment="0" applyProtection="0"/>
    <xf numFmtId="0" fontId="15" fillId="0" borderId="0">
      <alignment horizontal="center"/>
    </xf>
    <xf numFmtId="0" fontId="0" fillId="0" borderId="0" applyNumberFormat="0" applyFill="0" applyBorder="0">
      <alignment horizontal="left" vertical="center" wrapText="1" indent="2"/>
    </xf>
  </cellStyleXfs>
  <cellXfs count="28">
    <xf numFmtId="0" fontId="0" fillId="0" borderId="0" xfId="0">
      <alignment horizontal="left" vertical="center"/>
    </xf>
    <xf numFmtId="0" fontId="0" fillId="0" borderId="0" xfId="0" applyFont="1">
      <alignment horizontal="left" vertical="center"/>
    </xf>
    <xf numFmtId="0" fontId="1" fillId="0" borderId="0" xfId="17" applyFont="1">
      <alignment vertical="top"/>
    </xf>
    <xf numFmtId="0" fontId="0" fillId="0" borderId="0" xfId="50">
      <alignment horizontal="left" vertical="center" wrapText="1" indent="2"/>
    </xf>
    <xf numFmtId="0" fontId="2" fillId="0" borderId="0" xfId="50" applyFont="1">
      <alignment horizontal="left" vertical="center" wrapText="1" indent="2"/>
    </xf>
    <xf numFmtId="0" fontId="0" fillId="0" borderId="0" xfId="0" applyFont="1" applyProtection="1">
      <alignment horizontal="left" vertical="center"/>
    </xf>
    <xf numFmtId="0" fontId="3" fillId="2" borderId="0" xfId="22" applyFont="1" applyProtection="1">
      <alignment horizontal="right" vertical="center" indent="1"/>
    </xf>
    <xf numFmtId="0" fontId="3" fillId="3" borderId="0" xfId="47" applyFont="1" applyFill="1" applyAlignment="1" applyProtection="1">
      <alignment horizontal="center" vertical="center"/>
    </xf>
    <xf numFmtId="0" fontId="0" fillId="4" borderId="0" xfId="2" applyFont="1" applyAlignment="1" applyProtection="1">
      <alignment horizontal="left" vertical="center"/>
    </xf>
    <xf numFmtId="0" fontId="4" fillId="5" borderId="0" xfId="38" applyFont="1" applyFill="1" applyAlignment="1" applyProtection="1">
      <alignment horizontal="center" vertical="center"/>
    </xf>
    <xf numFmtId="0" fontId="5" fillId="4" borderId="0" xfId="20" applyFont="1" applyProtection="1">
      <alignment horizontal="center" vertical="center"/>
    </xf>
    <xf numFmtId="0" fontId="6" fillId="4" borderId="0" xfId="20" applyFont="1" applyAlignment="1" applyProtection="1">
      <alignment horizontal="left" vertical="center"/>
    </xf>
    <xf numFmtId="0" fontId="7" fillId="4" borderId="0" xfId="20" applyFont="1" applyAlignment="1" applyProtection="1">
      <alignment horizontal="left" vertical="center"/>
    </xf>
    <xf numFmtId="0" fontId="7" fillId="4" borderId="0" xfId="20" applyFo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4" borderId="0" xfId="2" applyFont="1" applyBorder="1" applyAlignment="1" applyProtection="1">
      <alignment horizontal="left" vertical="center" indent="1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50" applyFont="1" applyFill="1" applyBorder="1">
      <alignment horizontal="left" vertical="center" wrapText="1" indent="2"/>
    </xf>
    <xf numFmtId="0" fontId="0" fillId="0" borderId="0" xfId="50" applyFont="1" applyFill="1">
      <alignment horizontal="left" vertical="center" wrapText="1" indent="2"/>
    </xf>
    <xf numFmtId="0" fontId="0" fillId="0" borderId="0" xfId="0" applyFont="1" applyFill="1" applyAlignment="1" applyProtection="1">
      <alignment horizontal="center" vertical="center"/>
    </xf>
    <xf numFmtId="0" fontId="2" fillId="0" borderId="0" xfId="0" applyFont="1" applyBorder="1" applyAlignment="1" applyProtection="1">
      <alignment horizontal="left" vertical="top" wrapText="1"/>
    </xf>
    <xf numFmtId="0" fontId="0" fillId="0" borderId="0" xfId="0" applyFont="1" applyBorder="1" applyAlignment="1" applyProtection="1">
      <alignment horizontal="left" vertical="top"/>
    </xf>
    <xf numFmtId="0" fontId="3" fillId="6" borderId="0" xfId="38" applyFont="1" applyFill="1" applyAlignment="1" applyProtection="1">
      <alignment horizontal="center" vertical="center"/>
    </xf>
    <xf numFmtId="0" fontId="2" fillId="4" borderId="0" xfId="2" applyFont="1" applyAlignment="1" applyProtection="1">
      <alignment horizontal="left" vertical="center"/>
    </xf>
    <xf numFmtId="0" fontId="8" fillId="7" borderId="0" xfId="38" applyFont="1" applyFill="1" applyAlignment="1" applyProtection="1">
      <alignment horizontal="center" vertical="center"/>
    </xf>
    <xf numFmtId="0" fontId="0" fillId="0" borderId="0" xfId="2" applyFont="1" applyFill="1" applyBorder="1" applyAlignment="1" applyProtection="1">
      <alignment horizontal="center" vertical="center"/>
    </xf>
    <xf numFmtId="1" fontId="0" fillId="0" borderId="0" xfId="30" applyFont="1" applyFill="1" applyBorder="1" applyProtection="1">
      <alignment horizontal="center" vertical="center"/>
    </xf>
    <xf numFmtId="1" fontId="0" fillId="0" borderId="0" xfId="30" applyFont="1" applyFill="1" applyProtection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标签" xfId="49"/>
    <cellStyle name="员工" xfId="50"/>
  </cellStyles>
  <dxfs count="19">
    <dxf>
      <font>
        <name val="Microsoft YaHei UI"/>
        <scheme val="none"/>
        <charset val="134"/>
        <family val="2"/>
        <strike val="0"/>
        <u val="none"/>
      </font>
      <numFmt numFmtId="1" formatCode="0"/>
    </dxf>
    <dxf>
      <font>
        <color theme="1"/>
      </font>
      <fill>
        <patternFill patternType="solid">
          <bgColor theme="8" tint="0.599963377788629"/>
        </patternFill>
      </fill>
    </dxf>
    <dxf>
      <font>
        <color theme="1"/>
      </font>
      <fill>
        <patternFill patternType="solid">
          <bgColor theme="7" tint="0.599963377788629"/>
        </patternFill>
      </fill>
    </dxf>
    <dxf>
      <font>
        <color theme="1"/>
      </font>
      <fill>
        <patternFill patternType="solid">
          <bgColor theme="6" tint="0.399945066682943"/>
        </patternFill>
      </fill>
    </dxf>
    <dxf>
      <font>
        <color theme="1"/>
      </font>
      <fill>
        <patternFill patternType="solid">
          <bgColor theme="5" tint="0.599963377788629"/>
        </patternFill>
      </fill>
    </dxf>
    <dxf>
      <font>
        <color theme="1"/>
      </font>
      <fill>
        <patternFill patternType="solid">
          <bgColor theme="4" tint="0.399945066682943"/>
        </patternFill>
      </fill>
    </dxf>
    <dxf>
      <fill>
        <patternFill patternType="solid">
          <bgColor theme="6" tint="0.799981688894314"/>
        </patternFill>
      </fill>
      <border>
        <left/>
        <right/>
        <top style="thin">
          <color theme="0" tint="-0.14996795556505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"/>
        </patternFill>
      </fill>
      <border>
        <left/>
        <right/>
        <top style="thin">
          <color theme="0" tint="-0.149937437055574"/>
        </top>
        <bottom style="medium">
          <color theme="2" tint="-0.499984740745262"/>
        </bottom>
        <vertical/>
        <horizontal style="thin">
          <color theme="0" tint="-0.149937437055574"/>
        </horizontal>
      </border>
    </dxf>
    <dxf>
      <font>
        <color theme="1"/>
      </font>
      <fill>
        <patternFill patternType="solid">
          <bgColor theme="2"/>
        </patternFill>
      </fill>
      <border>
        <left/>
        <right/>
        <top/>
        <bottom style="thin">
          <color theme="0" tint="-0.14996795556505"/>
        </bottom>
        <vertical/>
        <horizontal/>
      </border>
    </dxf>
    <dxf>
      <font>
        <color theme="1"/>
      </font>
      <fill>
        <patternFill patternType="none"/>
      </fill>
      <border>
        <left/>
        <right/>
        <top style="thin">
          <color theme="0" tint="-0.14996795556505"/>
        </top>
        <bottom style="thin">
          <color theme="0" tint="-0.149937437055574"/>
        </bottom>
        <vertical/>
        <horizontal/>
      </border>
    </dxf>
    <dxf>
      <fill>
        <patternFill patternType="solid">
          <bgColor theme="0" tint="-0.14996795556505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 patternType="solid">
          <bgColor theme="0" tint="-0.0499893185216834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 patternType="solid">
          <bgColor theme="0" tint="-0.14996795556505"/>
        </patternFill>
      </fill>
    </dxf>
    <dxf>
      <fill>
        <patternFill patternType="solid">
          <fgColor theme="4" tint="0.799920651875362"/>
          <bgColor theme="0" tint="-0.0499893185216834"/>
        </patternFill>
      </fill>
    </dxf>
    <dxf>
      <font>
        <color theme="1"/>
      </font>
      <fill>
        <patternFill patternType="none"/>
      </fill>
      <border>
        <left/>
        <right/>
        <top/>
        <bottom style="thin">
          <color theme="0" tint="-0.14996795556505"/>
        </bottom>
        <vertical/>
        <horizontal style="thin">
          <color theme="0" tint="-0.14996795556505"/>
        </horizontal>
      </border>
    </dxf>
    <dxf>
      <font>
        <color theme="1"/>
      </font>
      <fill>
        <patternFill patternType="none"/>
      </fill>
      <border>
        <left/>
        <right/>
        <top style="thin">
          <color theme="2" tint="-0.0999176000244148"/>
        </top>
        <bottom style="thin">
          <color theme="2" tint="-0.0999481185338908"/>
        </bottom>
        <vertical/>
        <horizontal style="thin">
          <color theme="2" tint="-0.0999176000244148"/>
        </horizontal>
      </border>
    </dxf>
    <dxf>
      <font>
        <color theme="1"/>
      </font>
      <fill>
        <patternFill patternType="solid">
          <bgColor theme="6" tint="0.799981688894314"/>
        </patternFill>
      </fill>
      <border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 patternType="solid">
          <bgColor theme="3"/>
        </patternFill>
      </fill>
    </dxf>
    <dxf>
      <font>
        <color theme="1"/>
      </font>
      <border>
        <left/>
        <right/>
        <top/>
        <bottom/>
        <vertical style="thin">
          <color theme="0"/>
        </vertical>
        <horizontal/>
      </border>
    </dxf>
  </dxfs>
  <tableStyles count="1" defaultTableStyle="员工考勤表" defaultPivotStyle="PivotStyleLight16">
    <tableStyle name="员工考勤表" pivot="0" count="13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secondRowStripe" dxfId="12"/>
      <tableStyleElement type="firstColumnStripe" dxfId="11"/>
      <tableStyleElement type="secondColumnStripe" dxfId="10"/>
      <tableStyleElement type="firstHeaderCell" dxfId="9"/>
      <tableStyleElement type="lastHeaderCell" dxfId="8"/>
      <tableStyleElement type="firstTotalCell" dxfId="7"/>
      <tableStyleElement type="lastTotalCell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1_月" displayName="_1_月" ref="B4:AH20">
  <autoFilter ref="B4:AH2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</autoFilter>
  <tableColumns count="33">
    <tableColumn id="1" name="员工姓名" totalsRowFunction="custom">
      <totalsRowFormula>MonthName&amp;"汇总"</totalsRowFormula>
    </tableColumn>
    <tableColumn id="2" name="1" totalsRowFunction="custom">
      <totalsRowFormula>SUBTOTAL(103,任务完成统计表!$C$5:$C$9)</totalsRowFormula>
    </tableColumn>
    <tableColumn id="3" name="2" totalsRowFunction="custom">
      <totalsRowFormula>SUBTOTAL(103,任务完成统计表!$D$5:$D$9)</totalsRowFormula>
    </tableColumn>
    <tableColumn id="4" name="3" totalsRowFunction="custom">
      <totalsRowFormula>SUBTOTAL(103,任务完成统计表!$E$5:$E$9)</totalsRowFormula>
    </tableColumn>
    <tableColumn id="5" name="4" totalsRowFunction="custom">
      <totalsRowFormula>SUBTOTAL(103,任务完成统计表!$F$5:$F$9)</totalsRowFormula>
    </tableColumn>
    <tableColumn id="6" name="5" totalsRowFunction="custom">
      <totalsRowFormula>SUBTOTAL(103,任务完成统计表!$G$5:$G$9)</totalsRowFormula>
    </tableColumn>
    <tableColumn id="7" name="6" totalsRowFunction="custom">
      <totalsRowFormula>SUBTOTAL(103,任务完成统计表!$H$5:$H$9)</totalsRowFormula>
    </tableColumn>
    <tableColumn id="8" name="7" totalsRowFunction="custom">
      <totalsRowFormula>SUBTOTAL(103,任务完成统计表!$I$5:$I$9)</totalsRowFormula>
    </tableColumn>
    <tableColumn id="9" name="8" totalsRowFunction="custom">
      <totalsRowFormula>SUBTOTAL(103,任务完成统计表!$J$5:$J$9)</totalsRowFormula>
    </tableColumn>
    <tableColumn id="10" name="9" totalsRowFunction="custom">
      <totalsRowFormula>SUBTOTAL(103,任务完成统计表!$K$5:$K$9)</totalsRowFormula>
    </tableColumn>
    <tableColumn id="11" name="10" totalsRowFunction="custom">
      <totalsRowFormula>SUBTOTAL(103,任务完成统计表!$L$5:$L$9)</totalsRowFormula>
    </tableColumn>
    <tableColumn id="12" name="11" totalsRowFunction="custom">
      <totalsRowFormula>SUBTOTAL(103,任务完成统计表!$M$5:$M$9)</totalsRowFormula>
    </tableColumn>
    <tableColumn id="13" name="12" totalsRowFunction="custom">
      <totalsRowFormula>SUBTOTAL(103,任务完成统计表!$N$5:$N$9)</totalsRowFormula>
    </tableColumn>
    <tableColumn id="14" name="13" totalsRowFunction="custom">
      <totalsRowFormula>SUBTOTAL(103,任务完成统计表!$O$5:$O$9)</totalsRowFormula>
    </tableColumn>
    <tableColumn id="15" name="14" totalsRowFunction="custom">
      <totalsRowFormula>SUBTOTAL(103,任务完成统计表!$P$5:$P$9)</totalsRowFormula>
    </tableColumn>
    <tableColumn id="16" name="15" totalsRowFunction="custom">
      <totalsRowFormula>SUBTOTAL(103,任务完成统计表!$Q$5:$Q$9)</totalsRowFormula>
    </tableColumn>
    <tableColumn id="17" name="16" totalsRowFunction="custom">
      <totalsRowFormula>SUBTOTAL(103,任务完成统计表!$R$5:$R$9)</totalsRowFormula>
    </tableColumn>
    <tableColumn id="18" name="17" totalsRowFunction="custom">
      <totalsRowFormula>SUBTOTAL(103,任务完成统计表!$S$5:$S$9)</totalsRowFormula>
    </tableColumn>
    <tableColumn id="19" name="18" totalsRowFunction="custom">
      <totalsRowFormula>SUBTOTAL(103,任务完成统计表!$T$5:$T$9)</totalsRowFormula>
    </tableColumn>
    <tableColumn id="20" name="19" totalsRowFunction="custom">
      <totalsRowFormula>SUBTOTAL(103,任务完成统计表!$U$5:$U$9)</totalsRowFormula>
    </tableColumn>
    <tableColumn id="21" name="20" totalsRowFunction="custom">
      <totalsRowFormula>SUBTOTAL(103,任务完成统计表!$V$5:$V$9)</totalsRowFormula>
    </tableColumn>
    <tableColumn id="22" name="21" totalsRowFunction="custom">
      <totalsRowFormula>SUBTOTAL(103,任务完成统计表!$W$5:$W$9)</totalsRowFormula>
    </tableColumn>
    <tableColumn id="23" name="22" totalsRowFunction="custom">
      <totalsRowFormula>SUBTOTAL(103,任务完成统计表!$X$5:$X$9)</totalsRowFormula>
    </tableColumn>
    <tableColumn id="24" name="23" totalsRowFunction="custom">
      <totalsRowFormula>SUBTOTAL(103,任务完成统计表!$Y$5:$Y$9)</totalsRowFormula>
    </tableColumn>
    <tableColumn id="25" name="24" totalsRowFunction="custom">
      <totalsRowFormula>SUBTOTAL(103,任务完成统计表!$Z$5:$Z$9)</totalsRowFormula>
    </tableColumn>
    <tableColumn id="26" name="25" totalsRowFunction="custom">
      <totalsRowFormula>SUBTOTAL(103,任务完成统计表!$AA$5:$AA$9)</totalsRowFormula>
    </tableColumn>
    <tableColumn id="27" name="26" totalsRowFunction="custom">
      <totalsRowFormula>SUBTOTAL(103,任务完成统计表!$AB$5:$AB$9)</totalsRowFormula>
    </tableColumn>
    <tableColumn id="28" name="27" totalsRowFunction="custom">
      <totalsRowFormula>SUBTOTAL(103,任务完成统计表!$AC$5:$AC$9)</totalsRowFormula>
    </tableColumn>
    <tableColumn id="29" name="28" totalsRowFunction="custom">
      <totalsRowFormula>SUBTOTAL(103,任务完成统计表!$AD$5:$AD$9)</totalsRowFormula>
    </tableColumn>
    <tableColumn id="30" name="29" totalsRowFunction="custom">
      <totalsRowFormula>SUBTOTAL(103,任务完成统计表!$AE$5:$AE$9)</totalsRowFormula>
    </tableColumn>
    <tableColumn id="31" name="30"/>
    <tableColumn id="32" name="31" totalsRowFunction="custom">
      <totalsRowFormula>SUBTOTAL(103,任务完成统计表!$AG$5:$AG$9)</totalsRowFormula>
    </tableColumn>
    <tableColumn id="33" name="备注：" totalsRowFunction="sum" dataDxfId="0"/>
  </tableColumns>
  <tableStyleInfo name="员工考勤表" showFirstColumn="1" showLastColumn="1" showRowStripes="1" showColumnStripes="0"/>
</table>
</file>

<file path=xl/tables/table2.xml><?xml version="1.0" encoding="utf-8"?>
<table xmlns="http://schemas.openxmlformats.org/spreadsheetml/2006/main" id="13" name="员工姓名" displayName="员工姓名" ref="B3:B22" totalsRowShown="0">
  <autoFilter ref="B3:B22"/>
  <tableColumns count="1">
    <tableColumn id="1" name="员工姓名"/>
  </tableColumns>
  <tableStyleInfo name="员工考勤表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2" tint="-0.899990844447157"/>
    <pageSetUpPr fitToPage="1"/>
  </sheetPr>
  <dimension ref="B1:AI21"/>
  <sheetViews>
    <sheetView showGridLines="0" tabSelected="1" workbookViewId="0">
      <selection activeCell="H6" sqref="H6"/>
    </sheetView>
  </sheetViews>
  <sheetFormatPr defaultColWidth="9" defaultRowHeight="30" customHeight="1"/>
  <cols>
    <col min="1" max="1" width="2.775" style="5" customWidth="1"/>
    <col min="2" max="2" width="14.25" style="5" customWidth="1"/>
    <col min="3" max="33" width="4.775" style="5" customWidth="1"/>
    <col min="34" max="34" width="13.6666666666667" style="5" customWidth="1"/>
    <col min="35" max="35" width="2.775" style="1" customWidth="1"/>
    <col min="36" max="16384" width="8.88333333333333" style="1"/>
  </cols>
  <sheetData>
    <row r="1" ht="15" customHeight="1" spans="2:34">
      <c r="B1" s="6" t="s">
        <v>0</v>
      </c>
      <c r="C1" s="7" t="s">
        <v>1</v>
      </c>
      <c r="D1" s="8" t="s">
        <v>2</v>
      </c>
      <c r="E1" s="8"/>
      <c r="F1" s="9" t="s">
        <v>3</v>
      </c>
      <c r="G1" s="8" t="s">
        <v>4</v>
      </c>
      <c r="H1" s="8"/>
      <c r="I1" s="22" t="s">
        <v>5</v>
      </c>
      <c r="J1" s="23" t="s">
        <v>6</v>
      </c>
      <c r="K1" s="8"/>
      <c r="L1" s="24" t="s">
        <v>7</v>
      </c>
      <c r="M1" s="23" t="s">
        <v>8</v>
      </c>
      <c r="N1" s="8"/>
      <c r="Z1" s="1"/>
      <c r="AA1" s="1"/>
      <c r="AB1" s="1"/>
      <c r="AC1" s="1"/>
      <c r="AD1" s="1"/>
      <c r="AE1" s="1"/>
      <c r="AF1" s="1"/>
      <c r="AG1" s="1"/>
      <c r="AH1" s="1"/>
    </row>
    <row r="2" customHeight="1" spans="2:34">
      <c r="B2" s="10" t="s">
        <v>9</v>
      </c>
      <c r="C2" s="11" t="s">
        <v>10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3">
        <v>2018</v>
      </c>
    </row>
    <row r="3" ht="15" customHeight="1" spans="2:34">
      <c r="B3" s="13"/>
      <c r="C3" s="14" t="str">
        <f>TEXT(WEEKDAY(DATE(CalendarYear,LEFT(MonthName,LEN(MonthName)-LEN("月")),1),1),"aaa")</f>
        <v>二</v>
      </c>
      <c r="D3" s="14" t="str">
        <f>TEXT(WEEKDAY(DATE(CalendarYear,LEFT(MonthName,LEN(MonthName)-LEN("月")),2),1),"aaa")</f>
        <v>三</v>
      </c>
      <c r="E3" s="14" t="str">
        <f>TEXT(WEEKDAY(DATE(CalendarYear,LEFT(MonthName,LEN(MonthName)-LEN("月")),3),1),"aaa")</f>
        <v>四</v>
      </c>
      <c r="F3" s="14" t="str">
        <f>TEXT(WEEKDAY(DATE(CalendarYear,LEFT(MonthName,LEN(MonthName)-LEN("月")),4),1),"aaa")</f>
        <v>五</v>
      </c>
      <c r="G3" s="14" t="str">
        <f>TEXT(WEEKDAY(DATE(CalendarYear,LEFT(MonthName,LEN(MonthName)-LEN("月")),5),1),"aaa")</f>
        <v>六</v>
      </c>
      <c r="H3" s="14" t="str">
        <f>TEXT(WEEKDAY(DATE(CalendarYear,LEFT(MonthName,LEN(MonthName)-LEN("月")),6),1),"aaa")</f>
        <v>日</v>
      </c>
      <c r="I3" s="14" t="str">
        <f>TEXT(WEEKDAY(DATE(CalendarYear,LEFT(MonthName,LEN(MonthName)-LEN("月")),7),1),"aaa")</f>
        <v>一</v>
      </c>
      <c r="J3" s="14" t="str">
        <f>TEXT(WEEKDAY(DATE(CalendarYear,LEFT(MonthName,LEN(MonthName)-LEN("月")),8),1),"aaa")</f>
        <v>二</v>
      </c>
      <c r="K3" s="14" t="str">
        <f>TEXT(WEEKDAY(DATE(CalendarYear,LEFT(MonthName,LEN(MonthName)-LEN("月")),9),1),"aaa")</f>
        <v>三</v>
      </c>
      <c r="L3" s="14" t="str">
        <f>TEXT(WEEKDAY(DATE(CalendarYear,LEFT(MonthName,LEN(MonthName)-LEN("月")),10),1),"aaa")</f>
        <v>四</v>
      </c>
      <c r="M3" s="14" t="str">
        <f>TEXT(WEEKDAY(DATE(CalendarYear,LEFT(MonthName,LEN(MonthName)-LEN("月")),11),1),"aaa")</f>
        <v>五</v>
      </c>
      <c r="N3" s="14" t="str">
        <f>TEXT(WEEKDAY(DATE(CalendarYear,LEFT(MonthName,LEN(MonthName)-LEN("月")),12),1),"aaa")</f>
        <v>六</v>
      </c>
      <c r="O3" s="14" t="str">
        <f>TEXT(WEEKDAY(DATE(CalendarYear,LEFT(MonthName,LEN(MonthName)-LEN("月")),13),1),"aaa")</f>
        <v>日</v>
      </c>
      <c r="P3" s="14" t="str">
        <f>TEXT(WEEKDAY(DATE(CalendarYear,LEFT(MonthName,LEN(MonthName)-LEN("月")),14),1),"aaa")</f>
        <v>一</v>
      </c>
      <c r="Q3" s="14" t="str">
        <f>TEXT(WEEKDAY(DATE(CalendarYear,LEFT(MonthName,LEN(MonthName)-LEN("月")),15),1),"aaa")</f>
        <v>二</v>
      </c>
      <c r="R3" s="14" t="str">
        <f>TEXT(WEEKDAY(DATE(CalendarYear,LEFT(MonthName,LEN(MonthName)-LEN("月")),16),1),"aaa")</f>
        <v>三</v>
      </c>
      <c r="S3" s="14" t="str">
        <f>TEXT(WEEKDAY(DATE(CalendarYear,LEFT(MonthName,LEN(MonthName)-LEN("月")),17),1),"aaa")</f>
        <v>四</v>
      </c>
      <c r="T3" s="14" t="str">
        <f>TEXT(WEEKDAY(DATE(CalendarYear,LEFT(MonthName,LEN(MonthName)-LEN("月")),18),1),"aaa")</f>
        <v>五</v>
      </c>
      <c r="U3" s="14" t="str">
        <f>TEXT(WEEKDAY(DATE(CalendarYear,LEFT(MonthName,LEN(MonthName)-LEN("月")),19),1),"aaa")</f>
        <v>六</v>
      </c>
      <c r="V3" s="14" t="str">
        <f>TEXT(WEEKDAY(DATE(CalendarYear,LEFT(MonthName,LEN(MonthName)-LEN("月")),20),1),"aaa")</f>
        <v>日</v>
      </c>
      <c r="W3" s="14" t="str">
        <f>TEXT(WEEKDAY(DATE(CalendarYear,LEFT(MonthName,LEN(MonthName)-LEN("月")),21),1),"aaa")</f>
        <v>一</v>
      </c>
      <c r="X3" s="14" t="str">
        <f>TEXT(WEEKDAY(DATE(CalendarYear,LEFT(MonthName,LEN(MonthName)-LEN("月")),22),1),"aaa")</f>
        <v>二</v>
      </c>
      <c r="Y3" s="14" t="str">
        <f>TEXT(WEEKDAY(DATE(CalendarYear,LEFT(MonthName,LEN(MonthName)-LEN("月")),23),1),"aaa")</f>
        <v>三</v>
      </c>
      <c r="Z3" s="14" t="str">
        <f>TEXT(WEEKDAY(DATE(CalendarYear,LEFT(MonthName,LEN(MonthName)-LEN("月")),24),1),"aaa")</f>
        <v>四</v>
      </c>
      <c r="AA3" s="14" t="str">
        <f>TEXT(WEEKDAY(DATE(CalendarYear,LEFT(MonthName,LEN(MonthName)-LEN("月")),25),1),"aaa")</f>
        <v>五</v>
      </c>
      <c r="AB3" s="14" t="str">
        <f>TEXT(WEEKDAY(DATE(CalendarYear,LEFT(MonthName,LEN(MonthName)-LEN("月")),26),1),"aaa")</f>
        <v>六</v>
      </c>
      <c r="AC3" s="14" t="str">
        <f>TEXT(WEEKDAY(DATE(CalendarYear,LEFT(MonthName,LEN(MonthName)-LEN("月")),27),1),"aaa")</f>
        <v>日</v>
      </c>
      <c r="AD3" s="14" t="str">
        <f>TEXT(WEEKDAY(DATE(CalendarYear,LEFT(MonthName,LEN(MonthName)-LEN("月")),28),1),"aaa")</f>
        <v>一</v>
      </c>
      <c r="AE3" s="14" t="str">
        <f>TEXT(WEEKDAY(DATE(CalendarYear,LEFT(MonthName,LEN(MonthName)-LEN("月")),29),1),"aaa")</f>
        <v>二</v>
      </c>
      <c r="AF3" s="14" t="str">
        <f>TEXT(WEEKDAY(DATE(CalendarYear,LEFT(MonthName,LEN(MonthName)-LEN("月")),30),1),"aaa")</f>
        <v>三</v>
      </c>
      <c r="AG3" s="14" t="str">
        <f>TEXT(WEEKDAY(DATE(CalendarYear,LEFT(MonthName,LEN(MonthName)-LEN("月")),31),1),"aaa")</f>
        <v>四</v>
      </c>
      <c r="AH3" s="13"/>
    </row>
    <row r="4" ht="15" customHeight="1" spans="2:34">
      <c r="B4" s="15" t="s">
        <v>11</v>
      </c>
      <c r="C4" s="16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17</v>
      </c>
      <c r="I4" s="16" t="s">
        <v>18</v>
      </c>
      <c r="J4" s="16" t="s">
        <v>19</v>
      </c>
      <c r="K4" s="16" t="s">
        <v>20</v>
      </c>
      <c r="L4" s="16" t="s">
        <v>21</v>
      </c>
      <c r="M4" s="16" t="s">
        <v>22</v>
      </c>
      <c r="N4" s="16" t="s">
        <v>23</v>
      </c>
      <c r="O4" s="16" t="s">
        <v>24</v>
      </c>
      <c r="P4" s="16" t="s">
        <v>25</v>
      </c>
      <c r="Q4" s="16" t="s">
        <v>26</v>
      </c>
      <c r="R4" s="16" t="s">
        <v>27</v>
      </c>
      <c r="S4" s="16" t="s">
        <v>28</v>
      </c>
      <c r="T4" s="16" t="s">
        <v>29</v>
      </c>
      <c r="U4" s="16" t="s">
        <v>30</v>
      </c>
      <c r="V4" s="16" t="s">
        <v>31</v>
      </c>
      <c r="W4" s="16" t="s">
        <v>32</v>
      </c>
      <c r="X4" s="16" t="s">
        <v>33</v>
      </c>
      <c r="Y4" s="16" t="s">
        <v>34</v>
      </c>
      <c r="Z4" s="16" t="s">
        <v>35</v>
      </c>
      <c r="AA4" s="16" t="s">
        <v>36</v>
      </c>
      <c r="AB4" s="16" t="s">
        <v>37</v>
      </c>
      <c r="AC4" s="16" t="s">
        <v>38</v>
      </c>
      <c r="AD4" s="16" t="s">
        <v>39</v>
      </c>
      <c r="AE4" s="16" t="s">
        <v>40</v>
      </c>
      <c r="AF4" s="16" t="s">
        <v>41</v>
      </c>
      <c r="AG4" s="16" t="s">
        <v>42</v>
      </c>
      <c r="AH4" s="25" t="s">
        <v>10</v>
      </c>
    </row>
    <row r="5" customHeight="1" spans="2:34">
      <c r="B5" s="17" t="s">
        <v>43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26"/>
    </row>
    <row r="6" customHeight="1" spans="2:34">
      <c r="B6" s="17" t="s">
        <v>44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26"/>
    </row>
    <row r="7" customHeight="1" spans="2:34">
      <c r="B7" s="17" t="s">
        <v>45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26"/>
    </row>
    <row r="8" customHeight="1" spans="2:34">
      <c r="B8" s="17" t="s">
        <v>46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26"/>
    </row>
    <row r="9" customHeight="1" spans="2:34">
      <c r="B9" s="17" t="s">
        <v>47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26"/>
    </row>
    <row r="10" customHeight="1" spans="2:34">
      <c r="B10" s="18" t="s">
        <v>48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27"/>
    </row>
    <row r="11" customHeight="1" spans="2:34">
      <c r="B11" s="18" t="s">
        <v>49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7"/>
    </row>
    <row r="12" customHeight="1" spans="2:34">
      <c r="B12" s="18" t="s">
        <v>50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27"/>
    </row>
    <row r="13" customHeight="1" spans="2:34">
      <c r="B13" s="18" t="s">
        <v>51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27"/>
    </row>
    <row r="14" customHeight="1" spans="2:34">
      <c r="B14" s="18" t="s">
        <v>52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27"/>
    </row>
    <row r="15" customHeight="1" spans="2:34">
      <c r="B15" s="18" t="s">
        <v>53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27"/>
    </row>
    <row r="16" customHeight="1" spans="2:34">
      <c r="B16" s="18" t="s">
        <v>54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27"/>
    </row>
    <row r="17" customHeight="1" spans="2:34">
      <c r="B17" s="18" t="s">
        <v>55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27"/>
    </row>
    <row r="18" customHeight="1" spans="2:34">
      <c r="B18" s="18" t="s">
        <v>56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27"/>
    </row>
    <row r="19" customHeight="1" spans="2:34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7"/>
    </row>
    <row r="20" customHeight="1" spans="2:34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27"/>
    </row>
    <row r="21" ht="108" customHeight="1" spans="2:35">
      <c r="B21" s="20" t="s">
        <v>57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</sheetData>
  <mergeCells count="6">
    <mergeCell ref="D1:E1"/>
    <mergeCell ref="G1:H1"/>
    <mergeCell ref="J1:K1"/>
    <mergeCell ref="M1:N1"/>
    <mergeCell ref="C2:AG2"/>
    <mergeCell ref="B21:AI21"/>
  </mergeCells>
  <conditionalFormatting sqref="AH5:AH20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{0073c1a6-1735-46f5-ab0f-0c403de34aea}</x14:id>
        </ext>
      </extLst>
    </cfRule>
  </conditionalFormatting>
  <conditionalFormatting sqref="C5:AG20">
    <cfRule type="expression" priority="1" stopIfTrue="1">
      <formula>C5=""</formula>
    </cfRule>
    <cfRule type="expression" dxfId="1" priority="6" stopIfTrue="1">
      <formula>C5=KeyCustom2</formula>
    </cfRule>
    <cfRule type="expression" dxfId="2" priority="7" stopIfTrue="1">
      <formula>C5=KeyCustom1</formula>
    </cfRule>
    <cfRule type="expression" dxfId="3" priority="8" stopIfTrue="1">
      <formula>C5=KeySick</formula>
    </cfRule>
    <cfRule type="expression" dxfId="4" priority="9" stopIfTrue="1">
      <formula>C5=KeyPersonal</formula>
    </cfRule>
    <cfRule type="expression" dxfId="5" priority="10" stopIfTrue="1">
      <formula>C5=KeyVacation</formula>
    </cfRule>
  </conditionalFormatting>
  <dataValidations count="10">
    <dataValidation allowBlank="1" showInputMessage="1" showErrorMessage="1" prompt="此行定义了表中使用的键：单元格 C2 是休假，F2 是个人，I2 是病假。单元格 L2 和 O2 均可自定义 " sqref="B1"/>
    <dataValidation allowBlank="1" showInputMessage="1" showErrorMessage="1" prompt="字母“V”表示因休假缺勤" sqref="C1"/>
    <dataValidation allowBlank="1" showInputMessage="1" showErrorMessage="1" prompt="字母“P”表示因个人原因缺勤" sqref="F1 I1 L1"/>
    <dataValidation allowBlank="1" showInputMessage="1" showErrorMessage="1" prompt="考勤时间表的月份。在单元格 AH4 中更新年份。在表格的最后一个单元格中按月份跟踪总计。在表的列 B 中输入员工姓名" sqref="B2"/>
    <dataValidation allowBlank="1" showInputMessage="1" showErrorMessage="1" prompt="在此单元格中输入年份" sqref="AH2"/>
    <dataValidation allowBlank="1" showInputMessage="1" showErrorMessage="1" prompt="根据 AH4 中输入的年份，此行中会自动更新该月的工作日。在该月份的每一天都有记录员工缺勤和缺勤类型的列" sqref="C3"/>
    <dataValidation allowBlank="1" showInputMessage="1" showErrorMessage="1" error="从列表中选择姓名。选择“取消”，按 Alt+向下键，然后按 Enter 选择一个姓名" prompt="在“员工姓名”工作表中输入员工姓名，然后从此列的列表中选择一个姓名。按 Alt+向下键，然后按 Enter 选择一个姓名" sqref="B4" errorStyle="warning"/>
    <dataValidation allowBlank="1" showInputMessage="1" showErrorMessage="1" prompt="此行中会自动生成月份天数。在每列中输入员工在该月份每天的缺勤和缺勤类型。空白表示没有缺勤" sqref="C4"/>
    <dataValidation allowBlank="1" showInputMessage="1" showErrorMessage="1" prompt="自动计算某位员工该月缺勤的总天数" sqref="AH4"/>
    <dataValidation type="list" allowBlank="1" showInputMessage="1" showErrorMessage="1" sqref="B5 B10 B11 B12 B13 B14 B15 B16 B17 B18 B19 B20 B6:B9">
      <formula1>员工姓名!$B$4:$B$18</formula1>
    </dataValidation>
  </dataValidations>
  <printOptions horizontalCentered="1"/>
  <pageMargins left="0.25" right="0.25" top="0.75" bottom="0.75" header="0.3" footer="0.3"/>
  <pageSetup paperSize="9" scale="74" fitToHeight="0" orientation="landscape"/>
  <headerFooter differentFirst="1">
    <oddFooter>&amp;CPage &amp;P of &amp;N</oddFooter>
  </headerFooter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73c1a6-1735-46f5-ab0f-0c403de34ae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AH5:AH20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  <pageSetUpPr fitToPage="1"/>
  </sheetPr>
  <dimension ref="B1:D22"/>
  <sheetViews>
    <sheetView showGridLines="0" topLeftCell="A13" workbookViewId="0">
      <selection activeCell="E19" sqref="E19"/>
    </sheetView>
  </sheetViews>
  <sheetFormatPr defaultColWidth="9" defaultRowHeight="30" customHeight="1" outlineLevelCol="3"/>
  <cols>
    <col min="1" max="1" width="2.10833333333333" style="1" customWidth="1"/>
    <col min="2" max="2" width="30.775" style="1" customWidth="1"/>
    <col min="3" max="3" width="2.775" style="1" customWidth="1"/>
    <col min="4" max="16384" width="8.88333333333333" style="1"/>
  </cols>
  <sheetData>
    <row r="1" ht="50.1" customHeight="1" spans="2:2">
      <c r="B1" s="2" t="s">
        <v>11</v>
      </c>
    </row>
    <row r="2" ht="15" customHeight="1"/>
    <row r="3" customHeight="1" spans="2:4">
      <c r="B3" s="1" t="s">
        <v>11</v>
      </c>
      <c r="D3" s="1" t="e">
        <f>DAY(DATE(CalendarYear,LEFT(MonthName,LEN(MonthName)-LEN("月"))+1,))</f>
        <v>#NAME?</v>
      </c>
    </row>
    <row r="4" customHeight="1" spans="2:2">
      <c r="B4" s="3" t="s">
        <v>49</v>
      </c>
    </row>
    <row r="5" customHeight="1" spans="2:2">
      <c r="B5" s="3" t="s">
        <v>48</v>
      </c>
    </row>
    <row r="6" customHeight="1" spans="2:2">
      <c r="B6" s="3" t="s">
        <v>43</v>
      </c>
    </row>
    <row r="7" customHeight="1" spans="2:2">
      <c r="B7" s="3" t="s">
        <v>58</v>
      </c>
    </row>
    <row r="8" customHeight="1" spans="2:2">
      <c r="B8" s="3" t="s">
        <v>47</v>
      </c>
    </row>
    <row r="9" customHeight="1" spans="2:2">
      <c r="B9" s="3" t="s">
        <v>50</v>
      </c>
    </row>
    <row r="10" customHeight="1" spans="2:2">
      <c r="B10" s="3" t="s">
        <v>54</v>
      </c>
    </row>
    <row r="11" customHeight="1" spans="2:2">
      <c r="B11" s="3" t="s">
        <v>55</v>
      </c>
    </row>
    <row r="12" customHeight="1" spans="2:2">
      <c r="B12" s="3" t="s">
        <v>44</v>
      </c>
    </row>
    <row r="13" customHeight="1" spans="2:2">
      <c r="B13" s="3" t="s">
        <v>45</v>
      </c>
    </row>
    <row r="14" customHeight="1" spans="2:2">
      <c r="B14" s="3" t="s">
        <v>46</v>
      </c>
    </row>
    <row r="15" customHeight="1" spans="2:2">
      <c r="B15" s="3" t="s">
        <v>52</v>
      </c>
    </row>
    <row r="16" customHeight="1" spans="2:2">
      <c r="B16" s="3" t="s">
        <v>51</v>
      </c>
    </row>
    <row r="17" customHeight="1" spans="2:2">
      <c r="B17" s="3" t="s">
        <v>56</v>
      </c>
    </row>
    <row r="18" customHeight="1" spans="2:2">
      <c r="B18" s="4" t="s">
        <v>53</v>
      </c>
    </row>
    <row r="19" customHeight="1" spans="2:2">
      <c r="B19" s="3"/>
    </row>
    <row r="20" customHeight="1" spans="2:2">
      <c r="B20" s="3"/>
    </row>
    <row r="21" customHeight="1" spans="2:2">
      <c r="B21" s="3"/>
    </row>
    <row r="22" customHeight="1" spans="2:2">
      <c r="B22" s="3"/>
    </row>
  </sheetData>
  <dataValidations count="3">
    <dataValidation allowBlank="1" showInputMessage="1" showErrorMessage="1" prompt="在此工作表的员工姓名表中输入员工姓名。这些姓名用作每个月考勤时间表列 B 中的选项" sqref="A1"/>
    <dataValidation allowBlank="1" showInputMessage="1" showErrorMessage="1" prompt="员工姓名标题" sqref="B1"/>
    <dataValidation allowBlank="1" showInputMessage="1" showErrorMessage="1" prompt="在此列中输入员工姓名" sqref="B3"/>
  </dataValidations>
  <printOptions horizontalCentered="1"/>
  <pageMargins left="0.25" right="0.25" top="0.75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任务完成统计表</vt:lpstr>
      <vt:lpstr>员工姓名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ZXM</cp:lastModifiedBy>
  <dcterms:created xsi:type="dcterms:W3CDTF">2016-12-06T04:52:00Z</dcterms:created>
  <dcterms:modified xsi:type="dcterms:W3CDTF">2018-04-25T04:46:01Z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