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iVxp02XTGtjd/4ZSIFEVLN4yJQ=="/>
    </ext>
  </extLst>
</workbook>
</file>

<file path=xl/sharedStrings.xml><?xml version="1.0" encoding="utf-8"?>
<sst xmlns="http://schemas.openxmlformats.org/spreadsheetml/2006/main" count="37" uniqueCount="24">
  <si>
    <t>total</t>
  </si>
  <si>
    <t>drive alone</t>
  </si>
  <si>
    <t>public transit</t>
  </si>
  <si>
    <t>bicycle</t>
  </si>
  <si>
    <t>walk</t>
  </si>
  <si>
    <t>carpool</t>
  </si>
  <si>
    <t>all ages</t>
  </si>
  <si>
    <t>0-24</t>
  </si>
  <si>
    <t>25-34</t>
  </si>
  <si>
    <t>35-45</t>
  </si>
  <si>
    <t>45+</t>
  </si>
  <si>
    <t>Average Carbon</t>
  </si>
  <si>
    <t>Total Carbon</t>
  </si>
  <si>
    <t>logic for carbon estimate:</t>
  </si>
  <si>
    <t>average of large car, medium car</t>
  </si>
  <si>
    <t>light rail</t>
  </si>
  <si>
    <t>no carbon</t>
  </si>
  <si>
    <t>car average divided by 3</t>
  </si>
  <si>
    <t>Divided by people:</t>
  </si>
  <si>
    <t>commuters 25-45 actual drivers:</t>
  </si>
  <si>
    <t>if we increase density in kendall it reduces available parking, increasing percentage of public transit, lets say that adds 20% impact?</t>
  </si>
  <si>
    <t>commuters 25-45 weighted equivalent drivers:</t>
  </si>
  <si>
    <t>Focusing incentives on drivers by appealing to high income and to families both correlated with driving vs public transit?</t>
  </si>
  <si>
    <t>https://www.treehugger.com/what-is-the-carbon-footprint-of-transportation-5081940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</si>
</sst>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b/>
      <color theme="1"/>
      <name val="Calibri"/>
      <scheme val="minor"/>
    </font>
    <font>
      <sz val="14.0"/>
      <color rgb="FF000000"/>
      <name val="Calibri"/>
    </font>
    <font>
      <sz val="14.0"/>
      <color theme="1"/>
      <name val="Calibri"/>
    </font>
    <font>
      <sz val="12.0"/>
      <color theme="1"/>
      <name val="Calibri"/>
      <scheme val="minor"/>
    </font>
    <font>
      <sz val="14.0"/>
      <color theme="1"/>
      <name val="Calibri"/>
      <scheme val="minor"/>
    </font>
    <font>
      <color rgb="FFB7B7B7"/>
      <name val="Calibri"/>
      <scheme val="minor"/>
    </font>
    <font>
      <sz val="12.0"/>
      <color rgb="FF000000"/>
      <name val="Calibri"/>
    </font>
    <font>
      <color rgb="FFCCCCCC"/>
      <name val="Calibri"/>
      <scheme val="minor"/>
    </font>
    <font>
      <color rgb="FFD9D9D9"/>
      <name val="Calibri"/>
      <scheme val="minor"/>
    </font>
    <font/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readingOrder="0"/>
    </xf>
    <xf borderId="0" fillId="0" fontId="3" numFmtId="10" xfId="0" applyAlignment="1" applyFont="1" applyNumberFormat="1">
      <alignment horizontal="center" readingOrder="0"/>
    </xf>
    <xf borderId="0" fillId="0" fontId="4" numFmtId="10" xfId="0" applyAlignment="1" applyFont="1" applyNumberForma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right" readingOrder="0"/>
    </xf>
    <xf borderId="1" fillId="2" fontId="3" numFmtId="3" xfId="0" applyAlignment="1" applyBorder="1" applyFill="1" applyFont="1" applyNumberFormat="1">
      <alignment horizontal="center" readingOrder="0" vertical="center"/>
    </xf>
    <xf borderId="1" fillId="2" fontId="6" numFmtId="3" xfId="0" applyAlignment="1" applyBorder="1" applyFont="1" applyNumberFormat="1">
      <alignment horizontal="center" vertical="center"/>
    </xf>
    <xf borderId="0" fillId="0" fontId="1" numFmtId="3" xfId="0" applyFont="1" applyNumberFormat="1"/>
    <xf borderId="1" fillId="2" fontId="6" numFmtId="1" xfId="0" applyAlignment="1" applyBorder="1" applyFont="1" applyNumberFormat="1">
      <alignment horizontal="center" vertical="center"/>
    </xf>
    <xf borderId="1" fillId="0" fontId="6" numFmtId="1" xfId="0" applyAlignment="1" applyBorder="1" applyFont="1" applyNumberFormat="1">
      <alignment horizontal="center" vertical="center"/>
    </xf>
    <xf borderId="0" fillId="0" fontId="7" numFmtId="1" xfId="0" applyFont="1" applyNumberFormat="1"/>
    <xf borderId="0" fillId="0" fontId="8" numFmtId="0" xfId="0" applyAlignment="1" applyFont="1">
      <alignment horizontal="right" readingOrder="0"/>
    </xf>
    <xf borderId="0" fillId="0" fontId="9" numFmtId="1" xfId="0" applyFont="1" applyNumberFormat="1"/>
    <xf borderId="0" fillId="0" fontId="1" numFmtId="2" xfId="0" applyFont="1" applyNumberFormat="1"/>
    <xf borderId="0" fillId="0" fontId="1" numFmtId="2" xfId="0" applyAlignment="1" applyFont="1" applyNumberFormat="1">
      <alignment readingOrder="0"/>
    </xf>
    <xf borderId="0" fillId="0" fontId="1" numFmtId="1" xfId="0" applyFont="1" applyNumberFormat="1"/>
    <xf borderId="0" fillId="0" fontId="1" numFmtId="164" xfId="0" applyFont="1" applyNumberFormat="1"/>
    <xf borderId="2" fillId="0" fontId="1" numFmtId="0" xfId="0" applyAlignment="1" applyBorder="1" applyFont="1">
      <alignment horizontal="right" readingOrder="0"/>
    </xf>
    <xf borderId="3" fillId="0" fontId="2" numFmtId="1" xfId="0" applyBorder="1" applyFont="1" applyNumberFormat="1"/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center" wrapText="1"/>
    </xf>
    <xf borderId="4" fillId="0" fontId="1" numFmtId="0" xfId="0" applyAlignment="1" applyBorder="1" applyFont="1">
      <alignment horizontal="right" readingOrder="0"/>
    </xf>
    <xf borderId="5" fillId="0" fontId="2" numFmtId="0" xfId="0" applyBorder="1" applyFont="1"/>
    <xf borderId="0" fillId="0" fontId="10" numFmtId="1" xfId="0" applyFont="1" applyNumberFormat="1"/>
    <xf borderId="2" fillId="0" fontId="1" numFmtId="0" xfId="0" applyAlignment="1" applyBorder="1" applyFont="1">
      <alignment readingOrder="0" shrinkToFit="0" vertical="center" wrapText="1"/>
    </xf>
    <xf borderId="6" fillId="0" fontId="1" numFmtId="1" xfId="0" applyAlignment="1" applyBorder="1" applyFont="1" applyNumberFormat="1">
      <alignment horizontal="left" vertical="center"/>
    </xf>
    <xf borderId="7" fillId="0" fontId="1" numFmtId="0" xfId="0" applyAlignment="1" applyBorder="1" applyFont="1">
      <alignment readingOrder="0" shrinkToFit="0" wrapText="1"/>
    </xf>
    <xf borderId="8" fillId="0" fontId="11" numFmtId="0" xfId="0" applyBorder="1" applyFont="1"/>
    <xf borderId="4" fillId="0" fontId="1" numFmtId="0" xfId="0" applyAlignment="1" applyBorder="1" applyFont="1">
      <alignment readingOrder="0" shrinkToFit="0" vertical="center" wrapText="1"/>
    </xf>
    <xf borderId="9" fillId="0" fontId="1" numFmtId="1" xfId="0" applyAlignment="1" applyBorder="1" applyFont="1" applyNumberFormat="1">
      <alignment horizontal="left" vertical="center"/>
    </xf>
    <xf borderId="10" fillId="0" fontId="1" numFmtId="0" xfId="0" applyAlignment="1" applyBorder="1" applyFont="1">
      <alignment readingOrder="0" shrinkToFit="0" wrapText="1"/>
    </xf>
    <xf borderId="11" fillId="0" fontId="11" numFmtId="0" xfId="0" applyBorder="1" applyFont="1"/>
    <xf borderId="0" fillId="0" fontId="1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152400</xdr:colOff>
      <xdr:row>17</xdr:row>
      <xdr:rowOff>152400</xdr:rowOff>
    </xdr:from>
    <xdr:ext cx="4991100" cy="35337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reehugger.com/what-is-the-carbon-footprint-of-transportation-5081940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4.57"/>
    <col customWidth="1" min="3" max="3" width="17.14"/>
    <col customWidth="1" min="4" max="8" width="25.0"/>
    <col customWidth="1" min="9" max="9" width="8.71"/>
    <col customWidth="1" min="10" max="10" width="17.43"/>
    <col customWidth="1" min="11" max="22" width="8.71"/>
  </cols>
  <sheetData>
    <row r="1">
      <c r="A1" s="1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4"/>
      <c r="B2" s="5"/>
      <c r="C2" s="5">
        <v>1.0</v>
      </c>
      <c r="D2" s="5">
        <v>0.4</v>
      </c>
      <c r="E2" s="5">
        <v>0.33</v>
      </c>
      <c r="F2" s="6">
        <v>0.07</v>
      </c>
      <c r="G2" s="6">
        <v>0.14</v>
      </c>
      <c r="H2" s="5">
        <v>0.06</v>
      </c>
      <c r="K2" s="7"/>
    </row>
    <row r="3">
      <c r="A3" s="8" t="s">
        <v>6</v>
      </c>
      <c r="B3" s="5">
        <v>1.0</v>
      </c>
      <c r="C3" s="9">
        <v>43000.0</v>
      </c>
      <c r="D3" s="10">
        <f t="shared" ref="D3:H3" si="1">$C3*D2</f>
        <v>17200</v>
      </c>
      <c r="E3" s="10">
        <f t="shared" si="1"/>
        <v>14190</v>
      </c>
      <c r="F3" s="10">
        <f t="shared" si="1"/>
        <v>3010</v>
      </c>
      <c r="G3" s="10">
        <f t="shared" si="1"/>
        <v>6020</v>
      </c>
      <c r="H3" s="10">
        <f t="shared" si="1"/>
        <v>2580</v>
      </c>
      <c r="J3" s="11">
        <f>sum(D3,E3,H3)</f>
        <v>33970</v>
      </c>
      <c r="K3" s="7"/>
    </row>
    <row r="4">
      <c r="A4" s="8" t="s">
        <v>7</v>
      </c>
      <c r="B4" s="5">
        <v>0.16</v>
      </c>
      <c r="C4" s="12">
        <f t="shared" ref="C4:H4" si="2">C$3*$B4</f>
        <v>6880</v>
      </c>
      <c r="D4" s="13">
        <f t="shared" si="2"/>
        <v>2752</v>
      </c>
      <c r="E4" s="13">
        <f t="shared" si="2"/>
        <v>2270.4</v>
      </c>
      <c r="F4" s="13">
        <f t="shared" si="2"/>
        <v>481.6</v>
      </c>
      <c r="G4" s="13">
        <f t="shared" si="2"/>
        <v>963.2</v>
      </c>
      <c r="H4" s="13">
        <f t="shared" si="2"/>
        <v>412.8</v>
      </c>
      <c r="I4" s="14">
        <f t="shared" ref="I4:I7" si="4">sum(D4:H4)</f>
        <v>6880</v>
      </c>
      <c r="K4" s="7"/>
    </row>
    <row r="5">
      <c r="A5" s="15" t="s">
        <v>8</v>
      </c>
      <c r="B5" s="5">
        <v>0.31</v>
      </c>
      <c r="C5" s="12">
        <f t="shared" ref="C5:H5" si="3">C$3*$B5</f>
        <v>13330</v>
      </c>
      <c r="D5" s="13">
        <f t="shared" si="3"/>
        <v>5332</v>
      </c>
      <c r="E5" s="13">
        <f t="shared" si="3"/>
        <v>4398.9</v>
      </c>
      <c r="F5" s="13">
        <f t="shared" si="3"/>
        <v>933.1</v>
      </c>
      <c r="G5" s="13">
        <f t="shared" si="3"/>
        <v>1866.2</v>
      </c>
      <c r="H5" s="13">
        <f t="shared" si="3"/>
        <v>799.8</v>
      </c>
      <c r="I5" s="14">
        <f t="shared" si="4"/>
        <v>13330</v>
      </c>
      <c r="K5" s="7"/>
    </row>
    <row r="6">
      <c r="A6" s="8" t="s">
        <v>9</v>
      </c>
      <c r="B6" s="5">
        <v>0.21</v>
      </c>
      <c r="C6" s="12">
        <f t="shared" ref="C6:H6" si="5">C$3*$B6</f>
        <v>9030</v>
      </c>
      <c r="D6" s="13">
        <f t="shared" si="5"/>
        <v>3612</v>
      </c>
      <c r="E6" s="13">
        <f t="shared" si="5"/>
        <v>2979.9</v>
      </c>
      <c r="F6" s="13">
        <f t="shared" si="5"/>
        <v>632.1</v>
      </c>
      <c r="G6" s="13">
        <f t="shared" si="5"/>
        <v>1264.2</v>
      </c>
      <c r="H6" s="13">
        <f t="shared" si="5"/>
        <v>541.8</v>
      </c>
      <c r="I6" s="14">
        <f t="shared" si="4"/>
        <v>9030</v>
      </c>
      <c r="K6" s="7"/>
    </row>
    <row r="7">
      <c r="A7" s="8" t="s">
        <v>10</v>
      </c>
      <c r="B7" s="5">
        <v>0.32</v>
      </c>
      <c r="C7" s="12">
        <f t="shared" ref="C7:H7" si="6">C$3*$B7</f>
        <v>13760</v>
      </c>
      <c r="D7" s="13">
        <f t="shared" si="6"/>
        <v>5504</v>
      </c>
      <c r="E7" s="13">
        <f t="shared" si="6"/>
        <v>4540.8</v>
      </c>
      <c r="F7" s="13">
        <f t="shared" si="6"/>
        <v>963.2</v>
      </c>
      <c r="G7" s="13">
        <f t="shared" si="6"/>
        <v>1926.4</v>
      </c>
      <c r="H7" s="13">
        <f t="shared" si="6"/>
        <v>825.6</v>
      </c>
      <c r="I7" s="14">
        <f t="shared" si="4"/>
        <v>13760</v>
      </c>
      <c r="K7" s="7"/>
    </row>
    <row r="8">
      <c r="D8" s="16">
        <f t="shared" ref="D8:H8" si="7">sum(D4:D7)</f>
        <v>17200</v>
      </c>
      <c r="E8" s="16">
        <f t="shared" si="7"/>
        <v>14190</v>
      </c>
      <c r="F8" s="16">
        <f t="shared" si="7"/>
        <v>3010</v>
      </c>
      <c r="G8" s="16">
        <f t="shared" si="7"/>
        <v>6020</v>
      </c>
      <c r="H8" s="16">
        <f t="shared" si="7"/>
        <v>2580</v>
      </c>
      <c r="K8" s="7"/>
    </row>
    <row r="9">
      <c r="B9" s="4" t="s">
        <v>11</v>
      </c>
      <c r="C9" s="17"/>
      <c r="D9" s="17">
        <f>(283+192)/2</f>
        <v>237.5</v>
      </c>
      <c r="E9" s="18">
        <v>35.0</v>
      </c>
      <c r="F9" s="18">
        <v>0.0</v>
      </c>
      <c r="G9" s="18">
        <v>0.0</v>
      </c>
      <c r="H9" s="17">
        <f>D9/3</f>
        <v>79.16666667</v>
      </c>
      <c r="K9" s="7"/>
    </row>
    <row r="10">
      <c r="B10" s="4" t="s">
        <v>12</v>
      </c>
      <c r="C10" s="17"/>
      <c r="D10" s="19">
        <f t="shared" ref="D10:H10" si="8">D9*D3</f>
        <v>4085000</v>
      </c>
      <c r="E10" s="20">
        <f t="shared" si="8"/>
        <v>496650</v>
      </c>
      <c r="F10" s="19">
        <f t="shared" si="8"/>
        <v>0</v>
      </c>
      <c r="G10" s="19">
        <f t="shared" si="8"/>
        <v>0</v>
      </c>
      <c r="H10" s="19">
        <f t="shared" si="8"/>
        <v>204250</v>
      </c>
      <c r="J10" s="21" t="s">
        <v>12</v>
      </c>
      <c r="K10" s="22">
        <f>sum(D10:H10)</f>
        <v>4785900</v>
      </c>
    </row>
    <row r="11" ht="37.5" customHeight="1">
      <c r="C11" s="23" t="s">
        <v>13</v>
      </c>
      <c r="D11" s="24" t="s">
        <v>14</v>
      </c>
      <c r="E11" s="24" t="s">
        <v>15</v>
      </c>
      <c r="F11" s="24" t="s">
        <v>16</v>
      </c>
      <c r="G11" s="24" t="s">
        <v>16</v>
      </c>
      <c r="H11" s="24" t="s">
        <v>17</v>
      </c>
      <c r="J11" s="25" t="s">
        <v>18</v>
      </c>
      <c r="K11" s="26">
        <f>K10/J3</f>
        <v>140.8860759</v>
      </c>
    </row>
    <row r="12">
      <c r="A12" s="1"/>
      <c r="B12" s="2"/>
      <c r="C12" s="2" t="s">
        <v>0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K12" s="7"/>
    </row>
    <row r="13">
      <c r="A13" s="4"/>
      <c r="B13" s="5"/>
      <c r="C13" s="5"/>
      <c r="D13" s="5">
        <f t="shared" ref="D13:H13" si="9">D10/$K$10</f>
        <v>0.8535489668</v>
      </c>
      <c r="E13" s="5">
        <f t="shared" si="9"/>
        <v>0.1037735849</v>
      </c>
      <c r="F13" s="5">
        <f t="shared" si="9"/>
        <v>0</v>
      </c>
      <c r="G13" s="5">
        <f t="shared" si="9"/>
        <v>0</v>
      </c>
      <c r="H13" s="5">
        <f t="shared" si="9"/>
        <v>0.04267744834</v>
      </c>
      <c r="K13" s="7"/>
    </row>
    <row r="14">
      <c r="A14" s="8" t="s">
        <v>6</v>
      </c>
      <c r="B14" s="5">
        <v>1.0</v>
      </c>
      <c r="C14" s="9">
        <v>43000.0</v>
      </c>
      <c r="D14" s="10">
        <f t="shared" ref="D14:H14" si="10">D13*$C14</f>
        <v>36702.60557</v>
      </c>
      <c r="E14" s="10">
        <f t="shared" si="10"/>
        <v>4462.264151</v>
      </c>
      <c r="F14" s="10">
        <f t="shared" si="10"/>
        <v>0</v>
      </c>
      <c r="G14" s="10">
        <f t="shared" si="10"/>
        <v>0</v>
      </c>
      <c r="H14" s="10">
        <f t="shared" si="10"/>
        <v>1835.130279</v>
      </c>
      <c r="K14" s="7"/>
    </row>
    <row r="15">
      <c r="A15" s="8" t="s">
        <v>7</v>
      </c>
      <c r="B15" s="5">
        <v>0.16</v>
      </c>
      <c r="C15" s="12">
        <f t="shared" ref="C15:H15" si="11">C$14*$B15</f>
        <v>6880</v>
      </c>
      <c r="D15" s="13">
        <f t="shared" si="11"/>
        <v>5872.416891</v>
      </c>
      <c r="E15" s="13">
        <f t="shared" si="11"/>
        <v>713.9622642</v>
      </c>
      <c r="F15" s="13">
        <f t="shared" si="11"/>
        <v>0</v>
      </c>
      <c r="G15" s="13">
        <f t="shared" si="11"/>
        <v>0</v>
      </c>
      <c r="H15" s="13">
        <f t="shared" si="11"/>
        <v>293.6208446</v>
      </c>
      <c r="I15" s="27">
        <f t="shared" ref="I15:I18" si="13">sum(D15:H15)</f>
        <v>6880</v>
      </c>
      <c r="K15" s="7"/>
    </row>
    <row r="16">
      <c r="A16" s="15" t="s">
        <v>8</v>
      </c>
      <c r="B16" s="5">
        <v>0.31</v>
      </c>
      <c r="C16" s="12">
        <f t="shared" ref="C16:H16" si="12">C$14*$B16</f>
        <v>13330</v>
      </c>
      <c r="D16" s="13">
        <f t="shared" si="12"/>
        <v>11377.80773</v>
      </c>
      <c r="E16" s="13">
        <f t="shared" si="12"/>
        <v>1383.301887</v>
      </c>
      <c r="F16" s="13">
        <f t="shared" si="12"/>
        <v>0</v>
      </c>
      <c r="G16" s="13">
        <f t="shared" si="12"/>
        <v>0</v>
      </c>
      <c r="H16" s="13">
        <f t="shared" si="12"/>
        <v>568.8903863</v>
      </c>
      <c r="I16" s="27">
        <f t="shared" si="13"/>
        <v>13330</v>
      </c>
      <c r="K16" s="7"/>
    </row>
    <row r="17" ht="15.75" customHeight="1">
      <c r="A17" s="8" t="s">
        <v>9</v>
      </c>
      <c r="B17" s="5">
        <v>0.21</v>
      </c>
      <c r="C17" s="12">
        <f t="shared" ref="C17:H17" si="14">C$14*$B17</f>
        <v>9030</v>
      </c>
      <c r="D17" s="13">
        <f t="shared" si="14"/>
        <v>7707.54717</v>
      </c>
      <c r="E17" s="13">
        <f t="shared" si="14"/>
        <v>937.0754717</v>
      </c>
      <c r="F17" s="13">
        <f t="shared" si="14"/>
        <v>0</v>
      </c>
      <c r="G17" s="13">
        <f t="shared" si="14"/>
        <v>0</v>
      </c>
      <c r="H17" s="13">
        <f t="shared" si="14"/>
        <v>385.3773585</v>
      </c>
      <c r="I17" s="27">
        <f t="shared" si="13"/>
        <v>9030</v>
      </c>
      <c r="K17" s="7"/>
    </row>
    <row r="18" ht="15.75" customHeight="1">
      <c r="A18" s="8" t="s">
        <v>10</v>
      </c>
      <c r="B18" s="5">
        <v>0.32</v>
      </c>
      <c r="C18" s="12">
        <f t="shared" ref="C18:H18" si="15">C$14*$B18</f>
        <v>13760</v>
      </c>
      <c r="D18" s="13">
        <f t="shared" si="15"/>
        <v>11744.83378</v>
      </c>
      <c r="E18" s="13">
        <f t="shared" si="15"/>
        <v>1427.924528</v>
      </c>
      <c r="F18" s="13">
        <f t="shared" si="15"/>
        <v>0</v>
      </c>
      <c r="G18" s="13">
        <f t="shared" si="15"/>
        <v>0</v>
      </c>
      <c r="H18" s="13">
        <f t="shared" si="15"/>
        <v>587.2416891</v>
      </c>
      <c r="I18" s="27">
        <f t="shared" si="13"/>
        <v>13760</v>
      </c>
      <c r="K18" s="7"/>
    </row>
    <row r="19" ht="15.75" customHeight="1">
      <c r="D19" s="27">
        <f t="shared" ref="D19:H19" si="16">sum(D15:D18)</f>
        <v>36702.60557</v>
      </c>
      <c r="E19" s="27">
        <f t="shared" si="16"/>
        <v>4462.264151</v>
      </c>
      <c r="F19" s="27">
        <f t="shared" si="16"/>
        <v>0</v>
      </c>
      <c r="G19" s="27">
        <f t="shared" si="16"/>
        <v>0</v>
      </c>
      <c r="H19" s="27">
        <f t="shared" si="16"/>
        <v>1835.130279</v>
      </c>
      <c r="K19" s="7"/>
    </row>
    <row r="20" ht="15.75" customHeight="1">
      <c r="K20" s="7"/>
    </row>
    <row r="21" ht="56.25" customHeight="1">
      <c r="C21" s="28" t="s">
        <v>19</v>
      </c>
      <c r="D21" s="29">
        <f>sum(D5:D6)</f>
        <v>8944</v>
      </c>
      <c r="E21" s="30" t="s">
        <v>20</v>
      </c>
      <c r="F21" s="31"/>
      <c r="K21" s="7"/>
    </row>
    <row r="22" ht="61.5" customHeight="1">
      <c r="C22" s="32" t="s">
        <v>21</v>
      </c>
      <c r="D22" s="33">
        <f>sum(D16:D17)</f>
        <v>19085.3549</v>
      </c>
      <c r="E22" s="34" t="s">
        <v>22</v>
      </c>
      <c r="F22" s="35"/>
      <c r="K22" s="7"/>
    </row>
    <row r="23" ht="15.75" customHeight="1">
      <c r="K23" s="7"/>
    </row>
    <row r="24" ht="15.75" customHeight="1">
      <c r="K24" s="7"/>
    </row>
    <row r="25" ht="15.75" customHeight="1">
      <c r="K25" s="7"/>
    </row>
    <row r="26" ht="15.75" customHeight="1">
      <c r="K26" s="7"/>
    </row>
    <row r="27" ht="15.75" customHeight="1">
      <c r="K27" s="7"/>
    </row>
    <row r="28" ht="15.75" customHeight="1">
      <c r="F28" s="36" t="s">
        <v>23</v>
      </c>
      <c r="K28" s="7"/>
    </row>
    <row r="29" ht="15.75" customHeight="1">
      <c r="K29" s="7"/>
    </row>
  </sheetData>
  <mergeCells count="2">
    <mergeCell ref="E21:F21"/>
    <mergeCell ref="E22:F22"/>
  </mergeCells>
  <hyperlinks>
    <hyperlink r:id="rId1" ref="F28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walter zesk</dc:creator>
</cp:coreProperties>
</file>