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<sst xmlns="http://schemas.openxmlformats.org/spreadsheetml/2006/main" uniqueCount="11">
  <si/>
  <si>
    <t>表格 1</t>
  </si>
  <si>
    <t>predictdis</t>
  </si>
  <si>
    <t>time</t>
  </si>
  <si>
    <t>dis</t>
  </si>
  <si>
    <t>x1</t>
  </si>
  <si>
    <t>y1</t>
  </si>
  <si>
    <t>predicttime</t>
  </si>
  <si>
    <t>TX</t>
  </si>
  <si>
    <t>TY</t>
  </si>
  <si>
    <t>534 dangerr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</si>
</sst>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2"/>
      <color indexed="9"/>
      <name val="Helvetica Neue"/>
    </font>
    <font>
      <b val="1"/>
      <sz val="10"/>
      <color indexed="8"/>
      <name val="Helvetica Neue"/>
    </font>
    <font>
      <sz val="12"/>
      <color indexed="15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2" applyNumberFormat="0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4" borderId="4" applyNumberFormat="1" applyFont="1" applyFill="0" applyBorder="1" applyAlignment="1" applyProtection="0">
      <alignment horizontal="left" vertical="top" wrapText="1"/>
    </xf>
    <xf numFmtId="0" fontId="4" borderId="4" applyNumberFormat="0" applyFont="1" applyFill="0" applyBorder="1" applyAlignment="1" applyProtection="0">
      <alignment horizontal="left" vertical="top" wrapText="1"/>
    </xf>
    <xf numFmtId="0" fontId="3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f"/>
      <rgbColor rgb="ffb8b8b8"/>
      <rgbColor rgb="ffbdc0bf"/>
      <rgbColor rgb="ffa5a5a5"/>
      <rgbColor rgb="ff3f3f3f"/>
      <rgbColor rgb="ffdbdbdb"/>
      <rgbColor rgb="ff45454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roundedCorners val="0"/>
  <c:chart>
    <c:autoTitleDeleted val="1"/>
    <c:plotArea>
      <c:layout>
        <c:manualLayout>
          <c:layoutTarget val="inner"/>
          <c:xMode val="edge"/>
          <c:yMode val="edge"/>
          <c:x val="0.0712624"/>
          <c:y val="0.1424"/>
          <c:w val="0.899688"/>
          <c:h val="0.791617"/>
        </c:manualLayout>
      </c:layout>
      <c:scatterChart>
        <c:scatterStyle val="lineMarker"/>
        <c:varyColors val="0"/>
        <c:ser>
          <c:idx val="0"/>
          <c:order val="0"/>
          <c:tx>
            <c:strRef>
              <c:f>'工作表 1'!$C$2</c:f>
              <c:strCache>
                <c:ptCount val="1"/>
                <c:pt idx="0">
                  <c:v>dis</c:v>
                </c:pt>
              </c:strCache>
            </c:strRef>
          </c:tx>
          <c:spPr>
            <a:solidFill>
              <a:srgbClr val="FFFFFF"/>
            </a:solidFill>
            <a:ln w="12700" cap="flat">
              <a:noFill/>
              <a:prstDash val="solid"/>
              <a:miter lim="400000"/>
            </a:ln>
            <a:effectLst/>
          </c:spPr>
          <c:marker>
            <c:symbol val="circle"/>
            <c:size val="8"/>
            <c:spPr>
              <a:solidFill>
                <a:srgbClr val="FFFFFF"/>
              </a:solidFill>
              <a:ln w="25400" cap="flat">
                <a:solidFill>
                  <a:schemeClr val="accent1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'工作表 1'!$B$4:$B$19</c:f>
              <c:numCache>
                <c:ptCount val="16"/>
                <c:pt idx="0">
                  <c:v>650.000000</c:v>
                </c:pt>
                <c:pt idx="1">
                  <c:v>650.000000</c:v>
                </c:pt>
                <c:pt idx="2">
                  <c:v>700.000000</c:v>
                </c:pt>
                <c:pt idx="3">
                  <c:v>900.000000</c:v>
                </c:pt>
                <c:pt idx="4">
                  <c:v>900.000000</c:v>
                </c:pt>
                <c:pt idx="5">
                  <c:v>900.000000</c:v>
                </c:pt>
                <c:pt idx="6">
                  <c:v>600.000000</c:v>
                </c:pt>
                <c:pt idx="7">
                  <c:v>700.000000</c:v>
                </c:pt>
                <c:pt idx="8">
                  <c:v>800.000000</c:v>
                </c:pt>
                <c:pt idx="9">
                  <c:v>500.000000</c:v>
                </c:pt>
                <c:pt idx="10">
                  <c:v>700.000000</c:v>
                </c:pt>
                <c:pt idx="11">
                  <c:v>900.000000</c:v>
                </c:pt>
                <c:pt idx="12">
                  <c:v>950.000000</c:v>
                </c:pt>
                <c:pt idx="13">
                  <c:v>900.000000</c:v>
                </c:pt>
                <c:pt idx="14">
                  <c:v>950.000000</c:v>
                </c:pt>
                <c:pt idx="15">
                  <c:v>650.000000</c:v>
                </c:pt>
              </c:numCache>
            </c:numRef>
          </c:xVal>
          <c:yVal>
            <c:numRef>
              <c:f>'工作表 1'!$C$4:$C$19</c:f>
              <c:numCache>
                <c:ptCount val="16"/>
                <c:pt idx="0">
                  <c:v>431.764982</c:v>
                </c:pt>
                <c:pt idx="1">
                  <c:v>428.795989</c:v>
                </c:pt>
                <c:pt idx="2">
                  <c:v>452.982340</c:v>
                </c:pt>
                <c:pt idx="3">
                  <c:v>621.922825</c:v>
                </c:pt>
                <c:pt idx="4">
                  <c:v>611.830859</c:v>
                </c:pt>
                <c:pt idx="5">
                  <c:v>619.833849</c:v>
                </c:pt>
                <c:pt idx="6">
                  <c:v>380.248603</c:v>
                </c:pt>
                <c:pt idx="7">
                  <c:v>468.107894</c:v>
                </c:pt>
                <c:pt idx="8">
                  <c:v>539.303254</c:v>
                </c:pt>
                <c:pt idx="9">
                  <c:v>300.108314</c:v>
                </c:pt>
                <c:pt idx="10">
                  <c:v>462.278055</c:v>
                </c:pt>
                <c:pt idx="11">
                  <c:v>627.618515</c:v>
                </c:pt>
                <c:pt idx="12">
                  <c:v>657.136972</c:v>
                </c:pt>
                <c:pt idx="13">
                  <c:v>620.697189</c:v>
                </c:pt>
                <c:pt idx="14">
                  <c:v>654.663272</c:v>
                </c:pt>
                <c:pt idx="15">
                  <c:v>432.897216</c:v>
                </c:pt>
              </c:numCache>
            </c:numRef>
          </c:yVal>
          <c:smooth val="0"/>
        </c:ser>
        <c:axId val="2094734552"/>
        <c:axId val="2094734553"/>
      </c:scatterChart>
      <c:val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crossBetween val="between"/>
        <c:majorUnit val="250"/>
        <c:minorUnit val="125"/>
      </c:val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175"/>
        <c:minorUnit val="87.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5"/>
          <c:y val="0"/>
          <c:w val="0.9"/>
          <c:h val="0.0640667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26</xdr:row>
      <xdr:rowOff>17908</xdr:rowOff>
    </xdr:from>
    <xdr:to>
      <xdr:col>4</xdr:col>
      <xdr:colOff>101600</xdr:colOff>
      <xdr:row>41</xdr:row>
      <xdr:rowOff>31256</xdr:rowOff>
    </xdr:to>
    <xdr:graphicFrame>
      <xdr:nvGraphicFramePr>
        <xdr:cNvPr id="2" name="Chart 2"/>
        <xdr:cNvGraphicFramePr/>
      </xdr:nvGraphicFramePr>
      <xdr:xfrm>
        <a:off x="0" y="6418706"/>
        <a:ext cx="5080000" cy="381000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256" width="16.3516" style="1" customWidth="1"/>
  </cols>
  <sheetData>
    <row r="1" ht="31" customHeight="1">
      <c r="A1" t="s" s="2">
        <v>1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2</v>
      </c>
      <c r="B2" t="s" s="3">
        <v>3</v>
      </c>
      <c r="C2" t="s" s="3">
        <v>4</v>
      </c>
      <c r="D2" t="s" s="3">
        <v>5</v>
      </c>
      <c r="E2" t="s" s="3">
        <v>6</v>
      </c>
      <c r="F2" t="s" s="3">
        <v>7</v>
      </c>
      <c r="G2" t="s" s="3">
        <v>4</v>
      </c>
      <c r="H2" t="s" s="3">
        <v>8</v>
      </c>
      <c r="I2" t="s" s="3">
        <v>9</v>
      </c>
      <c r="J2" t="s" s="3">
        <v>7</v>
      </c>
    </row>
    <row r="3" ht="22.2" customHeight="1">
      <c r="A3" s="4"/>
      <c r="B3" s="5">
        <v>0</v>
      </c>
      <c r="C3" s="6"/>
      <c r="D3" s="7">
        <v>2530</v>
      </c>
      <c r="E3" s="7">
        <v>5211</v>
      </c>
      <c r="F3" s="8"/>
      <c r="G3" s="8"/>
      <c r="H3" s="7">
        <v>294</v>
      </c>
      <c r="I3" s="7">
        <v>1128</v>
      </c>
      <c r="J3" s="8"/>
    </row>
    <row r="4" ht="20.05" customHeight="1">
      <c r="A4" s="9">
        <f>$D$22*B4+$E$22</f>
        <v>418.2932999283846</v>
      </c>
      <c r="B4" s="10">
        <v>650</v>
      </c>
      <c r="C4" s="11">
        <f>SQRT((D4-D3)^2+(E4-E3)^2)</f>
        <v>431.7649823688809</v>
      </c>
      <c r="D4" s="11">
        <v>2905</v>
      </c>
      <c r="E4" s="11">
        <v>4997</v>
      </c>
      <c r="F4" s="11">
        <f>C4*$A$23+$A$22</f>
        <v>667.0982155342549</v>
      </c>
      <c r="G4" s="11">
        <f>SQRT((H4-H3)^2+(I4-I3)^2)</f>
        <v>623.4003529033329</v>
      </c>
      <c r="H4" s="11">
        <v>836</v>
      </c>
      <c r="I4" s="11">
        <v>820</v>
      </c>
      <c r="J4" s="11">
        <f>G4*$A$23+$A$22</f>
        <v>910.3212044858967</v>
      </c>
    </row>
    <row r="5" ht="20.05" customHeight="1">
      <c r="A5" s="9">
        <f>$D$22*B5+$E$22</f>
        <v>418.2932999283846</v>
      </c>
      <c r="B5" s="10">
        <v>650</v>
      </c>
      <c r="C5" s="11">
        <f>SQRT((D5-D4)^2+(E5-E4)^2)</f>
        <v>428.7959887872087</v>
      </c>
      <c r="D5" s="11">
        <v>3276</v>
      </c>
      <c r="E5" s="11">
        <v>4782</v>
      </c>
      <c r="F5" s="11">
        <f>C5*$A$23+$A$22</f>
        <v>663.3299785376159</v>
      </c>
      <c r="G5" s="12"/>
      <c r="H5" s="12"/>
      <c r="I5" s="12"/>
      <c r="J5" s="12"/>
    </row>
    <row r="6" ht="20.05" customHeight="1">
      <c r="A6" s="9">
        <f>$D$22*B6+$E$22</f>
        <v>457.6882953111099</v>
      </c>
      <c r="B6" s="10">
        <v>700</v>
      </c>
      <c r="C6" s="11">
        <f>SQRT((D6-D5)^2+(E6-E5)^2)</f>
        <v>452.9823396116012</v>
      </c>
      <c r="D6" s="11">
        <v>3668</v>
      </c>
      <c r="E6" s="11">
        <v>4555</v>
      </c>
      <c r="F6" s="11">
        <f>C6*$A$23+$A$22</f>
        <v>694.0272163332043</v>
      </c>
      <c r="G6" s="11">
        <f>SQRT((H6-H5)^2+(I6-I5)^2)</f>
        <v>0</v>
      </c>
      <c r="H6" s="12"/>
      <c r="I6" s="12"/>
      <c r="J6" s="11">
        <f>G6*$A$23+$A$22</f>
        <v>119.1035043098329</v>
      </c>
    </row>
    <row r="7" ht="20.05" customHeight="1">
      <c r="A7" s="9">
        <f>$D$22*B7+$E$22</f>
        <v>615.2682768420116</v>
      </c>
      <c r="B7" s="10">
        <v>900</v>
      </c>
      <c r="C7" s="11">
        <f>SQRT((D7-D6)^2+(E7-E6)^2)</f>
        <v>621.9228247942023</v>
      </c>
      <c r="D7" s="11">
        <v>4206</v>
      </c>
      <c r="E7" s="11">
        <v>4243</v>
      </c>
      <c r="F7" s="11">
        <f>C7*$A$23+$A$22</f>
        <v>908.4459306157308</v>
      </c>
      <c r="G7" s="12"/>
      <c r="H7" s="12"/>
      <c r="I7" s="12"/>
      <c r="J7" s="12"/>
    </row>
    <row r="8" ht="20.05" customHeight="1">
      <c r="A8" s="9">
        <f>$D$22*B8+$E$22</f>
        <v>615.2682768420116</v>
      </c>
      <c r="B8" s="10">
        <v>900</v>
      </c>
      <c r="C8" s="11">
        <f>SQRT((D8-D7)^2+(E8-E7)^2)</f>
        <v>611.8308589798328</v>
      </c>
      <c r="D8" s="11">
        <v>3687</v>
      </c>
      <c r="E8" s="11">
        <v>3919</v>
      </c>
      <c r="F8" s="11">
        <f>C8*$A$23+$A$22</f>
        <v>895.6372404301816</v>
      </c>
      <c r="G8" s="11">
        <f>SQRT((H8-H7)^2+(I8-I7)^2)</f>
        <v>0</v>
      </c>
      <c r="H8" s="12"/>
      <c r="I8" s="12"/>
      <c r="J8" s="11">
        <f>G8*$A$23+$A$22</f>
        <v>119.1035043098329</v>
      </c>
    </row>
    <row r="9" ht="20.05" customHeight="1">
      <c r="A9" s="9">
        <f>$D$22*B9+$E$22</f>
        <v>615.2682768420116</v>
      </c>
      <c r="B9" s="10">
        <v>900</v>
      </c>
      <c r="C9" s="11">
        <f>SQRT((D9-D8)^2+(E9-E8)^2)</f>
        <v>619.8338487046348</v>
      </c>
      <c r="D9" s="11">
        <v>3152</v>
      </c>
      <c r="E9" s="11">
        <v>3606</v>
      </c>
      <c r="F9" s="11">
        <f>C9*$A$23+$A$22</f>
        <v>905.7946089576459</v>
      </c>
      <c r="G9" s="12"/>
      <c r="H9" s="12"/>
      <c r="I9" s="12"/>
      <c r="J9" s="12"/>
    </row>
    <row r="10" ht="20.05" customHeight="1">
      <c r="A10" s="9">
        <f>$D$22*B10+$E$22</f>
        <v>378.8983045456591</v>
      </c>
      <c r="B10" s="10">
        <v>600</v>
      </c>
      <c r="C10" s="11">
        <f>SQRT((D10-D9)^2+(E10-E9)^2)</f>
        <v>380.248602890267</v>
      </c>
      <c r="D10" s="11">
        <v>3469</v>
      </c>
      <c r="E10" s="11">
        <v>3396</v>
      </c>
      <c r="F10" s="11">
        <f>C10*$A$23+$A$22</f>
        <v>601.7137942668728</v>
      </c>
      <c r="G10" s="11">
        <f>SQRT((H10-H9)^2+(I10-I9)^2)</f>
        <v>0</v>
      </c>
      <c r="H10" s="12"/>
      <c r="I10" s="12"/>
      <c r="J10" s="11">
        <f>G10*$A$23+$A$22</f>
        <v>119.1035043098329</v>
      </c>
    </row>
    <row r="11" ht="20.05" customHeight="1">
      <c r="A11" s="9">
        <f>$D$22*B11+$E$22</f>
        <v>457.6882953111099</v>
      </c>
      <c r="B11" s="10">
        <v>700</v>
      </c>
      <c r="C11" s="11">
        <f>SQRT((D11-D10)^2+(E11-E10)^2)</f>
        <v>468.1078935459217</v>
      </c>
      <c r="D11" s="11">
        <v>3875</v>
      </c>
      <c r="E11" s="11">
        <v>3163</v>
      </c>
      <c r="F11" s="11">
        <f>C11*$A$23+$A$22</f>
        <v>713.2245201878876</v>
      </c>
      <c r="G11" s="12"/>
      <c r="H11" s="12"/>
      <c r="I11" s="12"/>
      <c r="J11" s="12"/>
    </row>
    <row r="12" ht="20.05" customHeight="1">
      <c r="A12" s="9">
        <f>$D$22*B12+$E$22</f>
        <v>536.4782860765606</v>
      </c>
      <c r="B12" s="10">
        <v>800</v>
      </c>
      <c r="C12" s="11">
        <f>SQRT((D12-D11)^2+(E12-E11)^2)</f>
        <v>539.3032542086131</v>
      </c>
      <c r="D12" s="11">
        <v>4343</v>
      </c>
      <c r="E12" s="11">
        <v>2895</v>
      </c>
      <c r="F12" s="11">
        <f>C12*$A$23+$A$22</f>
        <v>803.5854403644519</v>
      </c>
      <c r="G12" s="11">
        <f>SQRT((H12-H11)^2+(I12-I11)^2)</f>
        <v>0</v>
      </c>
      <c r="H12" s="12"/>
      <c r="I12" s="12"/>
      <c r="J12" s="11">
        <f>G12*$A$23+$A$22</f>
        <v>119.1035043098329</v>
      </c>
    </row>
    <row r="13" ht="20.05" customHeight="1">
      <c r="A13" s="9">
        <f>$D$22*B13+$E$22</f>
        <v>300.1083137802083</v>
      </c>
      <c r="B13" s="10">
        <v>500</v>
      </c>
      <c r="C13" s="11">
        <f>SQRT((D13-D12)^2+(E13-E12)^2)</f>
        <v>300.1083137802083</v>
      </c>
      <c r="D13" s="11">
        <v>4095</v>
      </c>
      <c r="E13" s="11">
        <v>2726</v>
      </c>
      <c r="F13" s="11">
        <f>C13*$A$23+$A$22</f>
        <v>500</v>
      </c>
      <c r="G13" s="12"/>
      <c r="H13" s="12"/>
      <c r="I13" s="12"/>
      <c r="J13" s="12"/>
    </row>
    <row r="14" ht="20.05" customHeight="1">
      <c r="A14" s="9">
        <f>$D$22*B14+$E$22</f>
        <v>457.6882953111099</v>
      </c>
      <c r="B14" s="10">
        <v>700</v>
      </c>
      <c r="C14" s="11">
        <f>SQRT((D14-D13)^2+(E14-E13)^2)</f>
        <v>462.278054854435</v>
      </c>
      <c r="D14" s="11">
        <v>3694</v>
      </c>
      <c r="E14" s="11">
        <v>2496</v>
      </c>
      <c r="F14" s="11">
        <f>C14*$A$23+$A$22</f>
        <v>705.8253078833176</v>
      </c>
      <c r="G14" s="11">
        <f>SQRT((H14-H13)^2+(I14-I13)^2)</f>
        <v>0</v>
      </c>
      <c r="H14" s="12"/>
      <c r="I14" s="12"/>
      <c r="J14" s="11">
        <f>G14*$A$23+$A$22</f>
        <v>119.1035043098329</v>
      </c>
    </row>
    <row r="15" ht="20.05" customHeight="1">
      <c r="A15" s="9">
        <f>$D$22*B15+$E$22</f>
        <v>615.2682768420116</v>
      </c>
      <c r="B15" s="10">
        <v>900</v>
      </c>
      <c r="C15" s="11">
        <f>SQRT((D15-D14)^2+(E15-E14)^2)</f>
        <v>627.6185147045935</v>
      </c>
      <c r="D15" s="11">
        <v>3150</v>
      </c>
      <c r="E15" s="11">
        <v>2183</v>
      </c>
      <c r="F15" s="11">
        <f>C15*$A$23+$A$22</f>
        <v>915.6748817236789</v>
      </c>
      <c r="G15" s="12"/>
      <c r="H15" s="12"/>
      <c r="I15" s="12"/>
      <c r="J15" s="12"/>
    </row>
    <row r="16" ht="20.05" customHeight="1">
      <c r="A16" s="9">
        <f>$D$22*B16+$E$22</f>
        <v>654.6632722247368</v>
      </c>
      <c r="B16" s="10">
        <v>950</v>
      </c>
      <c r="C16" s="11">
        <f>SQRT((D16-D15)^2+(E16-E15)^2)</f>
        <v>657.136972023337</v>
      </c>
      <c r="D16" s="11">
        <v>2580</v>
      </c>
      <c r="E16" s="11">
        <v>1856</v>
      </c>
      <c r="F16" s="11">
        <f>C16*$A$23+$A$22</f>
        <v>953.1396117382016</v>
      </c>
      <c r="G16" s="11">
        <f>SQRT((H16-H15)^2+(I16-I15)^2)</f>
        <v>0</v>
      </c>
      <c r="H16" s="12"/>
      <c r="I16" s="12"/>
      <c r="J16" s="11">
        <f>G16*$A$23+$A$22</f>
        <v>119.1035043098329</v>
      </c>
    </row>
    <row r="17" ht="20.05" customHeight="1">
      <c r="A17" s="9">
        <f>$D$22*B17+$E$22</f>
        <v>615.2682768420116</v>
      </c>
      <c r="B17" s="10">
        <v>900</v>
      </c>
      <c r="C17" s="11">
        <f>SQRT((D17-D16)^2+(E17-E16)^2)</f>
        <v>620.6971886516001</v>
      </c>
      <c r="D17" s="11">
        <v>2044</v>
      </c>
      <c r="E17" s="11">
        <v>1543</v>
      </c>
      <c r="F17" s="11">
        <f>C17*$A$23+$A$22</f>
        <v>906.890357210156</v>
      </c>
      <c r="G17" s="12"/>
      <c r="H17" s="12"/>
      <c r="I17" s="12"/>
      <c r="J17" s="12"/>
    </row>
    <row r="18" ht="20.05" customHeight="1">
      <c r="A18" s="9">
        <f>$D$22*B18+$E$22</f>
        <v>654.6632722247368</v>
      </c>
      <c r="B18" s="10">
        <v>950</v>
      </c>
      <c r="C18" s="11">
        <f>SQRT((D18-D17)^2+(E18-E17)^2)</f>
        <v>654.6632722247369</v>
      </c>
      <c r="D18" s="11">
        <v>2614</v>
      </c>
      <c r="E18" s="11">
        <v>1221</v>
      </c>
      <c r="F18" s="11">
        <f>C18*$A$23+$A$22</f>
        <v>950</v>
      </c>
      <c r="G18" s="11">
        <f>SQRT((H18-H17)^2+(I18-I17)^2)</f>
        <v>0</v>
      </c>
      <c r="H18" s="12"/>
      <c r="I18" s="12"/>
      <c r="J18" s="11">
        <f>G18*$A$23+$A$22</f>
        <v>119.1035043098329</v>
      </c>
    </row>
    <row r="19" ht="20.05" customHeight="1">
      <c r="A19" s="9">
        <f>$D$22*B19+$E$22</f>
        <v>418.2932999283846</v>
      </c>
      <c r="B19" s="10">
        <v>650</v>
      </c>
      <c r="C19" s="11">
        <f>SQRT((D19-D18)^2+(E19-E18)^2)</f>
        <v>432.8972164382673</v>
      </c>
      <c r="D19" s="11">
        <v>2988</v>
      </c>
      <c r="E19" s="11">
        <v>1003</v>
      </c>
      <c r="F19" s="11">
        <f>C19*$A$23+$A$22</f>
        <v>668.5352433323123</v>
      </c>
      <c r="G19" s="12"/>
      <c r="H19" s="12"/>
      <c r="I19" s="12"/>
      <c r="J19" s="12"/>
    </row>
    <row r="20" ht="20.05" customHeight="1">
      <c r="A20" s="13"/>
      <c r="B20" s="14"/>
      <c r="C20" s="12"/>
      <c r="D20" s="12"/>
      <c r="E20" s="12"/>
      <c r="F20" s="12"/>
      <c r="G20" s="11">
        <f>SQRT((H20-H19)^2+(I20-I19)^2)</f>
        <v>0</v>
      </c>
      <c r="H20" s="12"/>
      <c r="I20" s="12"/>
      <c r="J20" s="11">
        <f>G20*$A$23+$A$22</f>
        <v>119.1035043098329</v>
      </c>
    </row>
    <row r="21" ht="20.05" customHeight="1">
      <c r="A21" s="13"/>
      <c r="B21" s="14"/>
      <c r="C21" s="12"/>
      <c r="D21" s="12"/>
      <c r="E21" s="12"/>
      <c r="F21" s="12"/>
      <c r="G21" t="s" s="15">
        <v>10</v>
      </c>
      <c r="H21" s="12"/>
      <c r="I21" s="12"/>
      <c r="J21" s="12"/>
    </row>
    <row r="22" ht="20.05" customHeight="1">
      <c r="A22" s="9">
        <f>B22-C22*$A23</f>
        <v>119.1035043098329</v>
      </c>
      <c r="B22" s="10">
        <v>500</v>
      </c>
      <c r="C22" s="11">
        <v>300.1083137802083</v>
      </c>
      <c r="D22" s="11">
        <f>E23/D23</f>
        <v>0.787899907654508</v>
      </c>
      <c r="E22" s="11">
        <f>C22-B22*D22</f>
        <v>-93.8416400470457</v>
      </c>
      <c r="F22" s="12"/>
      <c r="G22" s="12"/>
      <c r="H22" s="12"/>
      <c r="I22" s="12"/>
      <c r="J22" s="12"/>
    </row>
    <row r="23" ht="20.05" customHeight="1">
      <c r="A23" s="9">
        <f>D23/E23</f>
        <v>1.269196747308793</v>
      </c>
      <c r="B23" s="10">
        <v>950</v>
      </c>
      <c r="C23" s="11">
        <v>654.6632722247369</v>
      </c>
      <c r="D23" s="11">
        <f>B23-B22</f>
        <v>450</v>
      </c>
      <c r="E23" s="11">
        <f>C23-C22</f>
        <v>354.5549584445286</v>
      </c>
      <c r="F23" s="11">
        <f>D23-D22</f>
        <v>449.2121000923455</v>
      </c>
      <c r="G23" s="11">
        <f>H23-H22</f>
        <v>448.3965984915743</v>
      </c>
      <c r="H23" s="11">
        <f>E23-E22</f>
        <v>448.3965984915743</v>
      </c>
      <c r="I23" s="11">
        <f>F23-F22</f>
        <v>449.2121000923455</v>
      </c>
      <c r="J23" s="11">
        <f>I23-I22</f>
        <v>449.2121000923455</v>
      </c>
    </row>
  </sheetData>
  <mergeCells count="1">
    <mergeCell ref="A1:J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