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chineLearning\XContracts\test\"/>
    </mc:Choice>
  </mc:AlternateContent>
  <xr:revisionPtr revIDLastSave="0" documentId="13_ncr:1_{FC46D5A6-7FAC-4CDF-8220-D9362BFD14F9}" xr6:coauthVersionLast="47" xr6:coauthVersionMax="47" xr10:uidLastSave="{00000000-0000-0000-0000-000000000000}"/>
  <bookViews>
    <workbookView xWindow="38280" yWindow="-120" windowWidth="29040" windowHeight="15720" activeTab="2" xr2:uid="{18D0430D-21C8-47CA-AD25-028D8B4B5412}"/>
  </bookViews>
  <sheets>
    <sheet name="Test_burn_rate" sheetId="1" r:id="rId1"/>
    <sheet name="Test_cont_burn_Gway" sheetId="3" r:id="rId2"/>
    <sheet name="Test_cont_burn_TG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8" i="4" l="1"/>
  <c r="T30" i="4"/>
  <c r="T35" i="4"/>
  <c r="T19" i="4"/>
  <c r="R27" i="4"/>
  <c r="T27" i="4" s="1"/>
  <c r="R28" i="4"/>
  <c r="R29" i="4"/>
  <c r="T29" i="4" s="1"/>
  <c r="R30" i="4"/>
  <c r="R31" i="4"/>
  <c r="T31" i="4" s="1"/>
  <c r="R32" i="4"/>
  <c r="R33" i="4"/>
  <c r="T33" i="4" s="1"/>
  <c r="R34" i="4"/>
  <c r="R35" i="4"/>
  <c r="R26" i="4"/>
  <c r="R13" i="4"/>
  <c r="R14" i="4"/>
  <c r="T14" i="4" s="1"/>
  <c r="R15" i="4"/>
  <c r="T15" i="4" s="1"/>
  <c r="R16" i="4"/>
  <c r="T16" i="4" s="1"/>
  <c r="R17" i="4"/>
  <c r="T17" i="4" s="1"/>
  <c r="R18" i="4"/>
  <c r="T18" i="4" s="1"/>
  <c r="R19" i="4"/>
  <c r="R20" i="4"/>
  <c r="T20" i="4" s="1"/>
  <c r="R21" i="4"/>
  <c r="T21" i="4" s="1"/>
  <c r="R12" i="4"/>
  <c r="T13" i="4" s="1"/>
  <c r="S27" i="4"/>
  <c r="S28" i="4"/>
  <c r="S29" i="4"/>
  <c r="S30" i="4"/>
  <c r="S31" i="4"/>
  <c r="S32" i="4"/>
  <c r="S33" i="4"/>
  <c r="S34" i="4"/>
  <c r="S35" i="4"/>
  <c r="S26" i="4"/>
  <c r="S13" i="4"/>
  <c r="S14" i="4"/>
  <c r="S15" i="4"/>
  <c r="S16" i="4"/>
  <c r="S17" i="4"/>
  <c r="S18" i="4"/>
  <c r="S19" i="4"/>
  <c r="S20" i="4"/>
  <c r="S21" i="4"/>
  <c r="S12" i="4"/>
  <c r="Q7" i="1"/>
  <c r="Q8" i="1"/>
  <c r="Q9" i="1"/>
  <c r="Q10" i="1"/>
  <c r="Q11" i="1"/>
  <c r="Q12" i="1"/>
  <c r="Q13" i="1"/>
  <c r="Q14" i="1"/>
  <c r="Q15" i="1"/>
  <c r="Q6" i="1"/>
  <c r="D7" i="1"/>
  <c r="D8" i="1"/>
  <c r="D9" i="1"/>
  <c r="D10" i="1"/>
  <c r="E9" i="1" s="1"/>
  <c r="F9" i="1" s="1"/>
  <c r="G9" i="1" s="1"/>
  <c r="D11" i="1"/>
  <c r="D12" i="1"/>
  <c r="D13" i="1"/>
  <c r="E12" i="1" s="1"/>
  <c r="F12" i="1" s="1"/>
  <c r="G12" i="1" s="1"/>
  <c r="D14" i="1"/>
  <c r="D15" i="1"/>
  <c r="D6" i="1"/>
  <c r="T34" i="4" l="1"/>
  <c r="T32" i="4"/>
  <c r="E13" i="1"/>
  <c r="F13" i="1" s="1"/>
  <c r="G13" i="1" s="1"/>
  <c r="E7" i="1"/>
  <c r="F7" i="1" s="1"/>
  <c r="G7" i="1" s="1"/>
  <c r="E8" i="1"/>
  <c r="F8" i="1" s="1"/>
  <c r="G8" i="1" s="1"/>
  <c r="E14" i="1"/>
  <c r="F14" i="1" s="1"/>
  <c r="G14" i="1" s="1"/>
  <c r="E6" i="1"/>
  <c r="F6" i="1" s="1"/>
  <c r="G6" i="1" s="1"/>
  <c r="E11" i="1"/>
  <c r="F11" i="1" s="1"/>
  <c r="G11" i="1" s="1"/>
  <c r="E10" i="1"/>
  <c r="F10" i="1" s="1"/>
  <c r="G10" i="1" s="1"/>
  <c r="E15" i="1"/>
</calcChain>
</file>

<file path=xl/sharedStrings.xml><?xml version="1.0" encoding="utf-8"?>
<sst xmlns="http://schemas.openxmlformats.org/spreadsheetml/2006/main" count="142" uniqueCount="67">
  <si>
    <t>survival</t>
  </si>
  <si>
    <t>decayRate</t>
  </si>
  <si>
    <t>totalBalance</t>
  </si>
  <si>
    <t>totalBalance - burnPending</t>
  </si>
  <si>
    <t>survival2 / survival1</t>
  </si>
  <si>
    <t>surv rate per cycle</t>
  </si>
  <si>
    <t>surv rate per two cycle</t>
  </si>
  <si>
    <t>sqrt 
(surv rate)</t>
  </si>
  <si>
    <t>cycle (blocks)</t>
  </si>
  <si>
    <t>burnPending (measured data)</t>
  </si>
  <si>
    <t>minted blocks (designed experiment)</t>
  </si>
  <si>
    <t>1 - 
surv rate</t>
  </si>
  <si>
    <t>check</t>
  </si>
  <si>
    <t>0.777% OK</t>
  </si>
  <si>
    <t>after  burnPending measured</t>
  </si>
  <si>
    <t>just to call _changeBalance
maybe mining one more block</t>
  </si>
  <si>
    <t>why burnPending is increased when call _changeBalance, which execute burning, reducing burnPending?</t>
  </si>
  <si>
    <r>
      <t>mint (owner, owner,</t>
    </r>
    <r>
      <rPr>
        <sz val="11"/>
        <color rgb="FFFF0000"/>
        <rFont val="Calibri"/>
        <family val="2"/>
        <scheme val="minor"/>
      </rPr>
      <t xml:space="preserve"> 0</t>
    </r>
    <r>
      <rPr>
        <sz val="11"/>
        <color theme="1"/>
        <rFont val="Calibri"/>
        <family val="2"/>
        <scheme val="minor"/>
      </rPr>
      <t xml:space="preserve"> )</t>
    </r>
  </si>
  <si>
    <t>burnPending increased</t>
  </si>
  <si>
    <t>burnDone</t>
  </si>
  <si>
    <t xml:space="preserve">Test for burnPending.
burnPending() is measured multiple times each after minting 60 blocks.
burnPending and burnDone are scaled by 1e-15
</t>
  </si>
  <si>
    <t>after measurement</t>
  </si>
  <si>
    <t>condition</t>
  </si>
  <si>
    <t>action</t>
  </si>
  <si>
    <t>analysis</t>
  </si>
  <si>
    <t>no _changeBlance, so no burning.</t>
  </si>
  <si>
    <t>_changeBalance burns indivicual pending</t>
  </si>
  <si>
    <t>owner only</t>
  </si>
  <si>
    <t>owner</t>
  </si>
  <si>
    <t>owner Balance</t>
  </si>
  <si>
    <t>totalSupply</t>
  </si>
  <si>
    <t>total.
burnPending</t>
  </si>
  <si>
    <t>total.
burnDone</t>
  </si>
  <si>
    <t>total.
latestNet</t>
  </si>
  <si>
    <t>total.
VIRTUAL</t>
  </si>
  <si>
    <t>user.
VIRTUAL</t>
  </si>
  <si>
    <t>user.
burnPending</t>
  </si>
  <si>
    <t>user.
latestRound</t>
  </si>
  <si>
    <t>mintBlocks</t>
  </si>
  <si>
    <t>pending_
collective</t>
  </si>
  <si>
    <t>pending_
marginal</t>
  </si>
  <si>
    <t>error_
rate
(trillionths)</t>
  </si>
  <si>
    <t>Owner</t>
  </si>
  <si>
    <t>Alice</t>
  </si>
  <si>
    <t>Bob</t>
  </si>
  <si>
    <t>Carol</t>
  </si>
  <si>
    <t>&gt;&gt;&gt;&gt;&gt;
Initial State</t>
  </si>
  <si>
    <t>Actions</t>
  </si>
  <si>
    <t>Total State measured</t>
  </si>
  <si>
    <t>Consistency measured</t>
  </si>
  <si>
    <t>mint
(owner, 
owner, x)</t>
  </si>
  <si>
    <t>user.
balance</t>
  </si>
  <si>
    <t>Test A</t>
  </si>
  <si>
    <t>Test B</t>
  </si>
  <si>
    <t>Serial</t>
  </si>
  <si>
    <t>User (Owner) State measured</t>
  </si>
  <si>
    <t>total
Supply</t>
  </si>
  <si>
    <t>error_rate
(trillionths)</t>
  </si>
  <si>
    <t>Final check</t>
  </si>
  <si>
    <t>total.net</t>
  </si>
  <si>
    <t>user.net</t>
  </si>
  <si>
    <t>burn
_rate
reverse
engin..ed</t>
  </si>
  <si>
    <t>Initial_total</t>
  </si>
  <si>
    <t xml:space="preserve">total.net = totalSupply - total.burnPending, user.net =  user.net = user.balnce - user.burnPending. </t>
  </si>
  <si>
    <t>same as
above</t>
  </si>
  <si>
    <t>0.777%, correctly</t>
  </si>
  <si>
    <t>Test Report for Continuous Burning Algorithm (Apr. 8,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</si>
</sst>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49" fontId="0" fillId="0" borderId="0" xfId="0" applyNumberFormat="1" applyAlignment="1">
      <alignment wrapText="1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 wrapText="1"/>
    </xf>
    <xf numFmtId="0" fontId="0" fillId="0" borderId="0" xfId="0" applyFont="1"/>
    <xf numFmtId="0" fontId="0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/>
    <xf numFmtId="0" fontId="0" fillId="2" borderId="1" xfId="0" applyFill="1" applyBorder="1"/>
    <xf numFmtId="49" fontId="0" fillId="2" borderId="1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0" fontId="0" fillId="3" borderId="1" xfId="0" applyFill="1" applyBorder="1"/>
    <xf numFmtId="0" fontId="0" fillId="2" borderId="1" xfId="0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1" fontId="0" fillId="2" borderId="1" xfId="0" applyNumberFormat="1" applyFill="1" applyBorder="1" applyAlignment="1"/>
    <xf numFmtId="11" fontId="0" fillId="2" borderId="1" xfId="0" applyNumberFormat="1" applyFill="1" applyBorder="1"/>
    <xf numFmtId="0" fontId="0" fillId="3" borderId="1" xfId="0" applyFill="1" applyBorder="1" applyAlignment="1"/>
    <xf numFmtId="0" fontId="0" fillId="0" borderId="1" xfId="0" applyBorder="1"/>
    <xf numFmtId="49" fontId="0" fillId="4" borderId="1" xfId="0" applyNumberFormat="1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1" fontId="0" fillId="3" borderId="1" xfId="0" applyNumberFormat="1" applyFill="1" applyBorder="1"/>
    <xf numFmtId="49" fontId="0" fillId="6" borderId="1" xfId="0" applyNumberFormat="1" applyFill="1" applyBorder="1" applyAlignment="1">
      <alignment wrapText="1"/>
    </xf>
    <xf numFmtId="0" fontId="0" fillId="6" borderId="1" xfId="0" applyFill="1" applyBorder="1"/>
    <xf numFmtId="0" fontId="0" fillId="7" borderId="0" xfId="0" applyFill="1" applyAlignment="1">
      <alignment horizontal="center"/>
    </xf>
    <xf numFmtId="3" fontId="0" fillId="2" borderId="1" xfId="0" applyNumberFormat="1" applyFill="1" applyBorder="1" applyAlignment="1"/>
    <xf numFmtId="3" fontId="0" fillId="2" borderId="1" xfId="0" applyNumberFormat="1" applyFill="1" applyBorder="1"/>
    <xf numFmtId="3" fontId="0" fillId="3" borderId="1" xfId="0" applyNumberFormat="1" applyFill="1" applyBorder="1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/>
    <xf numFmtId="165" fontId="0" fillId="0" borderId="0" xfId="0" applyNumberFormat="1"/>
    <xf numFmtId="0" fontId="1" fillId="0" borderId="0" xfId="0" applyFont="1" applyAlignment="1"/>
    <xf numFmtId="49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43C0-C343-49EA-BBBF-FA4E98CA8376}">
  <dimension ref="A1:Q19"/>
  <sheetViews>
    <sheetView workbookViewId="0">
      <selection activeCell="E6" sqref="E6"/>
    </sheetView>
  </sheetViews>
  <sheetFormatPr defaultRowHeight="14.5" x14ac:dyDescent="0.35"/>
  <cols>
    <col min="1" max="1" width="12.90625" customWidth="1"/>
    <col min="2" max="2" width="13.36328125" customWidth="1"/>
    <col min="3" max="3" width="1.54296875" customWidth="1"/>
    <col min="4" max="4" width="13.54296875" customWidth="1"/>
    <col min="5" max="5" width="12.7265625" customWidth="1"/>
    <col min="6" max="6" width="10.26953125" customWidth="1"/>
    <col min="7" max="7" width="10.08984375" customWidth="1"/>
    <col min="8" max="8" width="12.81640625" customWidth="1"/>
    <col min="9" max="9" width="8.1796875" customWidth="1"/>
    <col min="10" max="11" width="12.08984375" customWidth="1"/>
    <col min="12" max="12" width="13.54296875" customWidth="1"/>
    <col min="13" max="13" width="15" customWidth="1"/>
    <col min="14" max="14" width="16.7265625" customWidth="1"/>
    <col min="15" max="15" width="1.7265625" customWidth="1"/>
    <col min="16" max="16" width="16.7265625" customWidth="1"/>
    <col min="17" max="17" width="30.26953125" customWidth="1"/>
  </cols>
  <sheetData>
    <row r="1" spans="1:17" ht="65" customHeight="1" x14ac:dyDescent="0.35">
      <c r="B1" s="10" t="s">
        <v>20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s="4" customFormat="1" ht="29.5" customHeight="1" x14ac:dyDescent="0.45">
      <c r="A2" s="4" t="s">
        <v>22</v>
      </c>
      <c r="B2" s="5" t="s">
        <v>23</v>
      </c>
      <c r="C2" s="5"/>
      <c r="D2" s="11" t="s">
        <v>24</v>
      </c>
      <c r="E2" s="11"/>
      <c r="F2" s="11"/>
      <c r="G2" s="11"/>
      <c r="H2" s="11"/>
      <c r="I2" s="5"/>
      <c r="J2" s="5"/>
      <c r="K2" s="8" t="s">
        <v>22</v>
      </c>
      <c r="L2" s="8"/>
      <c r="M2" s="11" t="s">
        <v>23</v>
      </c>
      <c r="N2" s="11"/>
      <c r="O2" s="5"/>
      <c r="P2" s="11" t="s">
        <v>24</v>
      </c>
      <c r="Q2" s="11"/>
    </row>
    <row r="3" spans="1:17" s="6" customFormat="1" ht="65" customHeight="1" x14ac:dyDescent="0.35">
      <c r="B3" s="7"/>
      <c r="C3" s="7"/>
      <c r="D3" s="9" t="s">
        <v>25</v>
      </c>
      <c r="E3" s="9"/>
      <c r="F3" s="9"/>
      <c r="G3" s="9"/>
      <c r="H3" s="9"/>
      <c r="I3" s="7"/>
      <c r="J3" s="7"/>
      <c r="K3" s="7"/>
      <c r="L3" s="7"/>
      <c r="M3" s="7"/>
      <c r="N3" s="7" t="s">
        <v>27</v>
      </c>
      <c r="O3" s="7"/>
      <c r="P3" s="9" t="s">
        <v>26</v>
      </c>
      <c r="Q3" s="9"/>
    </row>
    <row r="4" spans="1:17" s="1" customFormat="1" ht="46.5" customHeight="1" x14ac:dyDescent="0.35">
      <c r="A4" s="1" t="s">
        <v>9</v>
      </c>
      <c r="B4" s="1" t="s">
        <v>10</v>
      </c>
      <c r="D4" s="1" t="s">
        <v>0</v>
      </c>
      <c r="E4" s="1" t="s">
        <v>6</v>
      </c>
      <c r="F4" s="1" t="s">
        <v>5</v>
      </c>
      <c r="G4" s="1" t="s">
        <v>1</v>
      </c>
      <c r="H4" s="1" t="s">
        <v>12</v>
      </c>
      <c r="J4" s="1" t="s">
        <v>29</v>
      </c>
      <c r="K4" s="1" t="s">
        <v>9</v>
      </c>
      <c r="L4" s="1" t="s">
        <v>19</v>
      </c>
      <c r="M4" s="1" t="s">
        <v>10</v>
      </c>
      <c r="N4" s="1" t="s">
        <v>17</v>
      </c>
      <c r="P4" s="1" t="s">
        <v>28</v>
      </c>
      <c r="Q4" s="1" t="s">
        <v>18</v>
      </c>
    </row>
    <row r="5" spans="1:17" s="1" customFormat="1" ht="63" customHeight="1" x14ac:dyDescent="0.35">
      <c r="B5" s="1" t="s">
        <v>14</v>
      </c>
      <c r="D5" s="1" t="s">
        <v>3</v>
      </c>
      <c r="E5" s="1" t="s">
        <v>4</v>
      </c>
      <c r="F5" s="1" t="s">
        <v>7</v>
      </c>
      <c r="G5" s="1" t="s">
        <v>11</v>
      </c>
      <c r="M5" s="1" t="s">
        <v>21</v>
      </c>
      <c r="N5" s="1" t="s">
        <v>15</v>
      </c>
      <c r="Q5" s="1" t="s">
        <v>16</v>
      </c>
    </row>
    <row r="6" spans="1:17" x14ac:dyDescent="0.35">
      <c r="A6" s="3">
        <v>7769999</v>
      </c>
      <c r="B6" s="2">
        <v>60</v>
      </c>
      <c r="D6">
        <f t="shared" ref="D6:D15" si="0">$D$18-A6</f>
        <v>992230001</v>
      </c>
      <c r="E6">
        <f>D7/D6</f>
        <v>0.98452037230831524</v>
      </c>
      <c r="F6">
        <f>SQRT(E6)</f>
        <v>0.99222999970184089</v>
      </c>
      <c r="G6">
        <f>1-F6</f>
        <v>7.7700002981591076E-3</v>
      </c>
      <c r="H6" t="s">
        <v>13</v>
      </c>
      <c r="J6" s="3">
        <v>1000000000</v>
      </c>
      <c r="K6" s="3">
        <v>7769999</v>
      </c>
      <c r="L6" s="3">
        <v>0</v>
      </c>
      <c r="M6" s="2">
        <v>60</v>
      </c>
      <c r="N6">
        <v>1</v>
      </c>
      <c r="Q6">
        <f>K6-A6</f>
        <v>0</v>
      </c>
    </row>
    <row r="7" spans="1:17" x14ac:dyDescent="0.35">
      <c r="A7" s="3">
        <v>23129350</v>
      </c>
      <c r="B7" s="2">
        <v>60</v>
      </c>
      <c r="D7">
        <f t="shared" si="0"/>
        <v>976870650</v>
      </c>
      <c r="E7">
        <f t="shared" ref="E7:E15" si="1">D8/D7</f>
        <v>0.9845203732960961</v>
      </c>
      <c r="F7">
        <f t="shared" ref="F7:F14" si="2">SQRT(E7)</f>
        <v>0.99223000019959895</v>
      </c>
      <c r="G7">
        <f t="shared" ref="G7:G14" si="3">1-F7</f>
        <v>7.7699998004010506E-3</v>
      </c>
      <c r="H7" t="s">
        <v>13</v>
      </c>
      <c r="J7" s="3">
        <v>976870649</v>
      </c>
      <c r="K7" s="3">
        <v>23129350</v>
      </c>
      <c r="L7" s="3">
        <v>23129350</v>
      </c>
      <c r="M7" s="2">
        <v>60</v>
      </c>
      <c r="N7">
        <v>1</v>
      </c>
      <c r="Q7">
        <f t="shared" ref="Q7:Q15" si="4">K7-A7</f>
        <v>0</v>
      </c>
    </row>
    <row r="8" spans="1:17" x14ac:dyDescent="0.35">
      <c r="A8" s="3">
        <v>38250943</v>
      </c>
      <c r="B8" s="2">
        <v>60</v>
      </c>
      <c r="D8">
        <f t="shared" si="0"/>
        <v>961749057</v>
      </c>
      <c r="E8">
        <f t="shared" si="1"/>
        <v>0.98452037265683534</v>
      </c>
      <c r="F8">
        <f t="shared" si="2"/>
        <v>0.99222999987746563</v>
      </c>
      <c r="G8">
        <f t="shared" si="3"/>
        <v>7.7700001225343707E-3</v>
      </c>
      <c r="H8" t="s">
        <v>13</v>
      </c>
      <c r="J8" s="3">
        <v>961749056</v>
      </c>
      <c r="K8" s="3">
        <v>53372537</v>
      </c>
      <c r="L8" s="3">
        <v>38250943</v>
      </c>
      <c r="M8" s="2">
        <v>60</v>
      </c>
      <c r="N8">
        <v>1</v>
      </c>
      <c r="Q8">
        <f t="shared" si="4"/>
        <v>15121594</v>
      </c>
    </row>
    <row r="9" spans="1:17" x14ac:dyDescent="0.35">
      <c r="A9" s="3">
        <v>53138460</v>
      </c>
      <c r="B9" s="2">
        <v>60</v>
      </c>
      <c r="D9">
        <f t="shared" si="0"/>
        <v>946861540</v>
      </c>
      <c r="E9">
        <f t="shared" si="1"/>
        <v>0.98452037242953183</v>
      </c>
      <c r="F9">
        <f t="shared" si="2"/>
        <v>0.99222999976292381</v>
      </c>
      <c r="G9">
        <f t="shared" si="3"/>
        <v>7.7700002370761911E-3</v>
      </c>
      <c r="H9" t="s">
        <v>13</v>
      </c>
      <c r="J9" s="3">
        <v>946861539</v>
      </c>
      <c r="K9" s="3">
        <v>98035087</v>
      </c>
      <c r="L9" s="3">
        <v>53138460</v>
      </c>
      <c r="M9" s="2">
        <v>60</v>
      </c>
      <c r="N9">
        <v>1</v>
      </c>
      <c r="Q9">
        <f t="shared" si="4"/>
        <v>44896627</v>
      </c>
    </row>
    <row r="10" spans="1:17" x14ac:dyDescent="0.35">
      <c r="A10" s="3">
        <v>67795524</v>
      </c>
      <c r="B10" s="2">
        <v>60</v>
      </c>
      <c r="D10">
        <f t="shared" si="0"/>
        <v>932204476</v>
      </c>
      <c r="E10">
        <f t="shared" si="1"/>
        <v>0.98452037361811595</v>
      </c>
      <c r="F10">
        <f t="shared" si="2"/>
        <v>0.9922300003618697</v>
      </c>
      <c r="G10">
        <f t="shared" si="3"/>
        <v>7.7699996381302983E-3</v>
      </c>
      <c r="H10" t="s">
        <v>13</v>
      </c>
      <c r="J10" s="3">
        <v>932204475</v>
      </c>
      <c r="K10" s="3">
        <v>156663341</v>
      </c>
      <c r="L10" s="3">
        <v>67795524</v>
      </c>
      <c r="M10" s="2">
        <v>60</v>
      </c>
      <c r="N10">
        <v>1</v>
      </c>
      <c r="Q10">
        <f t="shared" si="4"/>
        <v>88867817</v>
      </c>
    </row>
    <row r="11" spans="1:17" x14ac:dyDescent="0.35">
      <c r="A11" s="3">
        <v>82225701</v>
      </c>
      <c r="B11" s="2">
        <v>60</v>
      </c>
      <c r="D11">
        <f t="shared" si="0"/>
        <v>917774299</v>
      </c>
      <c r="E11">
        <f t="shared" si="1"/>
        <v>0.98452037280246396</v>
      </c>
      <c r="F11">
        <f t="shared" si="2"/>
        <v>0.99222999995085004</v>
      </c>
      <c r="G11">
        <f t="shared" si="3"/>
        <v>7.770000049149961E-3</v>
      </c>
      <c r="H11" t="s">
        <v>13</v>
      </c>
      <c r="J11" s="3">
        <v>932204475</v>
      </c>
      <c r="K11" s="3">
        <v>228814229</v>
      </c>
      <c r="L11" s="3">
        <v>82225701</v>
      </c>
      <c r="M11" s="2">
        <v>60</v>
      </c>
      <c r="N11">
        <v>1</v>
      </c>
      <c r="Q11">
        <f t="shared" si="4"/>
        <v>146588528</v>
      </c>
    </row>
    <row r="12" spans="1:17" x14ac:dyDescent="0.35">
      <c r="A12" s="3">
        <v>96432505</v>
      </c>
      <c r="B12" s="2">
        <v>60</v>
      </c>
      <c r="D12">
        <f t="shared" si="0"/>
        <v>903567495</v>
      </c>
      <c r="E12">
        <f t="shared" si="1"/>
        <v>0.98452037276971771</v>
      </c>
      <c r="F12">
        <f t="shared" si="2"/>
        <v>0.99222999993434879</v>
      </c>
      <c r="G12">
        <f t="shared" si="3"/>
        <v>7.7700000656512058E-3</v>
      </c>
      <c r="H12" t="s">
        <v>13</v>
      </c>
      <c r="J12" s="3">
        <v>917774298</v>
      </c>
      <c r="K12" s="3">
        <v>314055053</v>
      </c>
      <c r="L12" s="3">
        <v>96432505</v>
      </c>
      <c r="M12" s="2">
        <v>60</v>
      </c>
      <c r="N12">
        <v>1</v>
      </c>
      <c r="Q12">
        <f t="shared" si="4"/>
        <v>217622548</v>
      </c>
    </row>
    <row r="13" spans="1:17" x14ac:dyDescent="0.35">
      <c r="A13" s="3">
        <v>110419393</v>
      </c>
      <c r="B13" s="2">
        <v>60</v>
      </c>
      <c r="D13">
        <f t="shared" si="0"/>
        <v>889580607</v>
      </c>
      <c r="E13">
        <f t="shared" si="1"/>
        <v>0.98452037298065787</v>
      </c>
      <c r="F13">
        <f t="shared" si="2"/>
        <v>0.99223000004064477</v>
      </c>
      <c r="G13">
        <f t="shared" si="3"/>
        <v>7.7699999593552338E-3</v>
      </c>
      <c r="H13" t="s">
        <v>13</v>
      </c>
      <c r="J13" s="3">
        <v>903567494</v>
      </c>
      <c r="K13" s="3">
        <v>411963268</v>
      </c>
      <c r="L13" s="3">
        <v>110419393</v>
      </c>
      <c r="M13" s="2">
        <v>60</v>
      </c>
      <c r="N13">
        <v>1</v>
      </c>
      <c r="Q13">
        <f t="shared" si="4"/>
        <v>301543875</v>
      </c>
    </row>
    <row r="14" spans="1:17" x14ac:dyDescent="0.35">
      <c r="A14" s="3">
        <v>124189769</v>
      </c>
      <c r="B14" s="2">
        <v>60</v>
      </c>
      <c r="D14">
        <f t="shared" si="0"/>
        <v>875810231</v>
      </c>
      <c r="E14">
        <f t="shared" si="1"/>
        <v>0.98452037265593439</v>
      </c>
      <c r="F14">
        <f t="shared" si="2"/>
        <v>0.99222999987701155</v>
      </c>
      <c r="G14">
        <f t="shared" si="3"/>
        <v>7.7700001229884519E-3</v>
      </c>
      <c r="H14" t="s">
        <v>13</v>
      </c>
      <c r="J14" s="3">
        <v>889580606</v>
      </c>
      <c r="K14" s="3">
        <v>522126276</v>
      </c>
      <c r="L14" s="3">
        <v>124189769</v>
      </c>
      <c r="M14" s="2">
        <v>60</v>
      </c>
      <c r="N14">
        <v>1</v>
      </c>
      <c r="Q14">
        <f t="shared" si="4"/>
        <v>397936507</v>
      </c>
    </row>
    <row r="15" spans="1:17" x14ac:dyDescent="0.35">
      <c r="A15" s="3">
        <v>137746985</v>
      </c>
      <c r="B15" s="2">
        <v>60</v>
      </c>
      <c r="D15">
        <f t="shared" si="0"/>
        <v>862253015</v>
      </c>
      <c r="E15">
        <f t="shared" si="1"/>
        <v>0</v>
      </c>
      <c r="J15" s="3">
        <v>875810230</v>
      </c>
      <c r="K15" s="3">
        <v>644141218</v>
      </c>
      <c r="L15" s="3">
        <v>137746985</v>
      </c>
      <c r="M15" s="2">
        <v>60</v>
      </c>
      <c r="N15">
        <v>1</v>
      </c>
      <c r="Q15">
        <f t="shared" si="4"/>
        <v>506394233</v>
      </c>
    </row>
    <row r="16" spans="1:17" x14ac:dyDescent="0.35">
      <c r="J16" s="3">
        <v>862253014</v>
      </c>
    </row>
    <row r="18" spans="2:4" x14ac:dyDescent="0.35">
      <c r="B18" t="s">
        <v>2</v>
      </c>
      <c r="D18">
        <v>1000000000</v>
      </c>
    </row>
    <row r="19" spans="2:4" x14ac:dyDescent="0.35">
      <c r="B19" t="s">
        <v>8</v>
      </c>
      <c r="D19">
        <v>30</v>
      </c>
    </row>
  </sheetData>
  <mergeCells count="6">
    <mergeCell ref="D3:H3"/>
    <mergeCell ref="P3:Q3"/>
    <mergeCell ref="B1:Q1"/>
    <mergeCell ref="D2:H2"/>
    <mergeCell ref="P2:Q2"/>
    <mergeCell ref="M2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B9910-5171-41DA-B7DA-A9C8E48A2773}">
  <dimension ref="A3:O33"/>
  <sheetViews>
    <sheetView workbookViewId="0">
      <selection activeCell="C36" sqref="C36"/>
    </sheetView>
  </sheetViews>
  <sheetFormatPr defaultRowHeight="14.5" x14ac:dyDescent="0.35"/>
  <cols>
    <col min="1" max="1" width="5.7265625" customWidth="1"/>
    <col min="2" max="3" width="13.26953125" customWidth="1"/>
    <col min="4" max="4" width="13.26953125" style="12" customWidth="1"/>
    <col min="5" max="15" width="13.26953125" customWidth="1"/>
  </cols>
  <sheetData>
    <row r="3" spans="1:15" x14ac:dyDescent="0.35">
      <c r="B3" s="18" t="s">
        <v>46</v>
      </c>
      <c r="C3" s="13" t="s">
        <v>42</v>
      </c>
      <c r="D3" s="20">
        <v>9.9999999999999998E+23</v>
      </c>
      <c r="E3" s="21">
        <v>7.76999999999999E+21</v>
      </c>
      <c r="F3" s="13">
        <v>0</v>
      </c>
      <c r="G3" s="13">
        <v>9.9999999999999998E+23</v>
      </c>
      <c r="H3" s="13">
        <v>9.9999999999999998E+23</v>
      </c>
      <c r="I3" s="16">
        <v>9.9999999999999998E+23</v>
      </c>
      <c r="J3" s="16">
        <v>9.9999999999999998E+23</v>
      </c>
      <c r="K3" s="16">
        <v>7.7699999989999998E+21</v>
      </c>
      <c r="L3" s="16">
        <v>0</v>
      </c>
      <c r="M3" s="13">
        <v>7.76999999999999E+21</v>
      </c>
      <c r="N3" s="13">
        <v>7.7699999989999998E+21</v>
      </c>
      <c r="O3" s="13">
        <v>128</v>
      </c>
    </row>
    <row r="4" spans="1:15" x14ac:dyDescent="0.35">
      <c r="B4" s="19"/>
      <c r="C4" s="16" t="s">
        <v>43</v>
      </c>
      <c r="D4" s="22"/>
      <c r="E4" s="16"/>
      <c r="F4" s="16"/>
      <c r="G4" s="16"/>
      <c r="H4" s="16"/>
      <c r="I4" s="26">
        <v>0</v>
      </c>
      <c r="J4" s="26">
        <v>0</v>
      </c>
      <c r="K4" s="26">
        <v>0</v>
      </c>
      <c r="L4" s="26">
        <v>0</v>
      </c>
      <c r="M4" s="23"/>
      <c r="N4" s="23"/>
      <c r="O4" s="23"/>
    </row>
    <row r="5" spans="1:15" x14ac:dyDescent="0.35">
      <c r="B5" s="19"/>
      <c r="C5" s="13" t="s">
        <v>44</v>
      </c>
      <c r="D5" s="17"/>
      <c r="E5" s="13"/>
      <c r="F5" s="13"/>
      <c r="G5" s="13"/>
      <c r="H5" s="13"/>
      <c r="I5" s="16">
        <v>0</v>
      </c>
      <c r="J5" s="16">
        <v>0</v>
      </c>
      <c r="K5" s="16">
        <v>0</v>
      </c>
      <c r="L5" s="16">
        <v>0</v>
      </c>
      <c r="M5" s="23"/>
      <c r="N5" s="23"/>
      <c r="O5" s="23"/>
    </row>
    <row r="6" spans="1:15" x14ac:dyDescent="0.35">
      <c r="B6" s="19"/>
      <c r="C6" s="16" t="s">
        <v>45</v>
      </c>
      <c r="D6" s="22"/>
      <c r="E6" s="16"/>
      <c r="F6" s="16"/>
      <c r="G6" s="16"/>
      <c r="H6" s="16"/>
      <c r="I6" s="26">
        <v>0</v>
      </c>
      <c r="J6" s="26">
        <v>0</v>
      </c>
      <c r="K6" s="26">
        <v>0</v>
      </c>
      <c r="L6" s="26">
        <v>0</v>
      </c>
      <c r="M6" s="23"/>
      <c r="N6" s="23"/>
      <c r="O6" s="23"/>
    </row>
    <row r="7" spans="1:15" x14ac:dyDescent="0.35">
      <c r="A7" s="33" t="s">
        <v>52</v>
      </c>
      <c r="B7" s="33"/>
    </row>
    <row r="8" spans="1:15" x14ac:dyDescent="0.35">
      <c r="A8" t="s">
        <v>54</v>
      </c>
      <c r="B8" s="27" t="s">
        <v>47</v>
      </c>
      <c r="C8" s="27"/>
      <c r="D8" s="28" t="s">
        <v>48</v>
      </c>
      <c r="E8" s="28"/>
      <c r="F8" s="28"/>
      <c r="G8" s="28"/>
      <c r="H8" s="28"/>
      <c r="I8" s="29" t="s">
        <v>55</v>
      </c>
      <c r="J8" s="29"/>
      <c r="K8" s="29"/>
      <c r="L8" s="29"/>
      <c r="M8" s="28" t="s">
        <v>49</v>
      </c>
      <c r="N8" s="28"/>
      <c r="O8" s="28"/>
    </row>
    <row r="9" spans="1:15" s="1" customFormat="1" ht="42" customHeight="1" x14ac:dyDescent="0.35">
      <c r="B9" s="24" t="s">
        <v>38</v>
      </c>
      <c r="C9" s="24" t="s">
        <v>50</v>
      </c>
      <c r="D9" s="14" t="s">
        <v>30</v>
      </c>
      <c r="E9" s="14" t="s">
        <v>31</v>
      </c>
      <c r="F9" s="14" t="s">
        <v>32</v>
      </c>
      <c r="G9" s="14" t="s">
        <v>33</v>
      </c>
      <c r="H9" s="14" t="s">
        <v>34</v>
      </c>
      <c r="I9" s="15" t="s">
        <v>35</v>
      </c>
      <c r="J9" s="15" t="s">
        <v>51</v>
      </c>
      <c r="K9" s="15" t="s">
        <v>36</v>
      </c>
      <c r="L9" s="15" t="s">
        <v>37</v>
      </c>
      <c r="M9" s="14" t="s">
        <v>39</v>
      </c>
      <c r="N9" s="14" t="s">
        <v>40</v>
      </c>
      <c r="O9" s="14" t="s">
        <v>41</v>
      </c>
    </row>
    <row r="10" spans="1:15" x14ac:dyDescent="0.35">
      <c r="A10">
        <v>1</v>
      </c>
      <c r="B10" s="25">
        <v>60</v>
      </c>
      <c r="C10" s="25">
        <v>0</v>
      </c>
      <c r="D10" s="17">
        <v>9.7687064960299994E+23</v>
      </c>
      <c r="E10" s="13">
        <v>0</v>
      </c>
      <c r="F10" s="13">
        <v>2.3129350397000002E+22</v>
      </c>
      <c r="G10" s="13">
        <v>9.7687064960299994E+23</v>
      </c>
      <c r="H10" s="13">
        <v>1.0000000000004399E+24</v>
      </c>
      <c r="I10" s="30">
        <v>1.0000000000004399E+24</v>
      </c>
      <c r="J10" s="16">
        <v>9.7687064960299994E+23</v>
      </c>
      <c r="K10" s="16">
        <v>0</v>
      </c>
      <c r="L10" s="16">
        <v>3</v>
      </c>
      <c r="M10" s="13">
        <v>0</v>
      </c>
      <c r="N10" s="13">
        <v>0</v>
      </c>
      <c r="O10" s="13">
        <v>0</v>
      </c>
    </row>
    <row r="11" spans="1:15" x14ac:dyDescent="0.35">
      <c r="A11">
        <v>2</v>
      </c>
      <c r="B11" s="25">
        <v>60</v>
      </c>
      <c r="C11" s="25">
        <v>0</v>
      </c>
      <c r="D11" s="17">
        <v>9.6174905622318701E+23</v>
      </c>
      <c r="E11" s="13">
        <v>0</v>
      </c>
      <c r="F11" s="13">
        <v>3.8250943776812303E+22</v>
      </c>
      <c r="G11" s="21">
        <v>9.6174905622318701E+23</v>
      </c>
      <c r="H11" s="13">
        <v>1.0000000000014499E+24</v>
      </c>
      <c r="I11" s="16">
        <v>1.0000000000014499E+24</v>
      </c>
      <c r="J11" s="16">
        <v>9.6174905622318701E+23</v>
      </c>
      <c r="K11" s="16">
        <v>0</v>
      </c>
      <c r="L11" s="16">
        <v>5</v>
      </c>
      <c r="M11" s="13">
        <v>0</v>
      </c>
      <c r="N11" s="13">
        <v>0</v>
      </c>
      <c r="O11" s="13">
        <v>0</v>
      </c>
    </row>
    <row r="12" spans="1:15" x14ac:dyDescent="0.35">
      <c r="A12">
        <v>3</v>
      </c>
      <c r="B12" s="25">
        <v>60</v>
      </c>
      <c r="C12" s="25">
        <v>0</v>
      </c>
      <c r="D12" s="17">
        <v>9.4686153947003698E+23</v>
      </c>
      <c r="E12" s="13">
        <v>0</v>
      </c>
      <c r="F12" s="13">
        <v>5.3138460529962403E+22</v>
      </c>
      <c r="G12" s="13">
        <v>9.4686153947003698E+23</v>
      </c>
      <c r="H12" s="13">
        <v>1.00000000000247E+24</v>
      </c>
      <c r="I12" s="16">
        <v>1.00000000000247E+24</v>
      </c>
      <c r="J12" s="16">
        <v>9.4686153947003698E+23</v>
      </c>
      <c r="K12" s="16">
        <v>0</v>
      </c>
      <c r="L12" s="16">
        <v>7</v>
      </c>
      <c r="M12" s="13">
        <v>0</v>
      </c>
      <c r="N12" s="13">
        <v>0</v>
      </c>
      <c r="O12" s="13">
        <v>0</v>
      </c>
    </row>
    <row r="13" spans="1:15" x14ac:dyDescent="0.35">
      <c r="A13">
        <v>4</v>
      </c>
      <c r="B13" s="25">
        <v>60</v>
      </c>
      <c r="C13" s="25">
        <v>0</v>
      </c>
      <c r="D13" s="17">
        <v>9.3220447592465602E+23</v>
      </c>
      <c r="E13" s="13">
        <v>0</v>
      </c>
      <c r="F13" s="13">
        <v>6.7795524075343697E+22</v>
      </c>
      <c r="G13" s="13">
        <v>9.3220447592465602E+23</v>
      </c>
      <c r="H13" s="13">
        <v>1.00000000000349E+24</v>
      </c>
      <c r="I13" s="16">
        <v>1.00000000000349E+24</v>
      </c>
      <c r="J13" s="16">
        <v>9.3220447592465602E+23</v>
      </c>
      <c r="K13" s="16">
        <v>0</v>
      </c>
      <c r="L13" s="16">
        <v>9</v>
      </c>
      <c r="M13" s="13">
        <v>0</v>
      </c>
      <c r="N13" s="13">
        <v>0</v>
      </c>
      <c r="O13" s="13">
        <v>0</v>
      </c>
    </row>
    <row r="14" spans="1:15" x14ac:dyDescent="0.35">
      <c r="A14">
        <v>5</v>
      </c>
      <c r="B14" s="25">
        <v>60</v>
      </c>
      <c r="C14" s="25">
        <v>0</v>
      </c>
      <c r="D14" s="17">
        <v>9.1777429825732299E+23</v>
      </c>
      <c r="E14" s="13">
        <v>0</v>
      </c>
      <c r="F14" s="13">
        <v>8.2225701742676103E+22</v>
      </c>
      <c r="G14" s="13">
        <v>9.1777429825732299E+23</v>
      </c>
      <c r="H14" s="13">
        <v>1.0000000000045E+24</v>
      </c>
      <c r="I14" s="16">
        <v>1.0000000000045E+24</v>
      </c>
      <c r="J14" s="16">
        <v>9.1777429825732299E+23</v>
      </c>
      <c r="K14" s="16">
        <v>0</v>
      </c>
      <c r="L14" s="16">
        <v>11</v>
      </c>
      <c r="M14" s="13">
        <v>0</v>
      </c>
      <c r="N14" s="13">
        <v>0</v>
      </c>
      <c r="O14" s="13">
        <v>0</v>
      </c>
    </row>
    <row r="15" spans="1:15" x14ac:dyDescent="0.35">
      <c r="A15">
        <v>6</v>
      </c>
      <c r="B15" s="25">
        <v>60</v>
      </c>
      <c r="C15" s="25">
        <v>0</v>
      </c>
      <c r="D15" s="17">
        <v>9.0356749435925395E+23</v>
      </c>
      <c r="E15" s="13">
        <v>0</v>
      </c>
      <c r="F15" s="13">
        <v>9.6432505640745798E+22</v>
      </c>
      <c r="G15" s="13">
        <v>9.0356749435925395E+23</v>
      </c>
      <c r="H15" s="13">
        <v>1.00000000000552E+24</v>
      </c>
      <c r="I15" s="16">
        <v>1.00000000000552E+24</v>
      </c>
      <c r="J15" s="16">
        <v>9.0356749435925395E+23</v>
      </c>
      <c r="K15" s="16">
        <v>0</v>
      </c>
      <c r="L15" s="16">
        <v>13</v>
      </c>
      <c r="M15" s="13">
        <v>0</v>
      </c>
      <c r="N15" s="13">
        <v>0</v>
      </c>
      <c r="O15" s="13">
        <v>0</v>
      </c>
    </row>
    <row r="16" spans="1:15" x14ac:dyDescent="0.35">
      <c r="A16">
        <v>7</v>
      </c>
      <c r="B16" s="25">
        <v>60</v>
      </c>
      <c r="C16" s="25">
        <v>0</v>
      </c>
      <c r="D16" s="17">
        <v>8.8958060648779504E+23</v>
      </c>
      <c r="E16" s="13">
        <v>0</v>
      </c>
      <c r="F16" s="13">
        <v>1.1041939351220401E+23</v>
      </c>
      <c r="G16" s="21">
        <v>8.8958060648779504E+23</v>
      </c>
      <c r="H16" s="13">
        <v>1.0000000000065299E+24</v>
      </c>
      <c r="I16" s="16">
        <v>1.0000000000065299E+24</v>
      </c>
      <c r="J16" s="16">
        <v>8.8958060648779504E+23</v>
      </c>
      <c r="K16" s="16">
        <v>0</v>
      </c>
      <c r="L16" s="16">
        <v>15</v>
      </c>
      <c r="M16" s="13">
        <v>0</v>
      </c>
      <c r="N16" s="13">
        <v>0</v>
      </c>
      <c r="O16" s="13">
        <v>0</v>
      </c>
    </row>
    <row r="17" spans="1:15" x14ac:dyDescent="0.35">
      <c r="A17">
        <v>8</v>
      </c>
      <c r="B17" s="25">
        <v>60</v>
      </c>
      <c r="C17" s="25">
        <v>0</v>
      </c>
      <c r="D17" s="17">
        <v>8.7581023042486096E+23</v>
      </c>
      <c r="E17" s="13">
        <v>0</v>
      </c>
      <c r="F17" s="13">
        <v>1.24189769575138E+23</v>
      </c>
      <c r="G17" s="13">
        <v>8.7581023042486096E+23</v>
      </c>
      <c r="H17" s="13">
        <v>1.00000000000755E+24</v>
      </c>
      <c r="I17" s="16">
        <v>1.00000000000755E+24</v>
      </c>
      <c r="J17" s="16">
        <v>8.7581023042486096E+23</v>
      </c>
      <c r="K17" s="16">
        <v>0</v>
      </c>
      <c r="L17" s="16">
        <v>17</v>
      </c>
      <c r="M17" s="13">
        <v>0</v>
      </c>
      <c r="N17" s="13">
        <v>0</v>
      </c>
      <c r="O17" s="13">
        <v>0</v>
      </c>
    </row>
    <row r="18" spans="1:15" x14ac:dyDescent="0.35">
      <c r="A18">
        <v>9</v>
      </c>
      <c r="B18" s="25">
        <v>60</v>
      </c>
      <c r="C18" s="25">
        <v>0</v>
      </c>
      <c r="D18" s="17">
        <v>8.6225301464839498E+23</v>
      </c>
      <c r="E18" s="13">
        <v>0</v>
      </c>
      <c r="F18" s="13">
        <v>1.3774698535160399E+23</v>
      </c>
      <c r="G18" s="13">
        <v>8.6225301464839498E+23</v>
      </c>
      <c r="H18" s="13">
        <v>1.00000000000856E+24</v>
      </c>
      <c r="I18" s="16">
        <v>1.00000000000856E+24</v>
      </c>
      <c r="J18" s="16">
        <v>8.6225301464839498E+23</v>
      </c>
      <c r="K18" s="16">
        <v>0</v>
      </c>
      <c r="L18" s="16">
        <v>19</v>
      </c>
      <c r="M18" s="13">
        <v>0</v>
      </c>
      <c r="N18" s="13">
        <v>0</v>
      </c>
      <c r="O18" s="13">
        <v>0</v>
      </c>
    </row>
    <row r="19" spans="1:15" x14ac:dyDescent="0.35">
      <c r="A19">
        <v>10</v>
      </c>
      <c r="B19" s="25">
        <v>60</v>
      </c>
      <c r="C19" s="25">
        <v>0</v>
      </c>
      <c r="D19" s="17">
        <v>8.4890565951664904E+23</v>
      </c>
      <c r="E19" s="13">
        <v>0</v>
      </c>
      <c r="F19" s="13">
        <v>1.5109434048335E+23</v>
      </c>
      <c r="G19" s="13">
        <v>8.4890565951664904E+23</v>
      </c>
      <c r="H19" s="13">
        <v>1.00000000000958E+24</v>
      </c>
      <c r="I19" s="16">
        <v>1.00000000000958E+24</v>
      </c>
      <c r="J19" s="16">
        <v>8.4890565951664904E+23</v>
      </c>
      <c r="K19" s="16">
        <v>0</v>
      </c>
      <c r="L19" s="16">
        <v>21</v>
      </c>
      <c r="M19" s="13">
        <v>0</v>
      </c>
      <c r="N19" s="13">
        <v>0</v>
      </c>
      <c r="O19" s="13">
        <v>0</v>
      </c>
    </row>
    <row r="21" spans="1:15" x14ac:dyDescent="0.35">
      <c r="A21" s="33" t="s">
        <v>53</v>
      </c>
      <c r="B21" s="33"/>
    </row>
    <row r="22" spans="1:15" x14ac:dyDescent="0.35">
      <c r="A22" t="s">
        <v>54</v>
      </c>
      <c r="B22" s="27" t="s">
        <v>47</v>
      </c>
      <c r="C22" s="27"/>
      <c r="D22" s="28" t="s">
        <v>48</v>
      </c>
      <c r="E22" s="28"/>
      <c r="F22" s="28"/>
      <c r="G22" s="28"/>
      <c r="H22" s="28"/>
      <c r="I22" s="29" t="s">
        <v>55</v>
      </c>
      <c r="J22" s="29"/>
      <c r="K22" s="29"/>
      <c r="L22" s="29"/>
      <c r="M22" s="28" t="s">
        <v>49</v>
      </c>
      <c r="N22" s="28"/>
      <c r="O22" s="28"/>
    </row>
    <row r="23" spans="1:15" s="1" customFormat="1" ht="42" customHeight="1" x14ac:dyDescent="0.35">
      <c r="B23" s="24" t="s">
        <v>38</v>
      </c>
      <c r="C23" s="31"/>
      <c r="D23" s="14" t="s">
        <v>30</v>
      </c>
      <c r="E23" s="14" t="s">
        <v>31</v>
      </c>
      <c r="F23" s="14" t="s">
        <v>32</v>
      </c>
      <c r="G23" s="14" t="s">
        <v>33</v>
      </c>
      <c r="H23" s="14" t="s">
        <v>34</v>
      </c>
      <c r="I23" s="15" t="s">
        <v>35</v>
      </c>
      <c r="J23" s="15" t="s">
        <v>51</v>
      </c>
      <c r="K23" s="15" t="s">
        <v>36</v>
      </c>
      <c r="L23" s="15" t="s">
        <v>37</v>
      </c>
      <c r="M23" s="14" t="s">
        <v>39</v>
      </c>
      <c r="N23" s="14" t="s">
        <v>40</v>
      </c>
      <c r="O23" s="14" t="s">
        <v>41</v>
      </c>
    </row>
    <row r="24" spans="1:15" x14ac:dyDescent="0.35">
      <c r="A24">
        <v>1</v>
      </c>
      <c r="B24" s="25">
        <v>60</v>
      </c>
      <c r="C24" s="32"/>
      <c r="D24" s="20">
        <v>9.9999999999999998E+23</v>
      </c>
      <c r="E24" s="13">
        <v>2.31293503974329E+22</v>
      </c>
      <c r="F24" s="13">
        <v>0</v>
      </c>
      <c r="G24" s="13">
        <v>9.9999999999999998E+23</v>
      </c>
      <c r="H24" s="13">
        <v>9.9999999999999998E+23</v>
      </c>
      <c r="I24" s="30">
        <v>9.9999999999999998E+23</v>
      </c>
      <c r="J24" s="16">
        <v>9.9999999999999998E+23</v>
      </c>
      <c r="K24" s="16">
        <v>2.3129350397000002E+22</v>
      </c>
      <c r="L24" s="16">
        <v>0</v>
      </c>
      <c r="M24" s="13">
        <v>2.31293503974329E+22</v>
      </c>
      <c r="N24" s="13">
        <v>2.3129350397000002E+22</v>
      </c>
      <c r="O24" s="13">
        <v>18</v>
      </c>
    </row>
    <row r="25" spans="1:15" x14ac:dyDescent="0.35">
      <c r="A25">
        <v>2</v>
      </c>
      <c r="B25" s="25">
        <v>60</v>
      </c>
      <c r="C25" s="32"/>
      <c r="D25" s="17">
        <v>9.9999999999999998E+23</v>
      </c>
      <c r="E25" s="13">
        <v>3.8250943778215499E+22</v>
      </c>
      <c r="F25" s="13">
        <v>0</v>
      </c>
      <c r="G25" s="21">
        <v>9.9999999999999998E+23</v>
      </c>
      <c r="H25" s="13">
        <v>9.9999999999999998E+23</v>
      </c>
      <c r="I25" s="16">
        <v>9.9999999999999998E+23</v>
      </c>
      <c r="J25" s="16">
        <v>9.9999999999999998E+23</v>
      </c>
      <c r="K25" s="16">
        <v>3.8250943777999996E+22</v>
      </c>
      <c r="L25" s="16">
        <v>0</v>
      </c>
      <c r="M25" s="13">
        <v>3.8250943778215499E+22</v>
      </c>
      <c r="N25" s="13">
        <v>3.8250943777999996E+22</v>
      </c>
      <c r="O25" s="13">
        <v>5</v>
      </c>
    </row>
    <row r="26" spans="1:15" x14ac:dyDescent="0.35">
      <c r="A26">
        <v>3</v>
      </c>
      <c r="B26" s="25">
        <v>60</v>
      </c>
      <c r="C26" s="32"/>
      <c r="D26" s="20">
        <v>9.9999999999999998E+23</v>
      </c>
      <c r="E26" s="13">
        <v>5.3138460532305601E+22</v>
      </c>
      <c r="F26" s="13">
        <v>0</v>
      </c>
      <c r="G26" s="13">
        <v>9.9999999999999998E+23</v>
      </c>
      <c r="H26" s="13">
        <v>9.9999999999999998E+23</v>
      </c>
      <c r="I26" s="16">
        <v>9.9999999999999998E+23</v>
      </c>
      <c r="J26" s="30">
        <v>9.9999999999999998E+23</v>
      </c>
      <c r="K26" s="16">
        <v>5.3138460531999996E+22</v>
      </c>
      <c r="L26" s="16">
        <v>0</v>
      </c>
      <c r="M26" s="13">
        <v>5.3138460532305601E+22</v>
      </c>
      <c r="N26" s="13">
        <v>5.3138460531999996E+22</v>
      </c>
      <c r="O26" s="13">
        <v>5</v>
      </c>
    </row>
    <row r="27" spans="1:15" x14ac:dyDescent="0.35">
      <c r="A27">
        <v>4</v>
      </c>
      <c r="B27" s="25">
        <v>60</v>
      </c>
      <c r="C27" s="32"/>
      <c r="D27" s="17">
        <v>9.9999999999999998E+23</v>
      </c>
      <c r="E27" s="13">
        <v>6.7795524078597503E+22</v>
      </c>
      <c r="F27" s="13">
        <v>0</v>
      </c>
      <c r="G27" s="13">
        <v>9.9999999999999998E+23</v>
      </c>
      <c r="H27" s="13">
        <v>9.9999999999999998E+23</v>
      </c>
      <c r="I27" s="16">
        <v>9.9999999999999998E+23</v>
      </c>
      <c r="J27" s="16">
        <v>9.9999999999999998E+23</v>
      </c>
      <c r="K27" s="16">
        <v>6.7795524078E+22</v>
      </c>
      <c r="L27" s="16">
        <v>0</v>
      </c>
      <c r="M27" s="13">
        <v>6.7795524078597503E+22</v>
      </c>
      <c r="N27" s="13">
        <v>6.7795524078E+22</v>
      </c>
      <c r="O27" s="13">
        <v>8</v>
      </c>
    </row>
    <row r="28" spans="1:15" x14ac:dyDescent="0.35">
      <c r="A28">
        <v>5</v>
      </c>
      <c r="B28" s="25">
        <v>60</v>
      </c>
      <c r="C28" s="32"/>
      <c r="D28" s="17">
        <v>9.9999999999999998E+23</v>
      </c>
      <c r="E28" s="13">
        <v>8.2225701746811704E+22</v>
      </c>
      <c r="F28" s="13">
        <v>0</v>
      </c>
      <c r="G28" s="13">
        <v>9.9999999999999998E+23</v>
      </c>
      <c r="H28" s="13">
        <v>9.9999999999999998E+23</v>
      </c>
      <c r="I28" s="16">
        <v>9.9999999999999998E+23</v>
      </c>
      <c r="J28" s="16">
        <v>9.9999999999999998E+23</v>
      </c>
      <c r="K28" s="16">
        <v>8.2225701746000005E+22</v>
      </c>
      <c r="L28" s="16">
        <v>0</v>
      </c>
      <c r="M28" s="13">
        <v>8.2225701746811704E+22</v>
      </c>
      <c r="N28" s="13">
        <v>8.2225701746000005E+22</v>
      </c>
      <c r="O28" s="13">
        <v>9</v>
      </c>
    </row>
    <row r="29" spans="1:15" x14ac:dyDescent="0.35">
      <c r="A29">
        <v>6</v>
      </c>
      <c r="B29" s="25">
        <v>60</v>
      </c>
      <c r="C29" s="32"/>
      <c r="D29" s="20">
        <v>9.9999999999999998E+23</v>
      </c>
      <c r="E29" s="13">
        <v>9.6432505645735208E+22</v>
      </c>
      <c r="F29" s="13">
        <v>0</v>
      </c>
      <c r="G29" s="13">
        <v>9.9999999999999998E+23</v>
      </c>
      <c r="H29" s="13">
        <v>9.9999999999999998E+23</v>
      </c>
      <c r="I29" s="16">
        <v>9.9999999999999998E+23</v>
      </c>
      <c r="J29" s="16">
        <v>9.9999999999999998E+23</v>
      </c>
      <c r="K29" s="16">
        <v>9.6432505644999997E+22</v>
      </c>
      <c r="L29" s="16">
        <v>0</v>
      </c>
      <c r="M29" s="13">
        <v>9.6432505645735208E+22</v>
      </c>
      <c r="N29" s="13">
        <v>9.6432505644999997E+22</v>
      </c>
      <c r="O29" s="13">
        <v>7</v>
      </c>
    </row>
    <row r="30" spans="1:15" x14ac:dyDescent="0.35">
      <c r="A30">
        <v>7</v>
      </c>
      <c r="B30" s="25">
        <v>60</v>
      </c>
      <c r="C30" s="32"/>
      <c r="D30" s="17">
        <v>9.9999999999999998E+23</v>
      </c>
      <c r="E30" s="13">
        <v>1.1041939351802E+23</v>
      </c>
      <c r="F30" s="13">
        <v>0</v>
      </c>
      <c r="G30" s="21">
        <v>9.9999999999999998E+23</v>
      </c>
      <c r="H30" s="13">
        <v>9.9999999999999998E+23</v>
      </c>
      <c r="I30" s="16">
        <v>9.9999999999999998E+23</v>
      </c>
      <c r="J30" s="16">
        <v>9.9999999999999998E+23</v>
      </c>
      <c r="K30" s="16">
        <v>1.10419393518E+23</v>
      </c>
      <c r="L30" s="16">
        <v>0</v>
      </c>
      <c r="M30" s="13">
        <v>1.1041939351802E+23</v>
      </c>
      <c r="N30" s="21">
        <v>1.10419393518E+23</v>
      </c>
      <c r="O30" s="13">
        <v>0</v>
      </c>
    </row>
    <row r="31" spans="1:15" x14ac:dyDescent="0.35">
      <c r="A31">
        <v>8</v>
      </c>
      <c r="B31" s="25">
        <v>60</v>
      </c>
      <c r="C31" s="32"/>
      <c r="D31" s="20">
        <v>9.9999999999999998E+23</v>
      </c>
      <c r="E31" s="13">
        <v>1.2418976958175301E+23</v>
      </c>
      <c r="F31" s="13">
        <v>0</v>
      </c>
      <c r="G31" s="13">
        <v>9.9999999999999998E+23</v>
      </c>
      <c r="H31" s="13">
        <v>9.9999999999999998E+23</v>
      </c>
      <c r="I31" s="16">
        <v>9.9999999999999998E+23</v>
      </c>
      <c r="J31" s="16">
        <v>9.9999999999999998E+23</v>
      </c>
      <c r="K31" s="16">
        <v>1.24189769581E+23</v>
      </c>
      <c r="L31" s="16">
        <v>0</v>
      </c>
      <c r="M31" s="13">
        <v>1.2418976958175301E+23</v>
      </c>
      <c r="N31" s="13">
        <v>1.24189769581E+23</v>
      </c>
      <c r="O31" s="13">
        <v>6</v>
      </c>
    </row>
    <row r="32" spans="1:15" x14ac:dyDescent="0.35">
      <c r="A32">
        <v>9</v>
      </c>
      <c r="B32" s="25">
        <v>60</v>
      </c>
      <c r="C32" s="32"/>
      <c r="D32" s="17">
        <v>9.9999999999999998E+23</v>
      </c>
      <c r="E32" s="13">
        <v>1.37746985358993E+23</v>
      </c>
      <c r="F32" s="13">
        <v>0</v>
      </c>
      <c r="G32" s="21">
        <v>9.9999999999999998E+23</v>
      </c>
      <c r="H32" s="13">
        <v>9.9999999999999998E+23</v>
      </c>
      <c r="I32" s="16">
        <v>9.9999999999999998E+23</v>
      </c>
      <c r="J32" s="16">
        <v>9.9999999999999998E+23</v>
      </c>
      <c r="K32" s="16">
        <v>1.3774698535800001E+23</v>
      </c>
      <c r="L32" s="16">
        <v>0</v>
      </c>
      <c r="M32" s="21">
        <v>1.37746985358993E+23</v>
      </c>
      <c r="N32" s="13">
        <v>1.3774698535800001E+23</v>
      </c>
      <c r="O32" s="13">
        <v>7</v>
      </c>
    </row>
    <row r="33" spans="1:15" x14ac:dyDescent="0.35">
      <c r="A33">
        <v>10</v>
      </c>
      <c r="B33" s="25">
        <v>60</v>
      </c>
      <c r="C33" s="32"/>
      <c r="D33" s="17">
        <v>9.9999999999999998E+23</v>
      </c>
      <c r="E33" s="13">
        <v>1.51094340491486E+23</v>
      </c>
      <c r="F33" s="13">
        <v>0</v>
      </c>
      <c r="G33" s="13">
        <v>9.9999999999999998E+23</v>
      </c>
      <c r="H33" s="13">
        <v>9.9999999999999998E+23</v>
      </c>
      <c r="I33" s="16">
        <v>9.9999999999999998E+23</v>
      </c>
      <c r="J33" s="16">
        <v>9.9999999999999998E+23</v>
      </c>
      <c r="K33" s="16">
        <v>1.5109434049099999E+23</v>
      </c>
      <c r="L33" s="16">
        <v>0</v>
      </c>
      <c r="M33" s="13">
        <v>1.51094340491486E+23</v>
      </c>
      <c r="N33" s="13">
        <v>1.5109434049099999E+23</v>
      </c>
      <c r="O33" s="13">
        <v>3</v>
      </c>
    </row>
  </sheetData>
  <mergeCells count="11">
    <mergeCell ref="B22:C22"/>
    <mergeCell ref="D22:H22"/>
    <mergeCell ref="I22:L22"/>
    <mergeCell ref="M22:O22"/>
    <mergeCell ref="A21:B21"/>
    <mergeCell ref="A7:B7"/>
    <mergeCell ref="B3:B6"/>
    <mergeCell ref="B8:C8"/>
    <mergeCell ref="M8:O8"/>
    <mergeCell ref="D8:H8"/>
    <mergeCell ref="I8:L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3F16-E741-460A-AAB6-77F8B026814A}">
  <dimension ref="B2:W37"/>
  <sheetViews>
    <sheetView tabSelected="1" workbookViewId="0">
      <selection activeCell="V10" sqref="V10"/>
    </sheetView>
  </sheetViews>
  <sheetFormatPr defaultRowHeight="14.5" x14ac:dyDescent="0.35"/>
  <cols>
    <col min="1" max="1" width="2.7265625" customWidth="1"/>
    <col min="2" max="2" width="5.7265625" customWidth="1"/>
    <col min="3" max="4" width="11.6328125" customWidth="1"/>
    <col min="5" max="5" width="11.6328125" style="12" customWidth="1"/>
    <col min="6" max="16" width="11.6328125" customWidth="1"/>
    <col min="17" max="18" width="8.7265625" customWidth="1"/>
    <col min="19" max="19" width="9.453125" customWidth="1"/>
    <col min="20" max="20" width="8.90625" customWidth="1"/>
    <col min="21" max="21" width="10.7265625" customWidth="1"/>
  </cols>
  <sheetData>
    <row r="2" spans="2:21" ht="21" x14ac:dyDescent="0.5">
      <c r="B2" s="49" t="s">
        <v>66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</row>
    <row r="4" spans="2:21" x14ac:dyDescent="0.35">
      <c r="C4" s="39" t="s">
        <v>46</v>
      </c>
      <c r="D4" s="13" t="s">
        <v>42</v>
      </c>
      <c r="E4" s="20">
        <v>9.9999999999999998E+23</v>
      </c>
      <c r="F4" s="21">
        <v>7.76999999999999E+21</v>
      </c>
      <c r="G4" s="13">
        <v>0</v>
      </c>
      <c r="H4" s="13">
        <v>9.9999999999999998E+23</v>
      </c>
      <c r="I4" s="13">
        <v>9.9999999999999998E+23</v>
      </c>
      <c r="J4" s="16">
        <v>9.9999999999999998E+23</v>
      </c>
      <c r="K4" s="16">
        <v>9.9999999999999998E+23</v>
      </c>
      <c r="L4" s="16">
        <v>7.7699999989999998E+21</v>
      </c>
      <c r="M4" s="16">
        <v>0</v>
      </c>
      <c r="N4" s="13">
        <v>7.76999999999999E+21</v>
      </c>
      <c r="O4" s="13">
        <v>7.7699999989999998E+21</v>
      </c>
      <c r="P4" s="13">
        <v>128</v>
      </c>
      <c r="R4" t="s">
        <v>62</v>
      </c>
      <c r="T4" s="34">
        <v>100000</v>
      </c>
    </row>
    <row r="5" spans="2:21" x14ac:dyDescent="0.35">
      <c r="C5" s="40"/>
      <c r="D5" s="16" t="s">
        <v>43</v>
      </c>
      <c r="E5" s="22"/>
      <c r="F5" s="16"/>
      <c r="G5" s="16"/>
      <c r="H5" s="16"/>
      <c r="I5" s="16"/>
      <c r="J5" s="26">
        <v>0</v>
      </c>
      <c r="K5" s="26">
        <v>0</v>
      </c>
      <c r="L5" s="26">
        <v>0</v>
      </c>
      <c r="M5" s="26">
        <v>0</v>
      </c>
      <c r="N5" s="23"/>
      <c r="O5" s="23"/>
      <c r="P5" s="23"/>
    </row>
    <row r="6" spans="2:21" x14ac:dyDescent="0.35">
      <c r="C6" s="40"/>
      <c r="D6" s="13" t="s">
        <v>44</v>
      </c>
      <c r="E6" s="17"/>
      <c r="F6" s="13"/>
      <c r="G6" s="13"/>
      <c r="H6" s="13"/>
      <c r="I6" s="13"/>
      <c r="J6" s="16">
        <v>0</v>
      </c>
      <c r="K6" s="16">
        <v>0</v>
      </c>
      <c r="L6" s="16">
        <v>0</v>
      </c>
      <c r="M6" s="16">
        <v>0</v>
      </c>
      <c r="N6" s="23"/>
      <c r="O6" s="23"/>
      <c r="P6" s="23"/>
    </row>
    <row r="7" spans="2:21" x14ac:dyDescent="0.35">
      <c r="C7" s="40"/>
      <c r="D7" s="16" t="s">
        <v>45</v>
      </c>
      <c r="E7" s="22"/>
      <c r="F7" s="16"/>
      <c r="G7" s="16"/>
      <c r="H7" s="16"/>
      <c r="I7" s="16"/>
      <c r="J7" s="26">
        <v>0</v>
      </c>
      <c r="K7" s="26">
        <v>0</v>
      </c>
      <c r="L7" s="26">
        <v>0</v>
      </c>
      <c r="M7" s="26">
        <v>0</v>
      </c>
      <c r="N7" s="23"/>
      <c r="O7" s="23"/>
      <c r="P7" s="23"/>
    </row>
    <row r="8" spans="2:21" x14ac:dyDescent="0.35">
      <c r="C8" s="41"/>
      <c r="D8" s="42"/>
      <c r="E8" s="43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4"/>
    </row>
    <row r="9" spans="2:21" x14ac:dyDescent="0.35">
      <c r="B9" s="33" t="s">
        <v>52</v>
      </c>
      <c r="C9" s="33"/>
    </row>
    <row r="10" spans="2:21" x14ac:dyDescent="0.35">
      <c r="B10" t="s">
        <v>54</v>
      </c>
      <c r="C10" s="27" t="s">
        <v>47</v>
      </c>
      <c r="D10" s="27"/>
      <c r="E10" s="28" t="s">
        <v>48</v>
      </c>
      <c r="F10" s="28"/>
      <c r="G10" s="28"/>
      <c r="H10" s="28"/>
      <c r="I10" s="28"/>
      <c r="J10" s="29" t="s">
        <v>55</v>
      </c>
      <c r="K10" s="29"/>
      <c r="L10" s="29"/>
      <c r="M10" s="29"/>
      <c r="N10" s="28" t="s">
        <v>49</v>
      </c>
      <c r="O10" s="28"/>
      <c r="P10" s="28"/>
      <c r="R10" s="38" t="s">
        <v>58</v>
      </c>
      <c r="S10" s="38"/>
      <c r="T10" s="38"/>
      <c r="U10" s="46"/>
    </row>
    <row r="11" spans="2:21" s="1" customFormat="1" ht="56.5" customHeight="1" x14ac:dyDescent="0.35">
      <c r="C11" s="24" t="s">
        <v>38</v>
      </c>
      <c r="D11" s="24" t="s">
        <v>50</v>
      </c>
      <c r="E11" s="14" t="s">
        <v>56</v>
      </c>
      <c r="F11" s="14" t="s">
        <v>31</v>
      </c>
      <c r="G11" s="14" t="s">
        <v>32</v>
      </c>
      <c r="H11" s="14" t="s">
        <v>33</v>
      </c>
      <c r="I11" s="14" t="s">
        <v>34</v>
      </c>
      <c r="J11" s="15" t="s">
        <v>35</v>
      </c>
      <c r="K11" s="15" t="s">
        <v>51</v>
      </c>
      <c r="L11" s="15" t="s">
        <v>36</v>
      </c>
      <c r="M11" s="15" t="s">
        <v>37</v>
      </c>
      <c r="N11" s="14" t="s">
        <v>39</v>
      </c>
      <c r="O11" s="14" t="s">
        <v>40</v>
      </c>
      <c r="P11" s="14" t="s">
        <v>57</v>
      </c>
      <c r="R11" s="1" t="s">
        <v>59</v>
      </c>
      <c r="S11" s="1" t="s">
        <v>60</v>
      </c>
      <c r="T11" s="1" t="s">
        <v>61</v>
      </c>
    </row>
    <row r="12" spans="2:21" x14ac:dyDescent="0.35">
      <c r="B12">
        <v>1</v>
      </c>
      <c r="C12" s="25">
        <v>60</v>
      </c>
      <c r="D12" s="25">
        <v>0</v>
      </c>
      <c r="E12" s="34">
        <v>97687.064960299991</v>
      </c>
      <c r="F12" s="35">
        <v>0</v>
      </c>
      <c r="G12" s="35">
        <v>2312.9350397000003</v>
      </c>
      <c r="H12" s="35">
        <v>97687.064960299991</v>
      </c>
      <c r="I12" s="35">
        <v>100000.00000004399</v>
      </c>
      <c r="J12" s="36">
        <v>100000.000000145</v>
      </c>
      <c r="K12" s="36">
        <v>97687.064960299991</v>
      </c>
      <c r="L12" s="36">
        <v>0</v>
      </c>
      <c r="M12" s="36">
        <v>3</v>
      </c>
      <c r="N12" s="35">
        <v>0</v>
      </c>
      <c r="O12" s="35">
        <v>0</v>
      </c>
      <c r="P12" s="35">
        <v>0</v>
      </c>
      <c r="R12" s="37">
        <f>E12-F12</f>
        <v>97687.064960299991</v>
      </c>
      <c r="S12" s="37">
        <f>K12-L12</f>
        <v>97687.064960299991</v>
      </c>
      <c r="T12" s="37"/>
    </row>
    <row r="13" spans="2:21" x14ac:dyDescent="0.35">
      <c r="B13">
        <v>2</v>
      </c>
      <c r="C13" s="25">
        <v>60</v>
      </c>
      <c r="D13" s="25">
        <v>0</v>
      </c>
      <c r="E13" s="34">
        <v>96174.905622318707</v>
      </c>
      <c r="F13" s="35">
        <v>0</v>
      </c>
      <c r="G13" s="35">
        <v>3825.0943776812305</v>
      </c>
      <c r="H13" s="35">
        <v>96174.905622318707</v>
      </c>
      <c r="I13" s="35">
        <v>100000.000000145</v>
      </c>
      <c r="J13" s="36">
        <v>100000.000000145</v>
      </c>
      <c r="K13" s="36">
        <v>96174.905622318707</v>
      </c>
      <c r="L13" s="36">
        <v>0</v>
      </c>
      <c r="M13" s="36">
        <v>5</v>
      </c>
      <c r="N13" s="35">
        <v>0</v>
      </c>
      <c r="O13" s="35">
        <v>0</v>
      </c>
      <c r="P13" s="35">
        <v>0</v>
      </c>
      <c r="R13" s="37">
        <f t="shared" ref="R13:R21" si="0">E13-F13</f>
        <v>96174.905622318707</v>
      </c>
      <c r="S13" s="37">
        <f t="shared" ref="S13:S21" si="1">K13-L13</f>
        <v>96174.905622318707</v>
      </c>
      <c r="T13" s="45">
        <f>(1-POWER(R13/R12, 1/(M13-M12)))*100</f>
        <v>0.77699999994963465</v>
      </c>
    </row>
    <row r="14" spans="2:21" x14ac:dyDescent="0.35">
      <c r="B14">
        <v>3</v>
      </c>
      <c r="C14" s="25">
        <v>60</v>
      </c>
      <c r="D14" s="25">
        <v>0</v>
      </c>
      <c r="E14" s="34">
        <v>94686.153947003695</v>
      </c>
      <c r="F14" s="35">
        <v>0</v>
      </c>
      <c r="G14" s="35">
        <v>5313.8460529962404</v>
      </c>
      <c r="H14" s="35">
        <v>94686.153947003695</v>
      </c>
      <c r="I14" s="35">
        <v>100000.000000247</v>
      </c>
      <c r="J14" s="36">
        <v>100000.000000247</v>
      </c>
      <c r="K14" s="36">
        <v>94686.153947003695</v>
      </c>
      <c r="L14" s="36">
        <v>0</v>
      </c>
      <c r="M14" s="36">
        <v>7</v>
      </c>
      <c r="N14" s="35">
        <v>0</v>
      </c>
      <c r="O14" s="35">
        <v>0</v>
      </c>
      <c r="P14" s="35">
        <v>0</v>
      </c>
      <c r="R14" s="37">
        <f t="shared" si="0"/>
        <v>94686.153947003695</v>
      </c>
      <c r="S14" s="37">
        <f t="shared" si="1"/>
        <v>94686.153947003695</v>
      </c>
      <c r="T14" s="45">
        <f t="shared" ref="T14:T21" si="2">(1-POWER(R14/R13, 1/(M14-M13)))*100</f>
        <v>0.77699999994961244</v>
      </c>
    </row>
    <row r="15" spans="2:21" x14ac:dyDescent="0.35">
      <c r="B15">
        <v>4</v>
      </c>
      <c r="C15" s="25">
        <v>60</v>
      </c>
      <c r="D15" s="25">
        <v>0</v>
      </c>
      <c r="E15" s="34">
        <v>93220.4475924656</v>
      </c>
      <c r="F15" s="35">
        <v>0</v>
      </c>
      <c r="G15" s="35">
        <v>6779.5524075343701</v>
      </c>
      <c r="H15" s="35">
        <v>93220.4475924656</v>
      </c>
      <c r="I15" s="35">
        <v>100000.000000349</v>
      </c>
      <c r="J15" s="36">
        <v>100000.000000349</v>
      </c>
      <c r="K15" s="36">
        <v>93220.4475924656</v>
      </c>
      <c r="L15" s="36">
        <v>0</v>
      </c>
      <c r="M15" s="36">
        <v>9</v>
      </c>
      <c r="N15" s="35">
        <v>0</v>
      </c>
      <c r="O15" s="35">
        <v>0</v>
      </c>
      <c r="P15" s="35">
        <v>0</v>
      </c>
      <c r="R15" s="37">
        <f t="shared" si="0"/>
        <v>93220.4475924656</v>
      </c>
      <c r="S15" s="37">
        <f t="shared" si="1"/>
        <v>93220.4475924656</v>
      </c>
      <c r="T15" s="45">
        <f t="shared" si="2"/>
        <v>0.77699999994960134</v>
      </c>
    </row>
    <row r="16" spans="2:21" x14ac:dyDescent="0.35">
      <c r="B16">
        <v>5</v>
      </c>
      <c r="C16" s="25">
        <v>60</v>
      </c>
      <c r="D16" s="25">
        <v>0</v>
      </c>
      <c r="E16" s="34">
        <v>91777.429825732295</v>
      </c>
      <c r="F16" s="35">
        <v>0</v>
      </c>
      <c r="G16" s="35">
        <v>8222.5701742676101</v>
      </c>
      <c r="H16" s="35">
        <v>91777.429825732295</v>
      </c>
      <c r="I16" s="35">
        <v>100000.00000045</v>
      </c>
      <c r="J16" s="36">
        <v>100000.00000045</v>
      </c>
      <c r="K16" s="36">
        <v>91777.429825732295</v>
      </c>
      <c r="L16" s="36">
        <v>0</v>
      </c>
      <c r="M16" s="36">
        <v>11</v>
      </c>
      <c r="N16" s="35">
        <v>0</v>
      </c>
      <c r="O16" s="35">
        <v>0</v>
      </c>
      <c r="P16" s="35">
        <v>0</v>
      </c>
      <c r="R16" s="37">
        <f t="shared" si="0"/>
        <v>91777.429825732295</v>
      </c>
      <c r="S16" s="37">
        <f t="shared" si="1"/>
        <v>91777.429825732295</v>
      </c>
      <c r="T16" s="45">
        <f t="shared" si="2"/>
        <v>0.77699999994964575</v>
      </c>
    </row>
    <row r="17" spans="2:20" x14ac:dyDescent="0.35">
      <c r="B17">
        <v>6</v>
      </c>
      <c r="C17" s="25">
        <v>60</v>
      </c>
      <c r="D17" s="25">
        <v>0</v>
      </c>
      <c r="E17" s="34">
        <v>90356.749435925391</v>
      </c>
      <c r="F17" s="35">
        <v>0</v>
      </c>
      <c r="G17" s="35">
        <v>9643.2505640745803</v>
      </c>
      <c r="H17" s="35">
        <v>90356.749435925391</v>
      </c>
      <c r="I17" s="35">
        <v>100000.000000552</v>
      </c>
      <c r="J17" s="36">
        <v>100000.000000552</v>
      </c>
      <c r="K17" s="36">
        <v>90356.749435925391</v>
      </c>
      <c r="L17" s="36">
        <v>0</v>
      </c>
      <c r="M17" s="36">
        <v>13</v>
      </c>
      <c r="N17" s="35">
        <v>0</v>
      </c>
      <c r="O17" s="35">
        <v>0</v>
      </c>
      <c r="P17" s="35">
        <v>0</v>
      </c>
      <c r="R17" s="37">
        <f t="shared" si="0"/>
        <v>90356.749435925391</v>
      </c>
      <c r="S17" s="37">
        <f t="shared" si="1"/>
        <v>90356.749435925391</v>
      </c>
      <c r="T17" s="45">
        <f t="shared" si="2"/>
        <v>0.77699999994956803</v>
      </c>
    </row>
    <row r="18" spans="2:20" x14ac:dyDescent="0.35">
      <c r="B18">
        <v>7</v>
      </c>
      <c r="C18" s="25">
        <v>60</v>
      </c>
      <c r="D18" s="25">
        <v>0</v>
      </c>
      <c r="E18" s="34">
        <v>88958.060648779501</v>
      </c>
      <c r="F18" s="35">
        <v>0</v>
      </c>
      <c r="G18" s="35">
        <v>11041.939351220401</v>
      </c>
      <c r="H18" s="35">
        <v>88958.060648779501</v>
      </c>
      <c r="I18" s="35">
        <v>100000.00000065299</v>
      </c>
      <c r="J18" s="36">
        <v>100000.00000065299</v>
      </c>
      <c r="K18" s="36">
        <v>88958.060648779501</v>
      </c>
      <c r="L18" s="36">
        <v>0</v>
      </c>
      <c r="M18" s="36">
        <v>15</v>
      </c>
      <c r="N18" s="35">
        <v>0</v>
      </c>
      <c r="O18" s="35">
        <v>0</v>
      </c>
      <c r="P18" s="35">
        <v>0</v>
      </c>
      <c r="R18" s="37">
        <f t="shared" si="0"/>
        <v>88958.060648779501</v>
      </c>
      <c r="S18" s="37">
        <f t="shared" si="1"/>
        <v>88958.060648779501</v>
      </c>
      <c r="T18" s="45">
        <f t="shared" si="2"/>
        <v>0.77699999994960134</v>
      </c>
    </row>
    <row r="19" spans="2:20" x14ac:dyDescent="0.35">
      <c r="B19">
        <v>8</v>
      </c>
      <c r="C19" s="25">
        <v>60</v>
      </c>
      <c r="D19" s="25">
        <v>0</v>
      </c>
      <c r="E19" s="34">
        <v>87581.023042486093</v>
      </c>
      <c r="F19" s="35">
        <v>0</v>
      </c>
      <c r="G19" s="35">
        <v>12418.9769575138</v>
      </c>
      <c r="H19" s="35">
        <v>87581.023042486093</v>
      </c>
      <c r="I19" s="35">
        <v>100000.000000755</v>
      </c>
      <c r="J19" s="36">
        <v>100000.000000755</v>
      </c>
      <c r="K19" s="36">
        <v>87581.023042486093</v>
      </c>
      <c r="L19" s="36">
        <v>0</v>
      </c>
      <c r="M19" s="36">
        <v>17</v>
      </c>
      <c r="N19" s="35">
        <v>0</v>
      </c>
      <c r="O19" s="35">
        <v>0</v>
      </c>
      <c r="P19" s="35">
        <v>0</v>
      </c>
      <c r="R19" s="37">
        <f t="shared" si="0"/>
        <v>87581.023042486093</v>
      </c>
      <c r="S19" s="37">
        <f t="shared" si="1"/>
        <v>87581.023042486093</v>
      </c>
      <c r="T19" s="45">
        <f t="shared" si="2"/>
        <v>0.77699999994965685</v>
      </c>
    </row>
    <row r="20" spans="2:20" x14ac:dyDescent="0.35">
      <c r="B20">
        <v>9</v>
      </c>
      <c r="C20" s="25">
        <v>60</v>
      </c>
      <c r="D20" s="25">
        <v>0</v>
      </c>
      <c r="E20" s="34">
        <v>86225.301464839504</v>
      </c>
      <c r="F20" s="35">
        <v>0</v>
      </c>
      <c r="G20" s="35">
        <v>13774.6985351604</v>
      </c>
      <c r="H20" s="35">
        <v>86225.301464839504</v>
      </c>
      <c r="I20" s="35">
        <v>100000.000000856</v>
      </c>
      <c r="J20" s="36">
        <v>100000.000000856</v>
      </c>
      <c r="K20" s="36">
        <v>86225.301464839504</v>
      </c>
      <c r="L20" s="36">
        <v>0</v>
      </c>
      <c r="M20" s="36">
        <v>19</v>
      </c>
      <c r="N20" s="35">
        <v>0</v>
      </c>
      <c r="O20" s="35">
        <v>0</v>
      </c>
      <c r="P20" s="35">
        <v>0</v>
      </c>
      <c r="R20" s="37">
        <f t="shared" si="0"/>
        <v>86225.301464839504</v>
      </c>
      <c r="S20" s="37">
        <f t="shared" si="1"/>
        <v>86225.301464839504</v>
      </c>
      <c r="T20" s="45">
        <f t="shared" si="2"/>
        <v>0.77699999994960134</v>
      </c>
    </row>
    <row r="21" spans="2:20" x14ac:dyDescent="0.35">
      <c r="B21">
        <v>10</v>
      </c>
      <c r="C21" s="25">
        <v>60</v>
      </c>
      <c r="D21" s="25">
        <v>0</v>
      </c>
      <c r="E21" s="34">
        <v>84890.565951664903</v>
      </c>
      <c r="F21" s="35">
        <v>0</v>
      </c>
      <c r="G21" s="35">
        <v>15109.434048335001</v>
      </c>
      <c r="H21" s="35">
        <v>84890.565951664903</v>
      </c>
      <c r="I21" s="35">
        <v>100000.00000095801</v>
      </c>
      <c r="J21" s="36">
        <v>100000.00000095801</v>
      </c>
      <c r="K21" s="36">
        <v>84890.565951664903</v>
      </c>
      <c r="L21" s="36">
        <v>0</v>
      </c>
      <c r="M21" s="36">
        <v>21</v>
      </c>
      <c r="N21" s="35">
        <v>0</v>
      </c>
      <c r="O21" s="35">
        <v>0</v>
      </c>
      <c r="P21" s="35">
        <v>0</v>
      </c>
      <c r="R21" s="37">
        <f t="shared" si="0"/>
        <v>84890.565951664903</v>
      </c>
      <c r="S21" s="37">
        <f t="shared" si="1"/>
        <v>84890.565951664903</v>
      </c>
      <c r="T21" s="45">
        <f t="shared" si="2"/>
        <v>0.77699999994962354</v>
      </c>
    </row>
    <row r="22" spans="2:20" x14ac:dyDescent="0.35">
      <c r="T22" s="45"/>
    </row>
    <row r="23" spans="2:20" x14ac:dyDescent="0.35">
      <c r="B23" s="33" t="s">
        <v>53</v>
      </c>
      <c r="C23" s="33"/>
      <c r="T23" s="45"/>
    </row>
    <row r="24" spans="2:20" x14ac:dyDescent="0.35">
      <c r="B24" t="s">
        <v>54</v>
      </c>
      <c r="C24" s="27" t="s">
        <v>47</v>
      </c>
      <c r="D24" s="27"/>
      <c r="E24" s="28" t="s">
        <v>48</v>
      </c>
      <c r="F24" s="28"/>
      <c r="G24" s="28"/>
      <c r="H24" s="28"/>
      <c r="I24" s="28"/>
      <c r="J24" s="29" t="s">
        <v>55</v>
      </c>
      <c r="K24" s="29"/>
      <c r="L24" s="29"/>
      <c r="M24" s="29"/>
      <c r="N24" s="28" t="s">
        <v>49</v>
      </c>
      <c r="O24" s="28"/>
      <c r="P24" s="28"/>
      <c r="R24" s="38" t="s">
        <v>58</v>
      </c>
      <c r="S24" s="38"/>
      <c r="T24" s="38"/>
    </row>
    <row r="25" spans="2:20" s="1" customFormat="1" ht="42" customHeight="1" x14ac:dyDescent="0.35">
      <c r="C25" s="24" t="s">
        <v>38</v>
      </c>
      <c r="D25" s="31"/>
      <c r="E25" s="14" t="s">
        <v>30</v>
      </c>
      <c r="F25" s="14" t="s">
        <v>31</v>
      </c>
      <c r="G25" s="14" t="s">
        <v>32</v>
      </c>
      <c r="H25" s="14" t="s">
        <v>33</v>
      </c>
      <c r="I25" s="14" t="s">
        <v>34</v>
      </c>
      <c r="J25" s="15" t="s">
        <v>35</v>
      </c>
      <c r="K25" s="15" t="s">
        <v>51</v>
      </c>
      <c r="L25" s="15" t="s">
        <v>36</v>
      </c>
      <c r="M25" s="15" t="s">
        <v>37</v>
      </c>
      <c r="N25" s="14" t="s">
        <v>39</v>
      </c>
      <c r="O25" s="14" t="s">
        <v>40</v>
      </c>
      <c r="P25" s="14" t="s">
        <v>57</v>
      </c>
      <c r="R25" s="47" t="s">
        <v>64</v>
      </c>
      <c r="S25" s="47" t="s">
        <v>64</v>
      </c>
      <c r="T25" s="48" t="s">
        <v>65</v>
      </c>
    </row>
    <row r="26" spans="2:20" x14ac:dyDescent="0.35">
      <c r="B26">
        <v>1</v>
      </c>
      <c r="C26" s="25">
        <v>60</v>
      </c>
      <c r="D26" s="32"/>
      <c r="E26" s="34">
        <v>100000</v>
      </c>
      <c r="F26" s="35">
        <v>2312.93503974329</v>
      </c>
      <c r="G26" s="35">
        <v>0</v>
      </c>
      <c r="H26" s="35">
        <v>100000</v>
      </c>
      <c r="I26" s="35">
        <v>100000</v>
      </c>
      <c r="J26" s="36">
        <v>100000</v>
      </c>
      <c r="K26" s="36">
        <v>100000</v>
      </c>
      <c r="L26" s="36">
        <v>2312.93503974329</v>
      </c>
      <c r="M26" s="36">
        <v>0</v>
      </c>
      <c r="N26" s="35">
        <v>2312.93503974329</v>
      </c>
      <c r="O26" s="35">
        <v>2312.9350397000003</v>
      </c>
      <c r="P26" s="35">
        <v>18</v>
      </c>
      <c r="R26" s="37">
        <f>E26-F26</f>
        <v>97687.064960256714</v>
      </c>
      <c r="S26" s="37">
        <f>K26-L26</f>
        <v>97687.064960256714</v>
      </c>
      <c r="T26" s="45"/>
    </row>
    <row r="27" spans="2:20" x14ac:dyDescent="0.35">
      <c r="B27">
        <v>2</v>
      </c>
      <c r="C27" s="25">
        <v>60</v>
      </c>
      <c r="D27" s="32"/>
      <c r="E27" s="34">
        <v>100000</v>
      </c>
      <c r="F27" s="35">
        <v>3825.0943778215501</v>
      </c>
      <c r="G27" s="35">
        <v>0</v>
      </c>
      <c r="H27" s="35">
        <v>100000</v>
      </c>
      <c r="I27" s="35">
        <v>100000</v>
      </c>
      <c r="J27" s="36">
        <v>100000</v>
      </c>
      <c r="K27" s="36">
        <v>100000</v>
      </c>
      <c r="L27" s="36">
        <v>3825.0943778215501</v>
      </c>
      <c r="M27" s="36">
        <v>0</v>
      </c>
      <c r="N27" s="35">
        <v>3825.0943778215501</v>
      </c>
      <c r="O27" s="35">
        <v>3825.0943777999996</v>
      </c>
      <c r="P27" s="35">
        <v>5</v>
      </c>
      <c r="R27" s="37">
        <f t="shared" ref="R27:R35" si="3">E27-F27</f>
        <v>96174.905622178456</v>
      </c>
      <c r="S27" s="37">
        <f t="shared" ref="S27:S35" si="4">K27-L27</f>
        <v>96174.905622178456</v>
      </c>
      <c r="T27" s="45">
        <f>(1-POWER(R27/R26, 1/(2)))*100</f>
        <v>0.77700000000000546</v>
      </c>
    </row>
    <row r="28" spans="2:20" x14ac:dyDescent="0.35">
      <c r="B28">
        <v>3</v>
      </c>
      <c r="C28" s="25">
        <v>60</v>
      </c>
      <c r="D28" s="32"/>
      <c r="E28" s="34">
        <v>100000</v>
      </c>
      <c r="F28" s="35">
        <v>5313.8460532305598</v>
      </c>
      <c r="G28" s="35">
        <v>0</v>
      </c>
      <c r="H28" s="35">
        <v>100000</v>
      </c>
      <c r="I28" s="35">
        <v>100000</v>
      </c>
      <c r="J28" s="36">
        <v>100000</v>
      </c>
      <c r="K28" s="36">
        <v>100000</v>
      </c>
      <c r="L28" s="36">
        <v>5313.8460532305598</v>
      </c>
      <c r="M28" s="36">
        <v>0</v>
      </c>
      <c r="N28" s="35">
        <v>5313.8460532305598</v>
      </c>
      <c r="O28" s="35">
        <v>5313.8460531999999</v>
      </c>
      <c r="P28" s="35">
        <v>5</v>
      </c>
      <c r="R28" s="37">
        <f t="shared" si="3"/>
        <v>94686.153946769438</v>
      </c>
      <c r="S28" s="37">
        <f t="shared" si="4"/>
        <v>94686.153946769438</v>
      </c>
      <c r="T28" s="45">
        <f t="shared" ref="T28:T35" si="5">(1-POWER(R28/R27, 1/(2)))*100</f>
        <v>0.77700000000000546</v>
      </c>
    </row>
    <row r="29" spans="2:20" x14ac:dyDescent="0.35">
      <c r="B29">
        <v>4</v>
      </c>
      <c r="C29" s="25">
        <v>60</v>
      </c>
      <c r="D29" s="32"/>
      <c r="E29" s="34">
        <v>100000</v>
      </c>
      <c r="F29" s="35">
        <v>6779.55240785975</v>
      </c>
      <c r="G29" s="35">
        <v>0</v>
      </c>
      <c r="H29" s="35">
        <v>100000</v>
      </c>
      <c r="I29" s="35">
        <v>100000</v>
      </c>
      <c r="J29" s="36">
        <v>100000</v>
      </c>
      <c r="K29" s="36">
        <v>100000</v>
      </c>
      <c r="L29" s="36">
        <v>6779.55240785975</v>
      </c>
      <c r="M29" s="36">
        <v>0</v>
      </c>
      <c r="N29" s="35">
        <v>6779.55240785975</v>
      </c>
      <c r="O29" s="35">
        <v>6779.5524077999999</v>
      </c>
      <c r="P29" s="35">
        <v>8</v>
      </c>
      <c r="R29" s="37">
        <f t="shared" si="3"/>
        <v>93220.447592140248</v>
      </c>
      <c r="S29" s="37">
        <f t="shared" si="4"/>
        <v>93220.447592140248</v>
      </c>
      <c r="T29" s="45">
        <f t="shared" si="5"/>
        <v>0.77700000000000546</v>
      </c>
    </row>
    <row r="30" spans="2:20" x14ac:dyDescent="0.35">
      <c r="B30">
        <v>5</v>
      </c>
      <c r="C30" s="25">
        <v>60</v>
      </c>
      <c r="D30" s="32"/>
      <c r="E30" s="34">
        <v>100000</v>
      </c>
      <c r="F30" s="35">
        <v>8222.5701746811701</v>
      </c>
      <c r="G30" s="35">
        <v>0</v>
      </c>
      <c r="H30" s="35">
        <v>100000</v>
      </c>
      <c r="I30" s="35">
        <v>100000</v>
      </c>
      <c r="J30" s="36">
        <v>100000</v>
      </c>
      <c r="K30" s="36">
        <v>100000</v>
      </c>
      <c r="L30" s="36">
        <v>8222.5701746811701</v>
      </c>
      <c r="M30" s="36">
        <v>0</v>
      </c>
      <c r="N30" s="35">
        <v>8222.5701746811701</v>
      </c>
      <c r="O30" s="35">
        <v>8222.5701746000013</v>
      </c>
      <c r="P30" s="35">
        <v>9</v>
      </c>
      <c r="R30" s="37">
        <f t="shared" si="3"/>
        <v>91777.429825318832</v>
      </c>
      <c r="S30" s="37">
        <f t="shared" si="4"/>
        <v>91777.429825318832</v>
      </c>
      <c r="T30" s="45">
        <f t="shared" si="5"/>
        <v>0.77699999999999436</v>
      </c>
    </row>
    <row r="31" spans="2:20" x14ac:dyDescent="0.35">
      <c r="B31">
        <v>6</v>
      </c>
      <c r="C31" s="25">
        <v>60</v>
      </c>
      <c r="D31" s="32"/>
      <c r="E31" s="34">
        <v>100000</v>
      </c>
      <c r="F31" s="35">
        <v>9643.25056457352</v>
      </c>
      <c r="G31" s="35">
        <v>0</v>
      </c>
      <c r="H31" s="35">
        <v>100000</v>
      </c>
      <c r="I31" s="35">
        <v>100000</v>
      </c>
      <c r="J31" s="36">
        <v>100000</v>
      </c>
      <c r="K31" s="36">
        <v>100000</v>
      </c>
      <c r="L31" s="36">
        <v>9643.25056457352</v>
      </c>
      <c r="M31" s="36">
        <v>0</v>
      </c>
      <c r="N31" s="35">
        <v>9643.25056457352</v>
      </c>
      <c r="O31" s="35">
        <v>9643.2505645000001</v>
      </c>
      <c r="P31" s="35">
        <v>7</v>
      </c>
      <c r="R31" s="37">
        <f t="shared" si="3"/>
        <v>90356.749435426478</v>
      </c>
      <c r="S31" s="37">
        <f t="shared" si="4"/>
        <v>90356.749435426478</v>
      </c>
      <c r="T31" s="45">
        <f t="shared" si="5"/>
        <v>0.77699999999999436</v>
      </c>
    </row>
    <row r="32" spans="2:20" x14ac:dyDescent="0.35">
      <c r="B32">
        <v>7</v>
      </c>
      <c r="C32" s="25">
        <v>60</v>
      </c>
      <c r="D32" s="32"/>
      <c r="E32" s="34">
        <v>100000</v>
      </c>
      <c r="F32" s="35">
        <v>11041.939351801999</v>
      </c>
      <c r="G32" s="35">
        <v>0</v>
      </c>
      <c r="H32" s="35">
        <v>100000</v>
      </c>
      <c r="I32" s="35">
        <v>100000</v>
      </c>
      <c r="J32" s="36">
        <v>100000</v>
      </c>
      <c r="K32" s="36">
        <v>100000</v>
      </c>
      <c r="L32" s="36">
        <v>11041.939351801999</v>
      </c>
      <c r="M32" s="36">
        <v>0</v>
      </c>
      <c r="N32" s="35">
        <v>11041.939351801999</v>
      </c>
      <c r="O32" s="35">
        <v>11041.9393518</v>
      </c>
      <c r="P32" s="35">
        <v>0</v>
      </c>
      <c r="R32" s="37">
        <f t="shared" si="3"/>
        <v>88958.060648198007</v>
      </c>
      <c r="S32" s="37">
        <f t="shared" si="4"/>
        <v>88958.060648198007</v>
      </c>
      <c r="T32" s="45">
        <f t="shared" si="5"/>
        <v>0.77699999999996106</v>
      </c>
    </row>
    <row r="33" spans="2:23" x14ac:dyDescent="0.35">
      <c r="B33">
        <v>8</v>
      </c>
      <c r="C33" s="25">
        <v>60</v>
      </c>
      <c r="D33" s="32"/>
      <c r="E33" s="34">
        <v>100000</v>
      </c>
      <c r="F33" s="35">
        <v>12418.976958175301</v>
      </c>
      <c r="G33" s="35">
        <v>0</v>
      </c>
      <c r="H33" s="35">
        <v>100000</v>
      </c>
      <c r="I33" s="35">
        <v>100000</v>
      </c>
      <c r="J33" s="36">
        <v>100000</v>
      </c>
      <c r="K33" s="36">
        <v>100000</v>
      </c>
      <c r="L33" s="36">
        <v>12418.976958175301</v>
      </c>
      <c r="M33" s="36">
        <v>0</v>
      </c>
      <c r="N33" s="35">
        <v>12418.976958175301</v>
      </c>
      <c r="O33" s="35">
        <v>12418.9769581</v>
      </c>
      <c r="P33" s="35">
        <v>6</v>
      </c>
      <c r="R33" s="37">
        <f t="shared" si="3"/>
        <v>87581.023041824694</v>
      </c>
      <c r="S33" s="37">
        <f t="shared" si="4"/>
        <v>87581.023041824694</v>
      </c>
      <c r="T33" s="45">
        <f t="shared" si="5"/>
        <v>0.77700000000001657</v>
      </c>
    </row>
    <row r="34" spans="2:23" x14ac:dyDescent="0.35">
      <c r="B34">
        <v>9</v>
      </c>
      <c r="C34" s="25">
        <v>60</v>
      </c>
      <c r="D34" s="32"/>
      <c r="E34" s="34">
        <v>100000</v>
      </c>
      <c r="F34" s="35">
        <v>13774.698535899301</v>
      </c>
      <c r="G34" s="35">
        <v>0</v>
      </c>
      <c r="H34" s="35">
        <v>100000</v>
      </c>
      <c r="I34" s="35">
        <v>100000</v>
      </c>
      <c r="J34" s="36">
        <v>100000</v>
      </c>
      <c r="K34" s="36">
        <v>100000</v>
      </c>
      <c r="L34" s="36">
        <v>13774.698535899301</v>
      </c>
      <c r="M34" s="36">
        <v>0</v>
      </c>
      <c r="N34" s="35">
        <v>13774.698535899301</v>
      </c>
      <c r="O34" s="35">
        <v>13774.6985358</v>
      </c>
      <c r="P34" s="35">
        <v>7</v>
      </c>
      <c r="R34" s="37">
        <f t="shared" si="3"/>
        <v>86225.301464100703</v>
      </c>
      <c r="S34" s="37">
        <f t="shared" si="4"/>
        <v>86225.301464100703</v>
      </c>
      <c r="T34" s="45">
        <f t="shared" si="5"/>
        <v>0.77700000000001657</v>
      </c>
    </row>
    <row r="35" spans="2:23" x14ac:dyDescent="0.35">
      <c r="B35">
        <v>10</v>
      </c>
      <c r="C35" s="25">
        <v>60</v>
      </c>
      <c r="D35" s="32"/>
      <c r="E35" s="34">
        <v>100000</v>
      </c>
      <c r="F35" s="35">
        <v>15109.4340491486</v>
      </c>
      <c r="G35" s="35">
        <v>0</v>
      </c>
      <c r="H35" s="35">
        <v>100000</v>
      </c>
      <c r="I35" s="35">
        <v>100000</v>
      </c>
      <c r="J35" s="36">
        <v>100000</v>
      </c>
      <c r="K35" s="36">
        <v>100000</v>
      </c>
      <c r="L35" s="36">
        <v>15109.4340491486</v>
      </c>
      <c r="M35" s="36">
        <v>0</v>
      </c>
      <c r="N35" s="35">
        <v>15109.4340491486</v>
      </c>
      <c r="O35" s="35">
        <v>15109.4340491</v>
      </c>
      <c r="P35" s="35">
        <v>3</v>
      </c>
      <c r="R35" s="37">
        <f t="shared" si="3"/>
        <v>84890.565950851393</v>
      </c>
      <c r="S35" s="37">
        <f t="shared" si="4"/>
        <v>84890.565950851393</v>
      </c>
      <c r="T35" s="45">
        <f t="shared" si="5"/>
        <v>0.77699999999997216</v>
      </c>
    </row>
    <row r="37" spans="2:23" ht="14.5" customHeight="1" x14ac:dyDescent="0.35">
      <c r="C37" s="10" t="s">
        <v>63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</sheetData>
  <mergeCells count="15">
    <mergeCell ref="C37:W37"/>
    <mergeCell ref="R10:T10"/>
    <mergeCell ref="R24:T24"/>
    <mergeCell ref="B2:T2"/>
    <mergeCell ref="B23:C23"/>
    <mergeCell ref="C24:D24"/>
    <mergeCell ref="E24:I24"/>
    <mergeCell ref="J24:M24"/>
    <mergeCell ref="N24:P24"/>
    <mergeCell ref="C4:C7"/>
    <mergeCell ref="B9:C9"/>
    <mergeCell ref="C10:D10"/>
    <mergeCell ref="E10:I10"/>
    <mergeCell ref="J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Test_burn_rate</vt:lpstr>
      <vt:lpstr>Test_cont_burn_Gway</vt:lpstr>
      <vt:lpstr>Test_cont_burn_TGR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2024-04-08T01:08:28Z</dcterms:created>
  <dcterms:modified xsi:type="dcterms:W3CDTF">2024-04-08T19:30:02Z</dcterms:modified>
</cp:coreProperties>
</file>