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troPi Hat" sheetId="1" r:id="rId4"/>
    <sheet state="visible" name="Module Meteo" sheetId="2" r:id="rId5"/>
    <sheet state="hidden" name="Data" sheetId="3" r:id="rId6"/>
  </sheets>
  <definedNames>
    <definedName hidden="1" localSheetId="0" name="_xlnm._FilterDatabase">'AstroPi Hat'!$B$23:$K$107</definedName>
    <definedName hidden="1" localSheetId="1" name="_xlnm._FilterDatabase">'Module Meteo'!$B$20:$K$26</definedName>
  </definedNames>
  <calcPr/>
</workbook>
</file>

<file path=xl/sharedStrings.xml><?xml version="1.0" encoding="utf-8"?>
<sst xmlns="http://schemas.openxmlformats.org/spreadsheetml/2006/main" count="836" uniqueCount="303">
  <si>
    <t>Options</t>
  </si>
  <si>
    <t>PCB Enclosure</t>
  </si>
  <si>
    <t>Ammeters</t>
  </si>
  <si>
    <t>Dew Probe n°1</t>
  </si>
  <si>
    <t>Dew Probe n°2</t>
  </si>
  <si>
    <t>Dew Probe n°3</t>
  </si>
  <si>
    <t>Dew Probe n°4</t>
  </si>
  <si>
    <t>Dew Strap 8"</t>
  </si>
  <si>
    <t>GPS</t>
  </si>
  <si>
    <t>Accelerometer</t>
  </si>
  <si>
    <t>12v 10A Power Supply n°1</t>
  </si>
  <si>
    <t>12v 10A Power Supply n°2</t>
  </si>
  <si>
    <t>Battery Mode</t>
  </si>
  <si>
    <t>Shutter Release</t>
  </si>
  <si>
    <t>Magnet Holder</t>
  </si>
  <si>
    <t>Total</t>
  </si>
  <si>
    <t>Euros</t>
  </si>
  <si>
    <t>Dollars</t>
  </si>
  <si>
    <t>Type</t>
  </si>
  <si>
    <t>Designator</t>
  </si>
  <si>
    <t>Name</t>
  </si>
  <si>
    <t>Footprint</t>
  </si>
  <si>
    <t>Quantity</t>
  </si>
  <si>
    <t>Price P/Unit (€)</t>
  </si>
  <si>
    <t>Price (€)</t>
  </si>
  <si>
    <t>Price ($)</t>
  </si>
  <si>
    <t>Commentary</t>
  </si>
  <si>
    <t>URL</t>
  </si>
  <si>
    <t>PCB</t>
  </si>
  <si>
    <t>N / A</t>
  </si>
  <si>
    <t>https://jlcpcb.com/</t>
  </si>
  <si>
    <t>ENCLOSURE TOP</t>
  </si>
  <si>
    <t>ENCLOSURE RIGHT</t>
  </si>
  <si>
    <t>ENCLOSURE LEFT</t>
  </si>
  <si>
    <t>ENCLOSURE FRONT</t>
  </si>
  <si>
    <t>ENCLOSURE BACK</t>
  </si>
  <si>
    <t>Electronic Component</t>
  </si>
  <si>
    <t>BUZZER</t>
  </si>
  <si>
    <t>BUZ1</t>
  </si>
  <si>
    <t>D12.0XH6.5</t>
  </si>
  <si>
    <t>https://fr.aliexpress.com/item/32914327679.htm</t>
  </si>
  <si>
    <t>1nF</t>
  </si>
  <si>
    <t>C1</t>
  </si>
  <si>
    <t>C1206</t>
  </si>
  <si>
    <t>https://fr.aliexpress.com/item/1005001474288216.html</t>
  </si>
  <si>
    <t>100uF</t>
  </si>
  <si>
    <t>C2</t>
  </si>
  <si>
    <t>Through-Hole</t>
  </si>
  <si>
    <t>https://fr.aliexpress.com/item/1005001570826179.html</t>
  </si>
  <si>
    <t>C3</t>
  </si>
  <si>
    <t>C4</t>
  </si>
  <si>
    <t>C5</t>
  </si>
  <si>
    <t>C6</t>
  </si>
  <si>
    <t>C7</t>
  </si>
  <si>
    <t>100nF</t>
  </si>
  <si>
    <t>C8</t>
  </si>
  <si>
    <t>C9</t>
  </si>
  <si>
    <t>C10</t>
  </si>
  <si>
    <t>C11</t>
  </si>
  <si>
    <t>C12</t>
  </si>
  <si>
    <t>C13</t>
  </si>
  <si>
    <t>SS34</t>
  </si>
  <si>
    <t>D1</t>
  </si>
  <si>
    <t>DO-214AC</t>
  </si>
  <si>
    <t>Mandatory++</t>
  </si>
  <si>
    <t>https://fr.aliexpress.com/item/32774058057.html</t>
  </si>
  <si>
    <t>D3</t>
  </si>
  <si>
    <t>D4</t>
  </si>
  <si>
    <t>D5</t>
  </si>
  <si>
    <t>S1M</t>
  </si>
  <si>
    <t>D2</t>
  </si>
  <si>
    <t>SMA L4.4-W2.8</t>
  </si>
  <si>
    <t>10A10</t>
  </si>
  <si>
    <t>D6</t>
  </si>
  <si>
    <t>https://fr.aliexpress.com/item/1005002089104875.html</t>
  </si>
  <si>
    <t>10A</t>
  </si>
  <si>
    <t>F1,F2</t>
  </si>
  <si>
    <t>FUSE-SMD</t>
  </si>
  <si>
    <t>https://fr.aliexpress.com/item/32872911147.html</t>
  </si>
  <si>
    <t>10A Socket</t>
  </si>
  <si>
    <t>These fuses are not reusable</t>
  </si>
  <si>
    <t>Connection</t>
  </si>
  <si>
    <t>Jack</t>
  </si>
  <si>
    <t>H1</t>
  </si>
  <si>
    <t>https://fr.aliexpress.com/item/4001063855295.html</t>
  </si>
  <si>
    <t>TEMP 1</t>
  </si>
  <si>
    <t>H2</t>
  </si>
  <si>
    <t>GX-12 3PINS (Male + Female)</t>
  </si>
  <si>
    <t>https://fr.aliexpress.com/item/32866277697.html</t>
  </si>
  <si>
    <t>TEMP 2</t>
  </si>
  <si>
    <t>H3</t>
  </si>
  <si>
    <t>TEMP 3</t>
  </si>
  <si>
    <t>H5</t>
  </si>
  <si>
    <t>TEMP 4</t>
  </si>
  <si>
    <t>H6</t>
  </si>
  <si>
    <t>5v Buck</t>
  </si>
  <si>
    <t>H4,H8</t>
  </si>
  <si>
    <t>3A Mandatory</t>
  </si>
  <si>
    <t>https://fr.aliexpress.com/item/1005001621804332.html</t>
  </si>
  <si>
    <t>Sensor</t>
  </si>
  <si>
    <t>H7</t>
  </si>
  <si>
    <t>Raspberry Compatible / With Antenna</t>
  </si>
  <si>
    <t>https://fr.aliexpress.com/item/4000152422213.html</t>
  </si>
  <si>
    <t>LED</t>
  </si>
  <si>
    <t>LED1</t>
  </si>
  <si>
    <t>Wire to ON/OFF Button LED (P4)</t>
  </si>
  <si>
    <t>DC12v</t>
  </si>
  <si>
    <t>P1,P6,P8,P9</t>
  </si>
  <si>
    <t>Metal, Up to 4A</t>
  </si>
  <si>
    <t>https://fr.aliexpress.com/item/4000580856292.html</t>
  </si>
  <si>
    <t>Hardware</t>
  </si>
  <si>
    <t>FAN</t>
  </si>
  <si>
    <t>P2</t>
  </si>
  <si>
    <t>40x40x10mm 5v</t>
  </si>
  <si>
    <t>https://fr.aliexpress.com/item/32640103358.html</t>
  </si>
  <si>
    <t>ALIM 1</t>
  </si>
  <si>
    <t>P3</t>
  </si>
  <si>
    <t>GX-12 2PINS (Male + Female)</t>
  </si>
  <si>
    <t>ALIM 2</t>
  </si>
  <si>
    <t>P4</t>
  </si>
  <si>
    <t>GX12</t>
  </si>
  <si>
    <t>P7</t>
  </si>
  <si>
    <t>DH4</t>
  </si>
  <si>
    <t>P5</t>
  </si>
  <si>
    <t>RCA Female</t>
  </si>
  <si>
    <t>https://fr.aliexpress.com/item/32322133429.html</t>
  </si>
  <si>
    <t>DH3</t>
  </si>
  <si>
    <t>P10</t>
  </si>
  <si>
    <t>DH2</t>
  </si>
  <si>
    <t>P11</t>
  </si>
  <si>
    <t>DH1</t>
  </si>
  <si>
    <t>P12</t>
  </si>
  <si>
    <t>P13</t>
  </si>
  <si>
    <t>https://fr.aliexpress.com/item/4000587196703.html</t>
  </si>
  <si>
    <t>USB Type C Female</t>
  </si>
  <si>
    <t>P14</t>
  </si>
  <si>
    <t>USB-C Breakout Board / Test Board</t>
  </si>
  <si>
    <t>https://fr.aliexpress.com/item/4000903027628.html</t>
  </si>
  <si>
    <t>STP55NF06L</t>
  </si>
  <si>
    <t>Q5,Q6,Q7,Q8</t>
  </si>
  <si>
    <t>TO-220-3</t>
  </si>
  <si>
    <t>https://fr.aliexpress.com/item/4000926124664.html</t>
  </si>
  <si>
    <t>MMBT2222</t>
  </si>
  <si>
    <t>Q1,Q2</t>
  </si>
  <si>
    <t>SOT-23-3</t>
  </si>
  <si>
    <t>https://fr.aliexpress.com/item/4001032181869.html</t>
  </si>
  <si>
    <t>Q3,Q11</t>
  </si>
  <si>
    <t>Q4,Q10</t>
  </si>
  <si>
    <t>Q9</t>
  </si>
  <si>
    <t>4.7K</t>
  </si>
  <si>
    <t>R3,R6,R13,R14</t>
  </si>
  <si>
    <t>R1206</t>
  </si>
  <si>
    <t>https://fr.aliexpress.com/item/1005001436966579.html</t>
  </si>
  <si>
    <t>470R</t>
  </si>
  <si>
    <t>R5</t>
  </si>
  <si>
    <t>10K</t>
  </si>
  <si>
    <t>R7,R8,R9,R10</t>
  </si>
  <si>
    <t>R12,R15,R16,R17</t>
  </si>
  <si>
    <t>1K</t>
  </si>
  <si>
    <t>R1,R2</t>
  </si>
  <si>
    <t>R4,R11,R18</t>
  </si>
  <si>
    <t>R19,R20</t>
  </si>
  <si>
    <t>Chipsets</t>
  </si>
  <si>
    <t>ACS712</t>
  </si>
  <si>
    <t>SOIC-8</t>
  </si>
  <si>
    <t>ACS712ELCTR-05B</t>
  </si>
  <si>
    <t>https://fr.aliexpress.com/item/33016077402.html</t>
  </si>
  <si>
    <t>OUT1</t>
  </si>
  <si>
    <t>OUT2</t>
  </si>
  <si>
    <t>OUT3</t>
  </si>
  <si>
    <t>OUT4</t>
  </si>
  <si>
    <t>OUT5</t>
  </si>
  <si>
    <t>PRB</t>
  </si>
  <si>
    <t>RPI</t>
  </si>
  <si>
    <t>2.54 2x20 Connector</t>
  </si>
  <si>
    <t>U1</t>
  </si>
  <si>
    <t>2X20</t>
  </si>
  <si>
    <t>For not soldering Pi... :)</t>
  </si>
  <si>
    <t>https://fr.aliexpress.com/item/1005001415761867.html</t>
  </si>
  <si>
    <t>4A</t>
  </si>
  <si>
    <t>U3</t>
  </si>
  <si>
    <t>F1206</t>
  </si>
  <si>
    <t>Advised</t>
  </si>
  <si>
    <t>https://fr.aliexpress.com/item/32876140005.html</t>
  </si>
  <si>
    <t>2A</t>
  </si>
  <si>
    <t>U6,U7,U10,U12</t>
  </si>
  <si>
    <t>250mA</t>
  </si>
  <si>
    <t>U8</t>
  </si>
  <si>
    <t>U15</t>
  </si>
  <si>
    <t>3A</t>
  </si>
  <si>
    <t>U2,U4,U5,U9,U14</t>
  </si>
  <si>
    <t>1A</t>
  </si>
  <si>
    <t>U11,U13</t>
  </si>
  <si>
    <t>MCP3008-ISL</t>
  </si>
  <si>
    <t>U16</t>
  </si>
  <si>
    <t>SOIC16N</t>
  </si>
  <si>
    <t>https://fr.aliexpress.com/item/32906323056.html</t>
  </si>
  <si>
    <t>U17</t>
  </si>
  <si>
    <t>Raspberry Pi</t>
  </si>
  <si>
    <t>RASPBERRY PI &gt;=4B</t>
  </si>
  <si>
    <t>2x20</t>
  </si>
  <si>
    <t>&gt;= 4Gb (No Power Supply Needed)</t>
  </si>
  <si>
    <t>https://www.kubii.fr/cartes-raspberry-pi/2772-nouveau-raspberry-pi-4-modele-b-4gb-kubii-0765756931182.html</t>
  </si>
  <si>
    <t>LiPo Battery 2S (7,4v)</t>
  </si>
  <si>
    <t>1200Mah With USB Charger
Max 70mmx30mm</t>
  </si>
  <si>
    <t>https://fr.aliexpress.com/item/4000861514028.html</t>
  </si>
  <si>
    <t>USB Type 2.0 / 3.0 Female</t>
  </si>
  <si>
    <t>For Battery Charging / Panel Mount</t>
  </si>
  <si>
    <t>https://fr.aliexpress.com/item/4000388419305.html</t>
  </si>
  <si>
    <t>Hot Glue Fixation</t>
  </si>
  <si>
    <t>https://fr.aliexpress.com/item/1005001996877841.html</t>
  </si>
  <si>
    <t>12v Regulated Power Supply n°1</t>
  </si>
  <si>
    <t>Regulated Advised</t>
  </si>
  <si>
    <t>https://www.amazon.fr/gp/product/B08DCW22ZN/ref=ppx_yo_dt_b_asin_title_o01_s00?ie=UTF8&amp;psc=1https://www.amazon.fr/gp/product/B08DCW22ZN/ref=ppx_yo_dt_b_asin_title_o01_s00?ie=UTF8&amp;psc=1</t>
  </si>
  <si>
    <t>12v Regulated Power Supply n°2</t>
  </si>
  <si>
    <r>
      <rPr>
        <color rgb="FF1155CC"/>
        <u/>
      </rPr>
      <t>https://www.amazon.fr/gp/product/B08DCW22ZN/ref=ppx_yo_dt_b_asin_title_o01_s00?ie=UTF8&amp;psc=1https://www.amazon.fr/gp/product/B08DCW22ZN/ref=ppx_yo_dt_b_asin_title_o01_s00?ie=UTF8&amp;psc=1</t>
    </r>
    <r>
      <rPr/>
      <t>1</t>
    </r>
  </si>
  <si>
    <t>Wire 1 Meter</t>
  </si>
  <si>
    <t>20AWG for ALL (Except Sensors)</t>
  </si>
  <si>
    <t>https://fr.aliexpress.com/item/1005001450450887.html</t>
  </si>
  <si>
    <t>DS1820</t>
  </si>
  <si>
    <t>https://fr.aliexpress.com/item/4000550061662.html</t>
  </si>
  <si>
    <t>GX-12 2PINS Male</t>
  </si>
  <si>
    <t>Dew Probe n°1 (With TEMP1 Female)</t>
  </si>
  <si>
    <t>Dew Probe n°2 (With TEMP2 Female)</t>
  </si>
  <si>
    <t>Dew Probe n°3 (With TEMP3 Female)</t>
  </si>
  <si>
    <t>Dew Probe n°4 (With TEMP4 Female)</t>
  </si>
  <si>
    <t>330R Resistor (1/2 Watt MIN)</t>
  </si>
  <si>
    <t>For Dew Straps (8" example)</t>
  </si>
  <si>
    <t>https://fr.aliexpress.com/item/32945452496.html</t>
  </si>
  <si>
    <t>RCA Male</t>
  </si>
  <si>
    <t>https://fr.aliexpress.com/item/32775893525.html</t>
  </si>
  <si>
    <t>Anti-Heat Strip</t>
  </si>
  <si>
    <t>https://fr.aliexpress.com/item/4001252981746.html</t>
  </si>
  <si>
    <t>Adhesive Tape</t>
  </si>
  <si>
    <t>https://fr.aliexpress.com/item/1005002098839854.html</t>
  </si>
  <si>
    <t>Rain Sensor</t>
  </si>
  <si>
    <t>Luminosity Sensor</t>
  </si>
  <si>
    <t>Light-To-Frequency Sensor</t>
  </si>
  <si>
    <t>Lux Sensor</t>
  </si>
  <si>
    <t>Temp / Hum / Pressure Sensor</t>
  </si>
  <si>
    <t>Infrared Sensor</t>
  </si>
  <si>
    <t>Additional Pull Up</t>
  </si>
  <si>
    <t>Save Button</t>
  </si>
  <si>
    <t>USB Type C Cable</t>
  </si>
  <si>
    <t>50 cm</t>
  </si>
  <si>
    <t>https://fr.aliexpress.com/item/4000802127824.html</t>
  </si>
  <si>
    <t>Lens</t>
  </si>
  <si>
    <t>https://fr.aliexpress.com/item/32632972024.html</t>
  </si>
  <si>
    <t>UV Filter</t>
  </si>
  <si>
    <t>https://fr.aliexpress.com/item/33023312358.html</t>
  </si>
  <si>
    <t>Conductive Spacers</t>
  </si>
  <si>
    <t>M2.5 10mm (Female / Female)</t>
  </si>
  <si>
    <t>https://fr.aliexpress.com/item/1005002145042844.html</t>
  </si>
  <si>
    <t>M2.5 23mm (Male / Female)</t>
  </si>
  <si>
    <r>
      <rPr>
        <color rgb="FF1155CC"/>
        <u/>
      </rPr>
      <t>https://fr.aliexpress.com/item/1005002145042844.html</t>
    </r>
    <r>
      <rPr/>
      <t>l</t>
    </r>
  </si>
  <si>
    <t>Conductive Screws</t>
  </si>
  <si>
    <t>M2.5 5mm</t>
  </si>
  <si>
    <t>https://fr.aliexpress.com/item/1005001596813595.html</t>
  </si>
  <si>
    <t>Jumper</t>
  </si>
  <si>
    <t>P6</t>
  </si>
  <si>
    <t>https://fr.aliexpress.com/item/1005001470793144.html</t>
  </si>
  <si>
    <t>10uF</t>
  </si>
  <si>
    <r>
      <rPr>
        <color rgb="FF1155CC"/>
        <u/>
      </rPr>
      <t>https://fr.aliexpress.com/item/1005001474288216.html</t>
    </r>
    <r>
      <rPr/>
      <t>l</t>
    </r>
  </si>
  <si>
    <t>MLX90614</t>
  </si>
  <si>
    <t>DCC Version</t>
  </si>
  <si>
    <t>https://fr.aliexpress.com/item/32951505493.html</t>
  </si>
  <si>
    <t>3A Version</t>
  </si>
  <si>
    <t>TLS2561</t>
  </si>
  <si>
    <t>https://fr.aliexpress.com/item/4000875271177.html</t>
  </si>
  <si>
    <t>??</t>
  </si>
  <si>
    <t>H4</t>
  </si>
  <si>
    <t>RAIN_SSR</t>
  </si>
  <si>
    <t>GL5528</t>
  </si>
  <si>
    <t>https://fr.aliexpress.com/item/32976469984.html</t>
  </si>
  <si>
    <t>TSL237</t>
  </si>
  <si>
    <t>H8</t>
  </si>
  <si>
    <t>https://fr.aliexpress.com/item/33010756319.htm</t>
  </si>
  <si>
    <t>P1</t>
  </si>
  <si>
    <t>Switch Button</t>
  </si>
  <si>
    <t>https://fr.aliexpress.com/item/4001283238963.html</t>
  </si>
  <si>
    <t>BME280</t>
  </si>
  <si>
    <t>https://fr.aliexpress.com/item/32862421810.html</t>
  </si>
  <si>
    <t>Q1</t>
  </si>
  <si>
    <t>R1</t>
  </si>
  <si>
    <t>R2</t>
  </si>
  <si>
    <t>RM063-103</t>
  </si>
  <si>
    <t>https://fr.aliexpress.com/item/32996236826.html</t>
  </si>
  <si>
    <t>R3</t>
  </si>
  <si>
    <t>R4</t>
  </si>
  <si>
    <t>Additional Pull-Up</t>
  </si>
  <si>
    <t>R6</t>
  </si>
  <si>
    <t>3v3 Converter</t>
  </si>
  <si>
    <t>SOT-223</t>
  </si>
  <si>
    <t>https://fr.aliexpress.com/item/1005001651163904.html</t>
  </si>
  <si>
    <t>MCP23008-E/SO</t>
  </si>
  <si>
    <t>U2</t>
  </si>
  <si>
    <t>SOIC-18</t>
  </si>
  <si>
    <t>https://fr.aliexpress.com/item/1005002505549058.html</t>
  </si>
  <si>
    <t>20 AWG (or less)</t>
  </si>
  <si>
    <t>AstroPi Hat</t>
  </si>
  <si>
    <t>Module: Meteo</t>
  </si>
  <si>
    <t>Wire</t>
  </si>
  <si>
    <t>EURUSD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</si>
</sst>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[$€-1]"/>
    <numFmt numFmtId="165" formatCode="[$$]#,##0.00"/>
  </numFmts>
  <fonts count="16">
    <font>
      <sz val="10.0"/>
      <color rgb="FF000000"/>
      <name val="Arial"/>
    </font>
    <font>
      <color theme="1"/>
      <name val="Arial"/>
    </font>
    <font>
      <b/>
      <sz val="14.0"/>
      <color theme="1"/>
      <name val="Calibri"/>
    </font>
    <font>
      <color rgb="FF00FF00"/>
      <name val="Arial"/>
    </font>
    <font/>
    <font>
      <color rgb="FF000000"/>
      <name val="&quot;Arial&quot;"/>
    </font>
    <font>
      <b/>
      <color rgb="FFFFFFFF"/>
      <name val="Arial"/>
    </font>
    <font>
      <sz val="11.0"/>
      <color theme="1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color rgb="FF1155CC"/>
    </font>
    <font>
      <sz val="11.0"/>
      <color rgb="FF000000"/>
      <name val="Calibri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000000"/>
        <bgColor rgb="FF00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3" fillId="0" fontId="4" numFmtId="0" xfId="0" applyBorder="1" applyFont="1"/>
    <xf borderId="4" fillId="0" fontId="4" numFmtId="0" xfId="0" applyBorder="1" applyFont="1"/>
    <xf borderId="2" fillId="0" fontId="5" numFmtId="0" xfId="0" applyAlignment="1" applyBorder="1" applyFont="1">
      <alignment horizontal="center" readingOrder="0"/>
    </xf>
    <xf borderId="2" fillId="2" fontId="6" numFmtId="164" xfId="0" applyAlignment="1" applyBorder="1" applyFill="1" applyFont="1" applyNumberFormat="1">
      <alignment horizontal="center" vertical="center"/>
    </xf>
    <xf borderId="2" fillId="2" fontId="6" numFmtId="165" xfId="0" applyAlignment="1" applyBorder="1" applyFont="1" applyNumberFormat="1">
      <alignment horizontal="center" vertical="center"/>
    </xf>
    <xf borderId="2" fillId="0" fontId="2" numFmtId="0" xfId="0" applyAlignment="1" applyBorder="1" applyFont="1">
      <alignment horizontal="center" readingOrder="0" shrinkToFit="0" vertical="center" wrapText="0"/>
    </xf>
    <xf borderId="2" fillId="0" fontId="7" numFmtId="0" xfId="0" applyAlignment="1" applyBorder="1" applyFont="1">
      <alignment horizontal="center" readingOrder="0" shrinkToFit="0" vertical="center" wrapText="0"/>
    </xf>
    <xf borderId="2" fillId="0" fontId="7" numFmtId="2" xfId="0" applyAlignment="1" applyBorder="1" applyFont="1" applyNumberFormat="1">
      <alignment horizontal="center" readingOrder="0" shrinkToFit="0" vertical="center" wrapText="0"/>
    </xf>
    <xf borderId="2" fillId="0" fontId="7" numFmtId="0" xfId="0" applyAlignment="1" applyBorder="1" applyFont="1">
      <alignment horizontal="center" shrinkToFit="0" vertical="center" wrapText="0"/>
    </xf>
    <xf borderId="2" fillId="0" fontId="8" numFmtId="0" xfId="0" applyAlignment="1" applyBorder="1" applyFont="1">
      <alignment horizontal="left" readingOrder="0" shrinkToFit="0" vertical="center" wrapText="0"/>
    </xf>
    <xf borderId="2" fillId="0" fontId="9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center" vertical="center"/>
    </xf>
    <xf borderId="2" fillId="0" fontId="1" numFmtId="2" xfId="0" applyAlignment="1" applyBorder="1" applyFont="1" applyNumberFormat="1">
      <alignment horizontal="center" readingOrder="0" vertical="center"/>
    </xf>
    <xf borderId="2" fillId="0" fontId="10" numFmtId="0" xfId="0" applyAlignment="1" applyBorder="1" applyFont="1">
      <alignment horizontal="left" readingOrder="0" shrinkToFit="0" vertical="center" wrapText="0"/>
    </xf>
    <xf borderId="2" fillId="0" fontId="11" numFmtId="0" xfId="0" applyAlignment="1" applyBorder="1" applyFont="1">
      <alignment horizontal="center" readingOrder="0" shrinkToFit="0" vertical="center" wrapText="0"/>
    </xf>
    <xf borderId="2" fillId="0" fontId="12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center" readingOrder="0" vertical="center"/>
    </xf>
    <xf borderId="2" fillId="0" fontId="13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4" numFmtId="0" xfId="0" applyAlignment="1" applyBorder="1" applyFont="1">
      <alignment horizontal="center" readingOrder="0" vertical="center"/>
    </xf>
    <xf borderId="2" fillId="3" fontId="7" numFmtId="0" xfId="0" applyAlignment="1" applyBorder="1" applyFill="1" applyFont="1">
      <alignment horizontal="center" readingOrder="0" shrinkToFit="0" vertical="center" wrapText="0"/>
    </xf>
    <xf borderId="2" fillId="3" fontId="1" numFmtId="0" xfId="0" applyAlignment="1" applyBorder="1" applyFont="1">
      <alignment horizontal="center" vertical="center"/>
    </xf>
    <xf borderId="2" fillId="3" fontId="7" numFmtId="2" xfId="0" applyAlignment="1" applyBorder="1" applyFont="1" applyNumberFormat="1">
      <alignment horizontal="center" readingOrder="0" shrinkToFit="0" vertical="center" wrapText="0"/>
    </xf>
    <xf borderId="2" fillId="3" fontId="1" numFmtId="0" xfId="0" applyAlignment="1" applyBorder="1" applyFont="1">
      <alignment horizontal="left" vertical="center"/>
    </xf>
    <xf borderId="2" fillId="0" fontId="15" numFmtId="0" xfId="0" applyAlignment="1" applyBorder="1" applyFont="1">
      <alignment horizontal="left" readingOrder="0" vertical="center"/>
    </xf>
    <xf borderId="2" fillId="0" fontId="1" numFmtId="2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chemeClr val="accent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Data!$B$3:$B$11</c:f>
            </c:strRef>
          </c:cat>
          <c:val>
            <c:numRef>
              <c:f>Data!$D$3:$D$11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Data!$B$3:$B$11</c:f>
            </c:strRef>
          </c:cat>
          <c:val>
            <c:numRef>
              <c:f>Data!$F$3:$F$10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895350</xdr:colOff>
      <xdr:row>1</xdr:row>
      <xdr:rowOff>0</xdr:rowOff>
    </xdr:from>
    <xdr:ext cx="5095875" cy="3181350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895350</xdr:colOff>
      <xdr:row>1</xdr:row>
      <xdr:rowOff>0</xdr:rowOff>
    </xdr:from>
    <xdr:ext cx="5095875" cy="3181350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fr.aliexpress.com/item/32866277697.html" TargetMode="External"/><Relationship Id="rId42" Type="http://schemas.openxmlformats.org/officeDocument/2006/relationships/hyperlink" Target="https://fr.aliexpress.com/item/32322133429.html" TargetMode="External"/><Relationship Id="rId41" Type="http://schemas.openxmlformats.org/officeDocument/2006/relationships/hyperlink" Target="https://fr.aliexpress.com/item/32322133429.html" TargetMode="External"/><Relationship Id="rId44" Type="http://schemas.openxmlformats.org/officeDocument/2006/relationships/hyperlink" Target="https://fr.aliexpress.com/item/32322133429.html" TargetMode="External"/><Relationship Id="rId43" Type="http://schemas.openxmlformats.org/officeDocument/2006/relationships/hyperlink" Target="https://fr.aliexpress.com/item/32322133429.html" TargetMode="External"/><Relationship Id="rId46" Type="http://schemas.openxmlformats.org/officeDocument/2006/relationships/hyperlink" Target="https://fr.aliexpress.com/item/4000903027628.html" TargetMode="External"/><Relationship Id="rId45" Type="http://schemas.openxmlformats.org/officeDocument/2006/relationships/hyperlink" Target="https://fr.aliexpress.com/item/4000587196703.html" TargetMode="External"/><Relationship Id="rId48" Type="http://schemas.openxmlformats.org/officeDocument/2006/relationships/hyperlink" Target="https://fr.aliexpress.com/item/4001032181869.html" TargetMode="External"/><Relationship Id="rId47" Type="http://schemas.openxmlformats.org/officeDocument/2006/relationships/hyperlink" Target="https://fr.aliexpress.com/item/4000926124664.html" TargetMode="External"/><Relationship Id="rId49" Type="http://schemas.openxmlformats.org/officeDocument/2006/relationships/hyperlink" Target="https://fr.aliexpress.com/item/4001032181869.html" TargetMode="External"/><Relationship Id="rId31" Type="http://schemas.openxmlformats.org/officeDocument/2006/relationships/hyperlink" Target="https://fr.aliexpress.com/item/32866277697.html" TargetMode="External"/><Relationship Id="rId30" Type="http://schemas.openxmlformats.org/officeDocument/2006/relationships/hyperlink" Target="https://fr.aliexpress.com/item/32866277697.html" TargetMode="External"/><Relationship Id="rId33" Type="http://schemas.openxmlformats.org/officeDocument/2006/relationships/hyperlink" Target="https://fr.aliexpress.com/item/32866277697.html" TargetMode="External"/><Relationship Id="rId32" Type="http://schemas.openxmlformats.org/officeDocument/2006/relationships/hyperlink" Target="https://fr.aliexpress.com/item/32866277697.html" TargetMode="External"/><Relationship Id="rId35" Type="http://schemas.openxmlformats.org/officeDocument/2006/relationships/hyperlink" Target="https://fr.aliexpress.com/item/4000152422213.html" TargetMode="External"/><Relationship Id="rId34" Type="http://schemas.openxmlformats.org/officeDocument/2006/relationships/hyperlink" Target="https://fr.aliexpress.com/item/1005001621804332.html" TargetMode="External"/><Relationship Id="rId37" Type="http://schemas.openxmlformats.org/officeDocument/2006/relationships/hyperlink" Target="https://fr.aliexpress.com/item/32640103358.html" TargetMode="External"/><Relationship Id="rId36" Type="http://schemas.openxmlformats.org/officeDocument/2006/relationships/hyperlink" Target="https://fr.aliexpress.com/item/4000580856292.html" TargetMode="External"/><Relationship Id="rId39" Type="http://schemas.openxmlformats.org/officeDocument/2006/relationships/hyperlink" Target="https://fr.aliexpress.com/item/32866277697.html" TargetMode="External"/><Relationship Id="rId38" Type="http://schemas.openxmlformats.org/officeDocument/2006/relationships/hyperlink" Target="https://fr.aliexpress.com/item/32866277697.html" TargetMode="External"/><Relationship Id="rId20" Type="http://schemas.openxmlformats.org/officeDocument/2006/relationships/hyperlink" Target="https://fr.aliexpress.com/item/1005001474288216.html" TargetMode="External"/><Relationship Id="rId22" Type="http://schemas.openxmlformats.org/officeDocument/2006/relationships/hyperlink" Target="https://fr.aliexpress.com/item/32774058057.html" TargetMode="External"/><Relationship Id="rId21" Type="http://schemas.openxmlformats.org/officeDocument/2006/relationships/hyperlink" Target="https://fr.aliexpress.com/item/32774058057.html" TargetMode="External"/><Relationship Id="rId24" Type="http://schemas.openxmlformats.org/officeDocument/2006/relationships/hyperlink" Target="https://fr.aliexpress.com/item/32774058057.html" TargetMode="External"/><Relationship Id="rId23" Type="http://schemas.openxmlformats.org/officeDocument/2006/relationships/hyperlink" Target="https://fr.aliexpress.com/item/32774058057.html" TargetMode="External"/><Relationship Id="rId26" Type="http://schemas.openxmlformats.org/officeDocument/2006/relationships/hyperlink" Target="https://fr.aliexpress.com/item/1005002089104875.html" TargetMode="External"/><Relationship Id="rId25" Type="http://schemas.openxmlformats.org/officeDocument/2006/relationships/hyperlink" Target="https://fr.aliexpress.com/item/32774058057.html" TargetMode="External"/><Relationship Id="rId28" Type="http://schemas.openxmlformats.org/officeDocument/2006/relationships/hyperlink" Target="https://fr.aliexpress.com/item/32872911147.html" TargetMode="External"/><Relationship Id="rId27" Type="http://schemas.openxmlformats.org/officeDocument/2006/relationships/hyperlink" Target="https://fr.aliexpress.com/item/32872911147.html" TargetMode="External"/><Relationship Id="rId29" Type="http://schemas.openxmlformats.org/officeDocument/2006/relationships/hyperlink" Target="https://fr.aliexpress.com/item/4001063855295.html" TargetMode="External"/><Relationship Id="rId95" Type="http://schemas.openxmlformats.org/officeDocument/2006/relationships/hyperlink" Target="https://fr.aliexpress.com/item/1005001450450887.html" TargetMode="External"/><Relationship Id="rId94" Type="http://schemas.openxmlformats.org/officeDocument/2006/relationships/hyperlink" Target="https://fr.aliexpress.com/item/32945452496.html" TargetMode="External"/><Relationship Id="rId97" Type="http://schemas.openxmlformats.org/officeDocument/2006/relationships/hyperlink" Target="https://fr.aliexpress.com/item/4001252981746.html" TargetMode="External"/><Relationship Id="rId96" Type="http://schemas.openxmlformats.org/officeDocument/2006/relationships/hyperlink" Target="https://fr.aliexpress.com/item/32775893525.html" TargetMode="External"/><Relationship Id="rId11" Type="http://schemas.openxmlformats.org/officeDocument/2006/relationships/hyperlink" Target="https://fr.aliexpress.com/item/1005001474288216.html" TargetMode="External"/><Relationship Id="rId99" Type="http://schemas.openxmlformats.org/officeDocument/2006/relationships/drawing" Target="../drawings/drawing1.xml"/><Relationship Id="rId10" Type="http://schemas.openxmlformats.org/officeDocument/2006/relationships/hyperlink" Target="https://fr.aliexpress.com/item/1005001474288216.html" TargetMode="External"/><Relationship Id="rId98" Type="http://schemas.openxmlformats.org/officeDocument/2006/relationships/hyperlink" Target="https://fr.aliexpress.com/item/1005002098839854.html" TargetMode="External"/><Relationship Id="rId13" Type="http://schemas.openxmlformats.org/officeDocument/2006/relationships/hyperlink" Target="https://fr.aliexpress.com/item/1005001474288216.html" TargetMode="External"/><Relationship Id="rId12" Type="http://schemas.openxmlformats.org/officeDocument/2006/relationships/hyperlink" Target="https://fr.aliexpress.com/item/1005001474288216.html" TargetMode="External"/><Relationship Id="rId91" Type="http://schemas.openxmlformats.org/officeDocument/2006/relationships/hyperlink" Target="https://fr.aliexpress.com/item/32866277697.html" TargetMode="External"/><Relationship Id="rId90" Type="http://schemas.openxmlformats.org/officeDocument/2006/relationships/hyperlink" Target="https://fr.aliexpress.com/item/4000550061662.html" TargetMode="External"/><Relationship Id="rId93" Type="http://schemas.openxmlformats.org/officeDocument/2006/relationships/hyperlink" Target="https://fr.aliexpress.com/item/32866277697.html" TargetMode="External"/><Relationship Id="rId92" Type="http://schemas.openxmlformats.org/officeDocument/2006/relationships/hyperlink" Target="https://fr.aliexpress.com/item/4000550061662.html" TargetMode="External"/><Relationship Id="rId15" Type="http://schemas.openxmlformats.org/officeDocument/2006/relationships/hyperlink" Target="https://fr.aliexpress.com/item/1005001474288216.html" TargetMode="External"/><Relationship Id="rId14" Type="http://schemas.openxmlformats.org/officeDocument/2006/relationships/hyperlink" Target="https://fr.aliexpress.com/item/1005001474288216.html" TargetMode="External"/><Relationship Id="rId17" Type="http://schemas.openxmlformats.org/officeDocument/2006/relationships/hyperlink" Target="https://fr.aliexpress.com/item/1005001474288216.html" TargetMode="External"/><Relationship Id="rId16" Type="http://schemas.openxmlformats.org/officeDocument/2006/relationships/hyperlink" Target="https://fr.aliexpress.com/item/1005001474288216.html" TargetMode="External"/><Relationship Id="rId19" Type="http://schemas.openxmlformats.org/officeDocument/2006/relationships/hyperlink" Target="https://fr.aliexpress.com/item/1005001474288216.html" TargetMode="External"/><Relationship Id="rId18" Type="http://schemas.openxmlformats.org/officeDocument/2006/relationships/hyperlink" Target="https://fr.aliexpress.com/item/1005001474288216.html" TargetMode="External"/><Relationship Id="rId84" Type="http://schemas.openxmlformats.org/officeDocument/2006/relationships/hyperlink" Target="https://www.amazon.fr/gp/product/B08DCW22ZN/ref=ppx_yo_dt_b_asin_title_o01_s00?ie=UTF8&amp;psc=1https://www.amazon.fr/gp/product/B08DCW22ZN/ref=ppx_yo_dt_b_asin_title_o01_s00?ie=UTF8&amp;psc=1" TargetMode="External"/><Relationship Id="rId83" Type="http://schemas.openxmlformats.org/officeDocument/2006/relationships/hyperlink" Target="https://www.amazon.fr/gp/product/B08DCW22ZN/ref=ppx_yo_dt_b_asin_title_o01_s00?ie=UTF8&amp;psc=1https://www.amazon.fr/gp/product/B08DCW22ZN/ref=ppx_yo_dt_b_asin_title_o01_s00?ie=UTF8&amp;psc=1" TargetMode="External"/><Relationship Id="rId86" Type="http://schemas.openxmlformats.org/officeDocument/2006/relationships/hyperlink" Target="https://fr.aliexpress.com/item/4000550061662.html" TargetMode="External"/><Relationship Id="rId85" Type="http://schemas.openxmlformats.org/officeDocument/2006/relationships/hyperlink" Target="https://fr.aliexpress.com/item/1005001450450887.html" TargetMode="External"/><Relationship Id="rId88" Type="http://schemas.openxmlformats.org/officeDocument/2006/relationships/hyperlink" Target="https://fr.aliexpress.com/item/4000550061662.html" TargetMode="External"/><Relationship Id="rId87" Type="http://schemas.openxmlformats.org/officeDocument/2006/relationships/hyperlink" Target="https://fr.aliexpress.com/item/32866277697.html" TargetMode="External"/><Relationship Id="rId89" Type="http://schemas.openxmlformats.org/officeDocument/2006/relationships/hyperlink" Target="https://fr.aliexpress.com/item/32866277697.html" TargetMode="External"/><Relationship Id="rId80" Type="http://schemas.openxmlformats.org/officeDocument/2006/relationships/hyperlink" Target="https://fr.aliexpress.com/item/4000861514028.html" TargetMode="External"/><Relationship Id="rId82" Type="http://schemas.openxmlformats.org/officeDocument/2006/relationships/hyperlink" Target="https://fr.aliexpress.com/item/1005001996877841.html?spm=a2g0s.9042311.0.0.27426c37Ymtmcg" TargetMode="External"/><Relationship Id="rId81" Type="http://schemas.openxmlformats.org/officeDocument/2006/relationships/hyperlink" Target="https://fr.aliexpress.com/item/4000388419305.html" TargetMode="External"/><Relationship Id="rId1" Type="http://schemas.openxmlformats.org/officeDocument/2006/relationships/hyperlink" Target="https://jlcpcb.com/" TargetMode="External"/><Relationship Id="rId2" Type="http://schemas.openxmlformats.org/officeDocument/2006/relationships/hyperlink" Target="https://jlcpcb.com/" TargetMode="External"/><Relationship Id="rId3" Type="http://schemas.openxmlformats.org/officeDocument/2006/relationships/hyperlink" Target="https://jlcpcb.com/" TargetMode="External"/><Relationship Id="rId4" Type="http://schemas.openxmlformats.org/officeDocument/2006/relationships/hyperlink" Target="https://jlcpcb.com/" TargetMode="External"/><Relationship Id="rId9" Type="http://schemas.openxmlformats.org/officeDocument/2006/relationships/hyperlink" Target="https://fr.aliexpress.com/item/1005001570826179.html" TargetMode="External"/><Relationship Id="rId5" Type="http://schemas.openxmlformats.org/officeDocument/2006/relationships/hyperlink" Target="https://jlcpcb.com/" TargetMode="External"/><Relationship Id="rId6" Type="http://schemas.openxmlformats.org/officeDocument/2006/relationships/hyperlink" Target="https://jlcpcb.com/" TargetMode="External"/><Relationship Id="rId7" Type="http://schemas.openxmlformats.org/officeDocument/2006/relationships/hyperlink" Target="https://fr.aliexpress.com/item/32914327679.htm" TargetMode="External"/><Relationship Id="rId8" Type="http://schemas.openxmlformats.org/officeDocument/2006/relationships/hyperlink" Target="https://fr.aliexpress.com/item/1005001474288216.html" TargetMode="External"/><Relationship Id="rId73" Type="http://schemas.openxmlformats.org/officeDocument/2006/relationships/hyperlink" Target="https://fr.aliexpress.com/item/32876140005.html" TargetMode="External"/><Relationship Id="rId72" Type="http://schemas.openxmlformats.org/officeDocument/2006/relationships/hyperlink" Target="https://fr.aliexpress.com/item/32876140005.html" TargetMode="External"/><Relationship Id="rId75" Type="http://schemas.openxmlformats.org/officeDocument/2006/relationships/hyperlink" Target="https://fr.aliexpress.com/item/32876140005.html" TargetMode="External"/><Relationship Id="rId74" Type="http://schemas.openxmlformats.org/officeDocument/2006/relationships/hyperlink" Target="https://fr.aliexpress.com/item/32876140005.html" TargetMode="External"/><Relationship Id="rId77" Type="http://schemas.openxmlformats.org/officeDocument/2006/relationships/hyperlink" Target="https://fr.aliexpress.com/item/32906323056.html" TargetMode="External"/><Relationship Id="rId76" Type="http://schemas.openxmlformats.org/officeDocument/2006/relationships/hyperlink" Target="https://fr.aliexpress.com/item/32876140005.html" TargetMode="External"/><Relationship Id="rId79" Type="http://schemas.openxmlformats.org/officeDocument/2006/relationships/hyperlink" Target="https://www.kubii.fr/cartes-raspberry-pi/2772-nouveau-raspberry-pi-4-modele-b-4gb-kubii-0765756931182.html" TargetMode="External"/><Relationship Id="rId78" Type="http://schemas.openxmlformats.org/officeDocument/2006/relationships/hyperlink" Target="https://fr.aliexpress.com/item/32906323056.html" TargetMode="External"/><Relationship Id="rId71" Type="http://schemas.openxmlformats.org/officeDocument/2006/relationships/hyperlink" Target="https://fr.aliexpress.com/item/32876140005.html" TargetMode="External"/><Relationship Id="rId70" Type="http://schemas.openxmlformats.org/officeDocument/2006/relationships/hyperlink" Target="https://fr.aliexpress.com/item/1005001415761867.html" TargetMode="External"/><Relationship Id="rId62" Type="http://schemas.openxmlformats.org/officeDocument/2006/relationships/hyperlink" Target="https://fr.aliexpress.com/item/33016077402.html" TargetMode="External"/><Relationship Id="rId61" Type="http://schemas.openxmlformats.org/officeDocument/2006/relationships/hyperlink" Target="https://fr.aliexpress.com/item/33016077402.html" TargetMode="External"/><Relationship Id="rId64" Type="http://schemas.openxmlformats.org/officeDocument/2006/relationships/hyperlink" Target="https://fr.aliexpress.com/item/33016077402.html" TargetMode="External"/><Relationship Id="rId63" Type="http://schemas.openxmlformats.org/officeDocument/2006/relationships/hyperlink" Target="https://fr.aliexpress.com/item/33016077402.html" TargetMode="External"/><Relationship Id="rId66" Type="http://schemas.openxmlformats.org/officeDocument/2006/relationships/hyperlink" Target="https://fr.aliexpress.com/item/33016077402.html" TargetMode="External"/><Relationship Id="rId65" Type="http://schemas.openxmlformats.org/officeDocument/2006/relationships/hyperlink" Target="https://fr.aliexpress.com/item/33016077402.html" TargetMode="External"/><Relationship Id="rId68" Type="http://schemas.openxmlformats.org/officeDocument/2006/relationships/hyperlink" Target="https://fr.aliexpress.com/item/33016077402.html" TargetMode="External"/><Relationship Id="rId67" Type="http://schemas.openxmlformats.org/officeDocument/2006/relationships/hyperlink" Target="https://fr.aliexpress.com/item/33016077402.html" TargetMode="External"/><Relationship Id="rId60" Type="http://schemas.openxmlformats.org/officeDocument/2006/relationships/hyperlink" Target="https://fr.aliexpress.com/item/33016077402.html" TargetMode="External"/><Relationship Id="rId69" Type="http://schemas.openxmlformats.org/officeDocument/2006/relationships/hyperlink" Target="https://fr.aliexpress.com/item/33016077402.html" TargetMode="External"/><Relationship Id="rId51" Type="http://schemas.openxmlformats.org/officeDocument/2006/relationships/hyperlink" Target="https://fr.aliexpress.com/item/4001032181869.html" TargetMode="External"/><Relationship Id="rId50" Type="http://schemas.openxmlformats.org/officeDocument/2006/relationships/hyperlink" Target="https://fr.aliexpress.com/item/4001032181869.html" TargetMode="External"/><Relationship Id="rId53" Type="http://schemas.openxmlformats.org/officeDocument/2006/relationships/hyperlink" Target="https://fr.aliexpress.com/item/1005001436966579.html" TargetMode="External"/><Relationship Id="rId52" Type="http://schemas.openxmlformats.org/officeDocument/2006/relationships/hyperlink" Target="https://fr.aliexpress.com/item/1005001436966579.html" TargetMode="External"/><Relationship Id="rId55" Type="http://schemas.openxmlformats.org/officeDocument/2006/relationships/hyperlink" Target="https://fr.aliexpress.com/item/1005001436966579.html" TargetMode="External"/><Relationship Id="rId54" Type="http://schemas.openxmlformats.org/officeDocument/2006/relationships/hyperlink" Target="https://fr.aliexpress.com/item/1005001436966579.html" TargetMode="External"/><Relationship Id="rId57" Type="http://schemas.openxmlformats.org/officeDocument/2006/relationships/hyperlink" Target="https://fr.aliexpress.com/item/1005001436966579.html" TargetMode="External"/><Relationship Id="rId56" Type="http://schemas.openxmlformats.org/officeDocument/2006/relationships/hyperlink" Target="https://fr.aliexpress.com/item/1005001436966579.html" TargetMode="External"/><Relationship Id="rId59" Type="http://schemas.openxmlformats.org/officeDocument/2006/relationships/hyperlink" Target="https://fr.aliexpress.com/item/33016077402.html" TargetMode="External"/><Relationship Id="rId58" Type="http://schemas.openxmlformats.org/officeDocument/2006/relationships/hyperlink" Target="https://fr.aliexpress.com/item/1005001436966579.html" TargetMode="External"/></Relationships>
</file>

<file path=xl/worksheets/_rels/sheet2.xml.rels><?xml version="1.0" encoding="UTF-8" standalone="yes"?><Relationships xmlns="http://schemas.openxmlformats.org/package/2006/relationships"><Relationship Id="rId31" Type="http://schemas.openxmlformats.org/officeDocument/2006/relationships/hyperlink" Target="https://fr.aliexpress.com/item/1005001436966579.html" TargetMode="External"/><Relationship Id="rId30" Type="http://schemas.openxmlformats.org/officeDocument/2006/relationships/hyperlink" Target="https://fr.aliexpress.com/item/1005001436966579.html" TargetMode="External"/><Relationship Id="rId33" Type="http://schemas.openxmlformats.org/officeDocument/2006/relationships/hyperlink" Target="https://fr.aliexpress.com/item/1005001651163904.html" TargetMode="External"/><Relationship Id="rId32" Type="http://schemas.openxmlformats.org/officeDocument/2006/relationships/hyperlink" Target="https://fr.aliexpress.com/item/1005001436966579.html" TargetMode="External"/><Relationship Id="rId35" Type="http://schemas.openxmlformats.org/officeDocument/2006/relationships/hyperlink" Target="https://fr.aliexpress.com/item/1005001450450887.html" TargetMode="External"/><Relationship Id="rId34" Type="http://schemas.openxmlformats.org/officeDocument/2006/relationships/hyperlink" Target="https://fr.aliexpress.com/item/1005002505549058.html" TargetMode="External"/><Relationship Id="rId36" Type="http://schemas.openxmlformats.org/officeDocument/2006/relationships/drawing" Target="../drawings/drawing2.xml"/><Relationship Id="rId20" Type="http://schemas.openxmlformats.org/officeDocument/2006/relationships/hyperlink" Target="https://fr.aliexpress.com/item/4000875271177.html" TargetMode="External"/><Relationship Id="rId22" Type="http://schemas.openxmlformats.org/officeDocument/2006/relationships/hyperlink" Target="https://fr.aliexpress.com/item/33010756319.htm" TargetMode="External"/><Relationship Id="rId21" Type="http://schemas.openxmlformats.org/officeDocument/2006/relationships/hyperlink" Target="https://fr.aliexpress.com/item/32976469984.html" TargetMode="External"/><Relationship Id="rId24" Type="http://schemas.openxmlformats.org/officeDocument/2006/relationships/hyperlink" Target="https://fr.aliexpress.com/item/32862421810.html" TargetMode="External"/><Relationship Id="rId23" Type="http://schemas.openxmlformats.org/officeDocument/2006/relationships/hyperlink" Target="https://fr.aliexpress.com/item/4001283238963.html" TargetMode="External"/><Relationship Id="rId26" Type="http://schemas.openxmlformats.org/officeDocument/2006/relationships/hyperlink" Target="https://fr.aliexpress.com/item/4001032181869.html" TargetMode="External"/><Relationship Id="rId25" Type="http://schemas.openxmlformats.org/officeDocument/2006/relationships/hyperlink" Target="https://fr.aliexpress.com/item/4000903027628.html" TargetMode="External"/><Relationship Id="rId28" Type="http://schemas.openxmlformats.org/officeDocument/2006/relationships/hyperlink" Target="https://fr.aliexpress.com/item/32996236826.html" TargetMode="External"/><Relationship Id="rId27" Type="http://schemas.openxmlformats.org/officeDocument/2006/relationships/hyperlink" Target="https://fr.aliexpress.com/item/1005001436966579.html" TargetMode="External"/><Relationship Id="rId29" Type="http://schemas.openxmlformats.org/officeDocument/2006/relationships/hyperlink" Target="https://fr.aliexpress.com/item/1005001436966579.html" TargetMode="External"/><Relationship Id="rId11" Type="http://schemas.openxmlformats.org/officeDocument/2006/relationships/hyperlink" Target="https://fr.aliexpress.com/item/1005002145042844.html" TargetMode="External"/><Relationship Id="rId10" Type="http://schemas.openxmlformats.org/officeDocument/2006/relationships/hyperlink" Target="https://fr.aliexpress.com/item/1005002145042844.html" TargetMode="External"/><Relationship Id="rId13" Type="http://schemas.openxmlformats.org/officeDocument/2006/relationships/hyperlink" Target="https://fr.aliexpress.com/item/1005001470793144.html" TargetMode="External"/><Relationship Id="rId12" Type="http://schemas.openxmlformats.org/officeDocument/2006/relationships/hyperlink" Target="https://fr.aliexpress.com/item/1005001596813595.html" TargetMode="External"/><Relationship Id="rId15" Type="http://schemas.openxmlformats.org/officeDocument/2006/relationships/hyperlink" Target="https://fr.aliexpress.com/item/1005001474288216.html" TargetMode="External"/><Relationship Id="rId14" Type="http://schemas.openxmlformats.org/officeDocument/2006/relationships/hyperlink" Target="https://fr.aliexpress.com/item/1005001570826179.html" TargetMode="External"/><Relationship Id="rId17" Type="http://schemas.openxmlformats.org/officeDocument/2006/relationships/hyperlink" Target="https://fr.aliexpress.com/item/1005001474288216.html" TargetMode="External"/><Relationship Id="rId16" Type="http://schemas.openxmlformats.org/officeDocument/2006/relationships/hyperlink" Target="https://fr.aliexpress.com/item/1005001474288216.html" TargetMode="External"/><Relationship Id="rId19" Type="http://schemas.openxmlformats.org/officeDocument/2006/relationships/hyperlink" Target="http://www.aliexpress.com/item/Mini-DC-DC-12-24V-To-5V-3A-Step-Down-Power-Supply-Module-Buck-Converter-Adjustable/1005001621804332.html" TargetMode="External"/><Relationship Id="rId18" Type="http://schemas.openxmlformats.org/officeDocument/2006/relationships/hyperlink" Target="http://www.aliexpress.com/item/GY-906-MLX90614ESF-New-MLX90614-Contactless-Temperature-Sensor-Module-Compatible/32951505493.html" TargetMode="External"/><Relationship Id="rId1" Type="http://schemas.openxmlformats.org/officeDocument/2006/relationships/hyperlink" Target="https://jlcpcb.com/" TargetMode="External"/><Relationship Id="rId2" Type="http://schemas.openxmlformats.org/officeDocument/2006/relationships/hyperlink" Target="https://jlcpcb.com/" TargetMode="External"/><Relationship Id="rId3" Type="http://schemas.openxmlformats.org/officeDocument/2006/relationships/hyperlink" Target="https://jlcpcb.com/" TargetMode="External"/><Relationship Id="rId4" Type="http://schemas.openxmlformats.org/officeDocument/2006/relationships/hyperlink" Target="https://jlcpcb.com/" TargetMode="External"/><Relationship Id="rId9" Type="http://schemas.openxmlformats.org/officeDocument/2006/relationships/hyperlink" Target="https://fr.aliexpress.com/item/33023312358.html?spm=a2g0s.9042311.0.0.27426c37bJ4qi7" TargetMode="External"/><Relationship Id="rId5" Type="http://schemas.openxmlformats.org/officeDocument/2006/relationships/hyperlink" Target="https://jlcpcb.com/" TargetMode="External"/><Relationship Id="rId6" Type="http://schemas.openxmlformats.org/officeDocument/2006/relationships/hyperlink" Target="https://fr.aliexpress.com/item/4000802127824.html?spm=a2g0o.productlist.0.0.27ad7e7b2Oxjy8&amp;algo_pvid=94e10ee5-8575-4f2f-a0e0-2f930b6e692e&amp;algo_exp_id=94e10ee5-8575-4f2f-a0e0-2f930b6e692e-4&amp;pdp_ext_f=%7B%22sku_id%22%3A%2212000022637017695%22%7D" TargetMode="External"/><Relationship Id="rId7" Type="http://schemas.openxmlformats.org/officeDocument/2006/relationships/hyperlink" Target="https://fr.aliexpress.com/item/1005001996877841.html?spm=a2g0s.9042311.0.0.27426c37Ymtmcg" TargetMode="External"/><Relationship Id="rId8" Type="http://schemas.openxmlformats.org/officeDocument/2006/relationships/hyperlink" Target="https://fr.aliexpress.com/item/32632972024.html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2.86"/>
    <col customWidth="1" min="3" max="3" width="28.57"/>
    <col customWidth="1" min="4" max="4" width="16.0"/>
    <col customWidth="1" min="6" max="6" width="13.71"/>
    <col customWidth="1" min="7" max="7" width="20.86"/>
    <col customWidth="1" min="8" max="9" width="13.14"/>
    <col customWidth="1" min="10" max="10" width="38.57"/>
    <col customWidth="1" min="11" max="11" width="45.86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>
      <c r="A2" s="1"/>
      <c r="B2" s="2" t="s">
        <v>0</v>
      </c>
      <c r="C2" s="3" t="s">
        <v>1</v>
      </c>
      <c r="D2" s="4">
        <v>1.0</v>
      </c>
      <c r="E2" s="1"/>
      <c r="F2" s="1"/>
      <c r="G2" s="1"/>
      <c r="H2" s="1"/>
      <c r="I2" s="1"/>
      <c r="J2" s="1"/>
      <c r="K2" s="1"/>
      <c r="L2" s="1"/>
      <c r="M2" s="1"/>
    </row>
    <row r="3">
      <c r="A3" s="1"/>
      <c r="B3" s="5"/>
      <c r="C3" s="3" t="s">
        <v>2</v>
      </c>
      <c r="D3" s="4">
        <v>1.0</v>
      </c>
      <c r="E3" s="1"/>
      <c r="F3" s="1"/>
      <c r="G3" s="1"/>
      <c r="H3" s="1"/>
      <c r="I3" s="1"/>
      <c r="J3" s="1"/>
      <c r="K3" s="1"/>
      <c r="L3" s="1"/>
      <c r="M3" s="1"/>
    </row>
    <row r="4">
      <c r="A4" s="1"/>
      <c r="B4" s="5"/>
      <c r="C4" s="3" t="s">
        <v>3</v>
      </c>
      <c r="D4" s="4">
        <v>0.0</v>
      </c>
      <c r="E4" s="1"/>
      <c r="F4" s="1"/>
      <c r="G4" s="1"/>
      <c r="H4" s="1"/>
      <c r="I4" s="1"/>
      <c r="J4" s="1"/>
      <c r="K4" s="1"/>
      <c r="L4" s="1"/>
      <c r="M4" s="1"/>
    </row>
    <row r="5">
      <c r="A5" s="1"/>
      <c r="B5" s="5"/>
      <c r="C5" s="3" t="s">
        <v>4</v>
      </c>
      <c r="D5" s="4">
        <v>0.0</v>
      </c>
      <c r="E5" s="1"/>
      <c r="F5" s="1"/>
      <c r="G5" s="1"/>
      <c r="H5" s="1"/>
      <c r="I5" s="1"/>
      <c r="J5" s="1"/>
      <c r="K5" s="1"/>
      <c r="L5" s="1"/>
      <c r="M5" s="1"/>
    </row>
    <row r="6">
      <c r="A6" s="1"/>
      <c r="B6" s="5"/>
      <c r="C6" s="3" t="s">
        <v>5</v>
      </c>
      <c r="D6" s="4">
        <v>0.0</v>
      </c>
      <c r="E6" s="1"/>
      <c r="F6" s="1"/>
      <c r="G6" s="1"/>
      <c r="H6" s="1"/>
      <c r="I6" s="1"/>
      <c r="J6" s="1"/>
      <c r="K6" s="1"/>
      <c r="L6" s="1"/>
      <c r="M6" s="1"/>
    </row>
    <row r="7">
      <c r="A7" s="1"/>
      <c r="B7" s="5"/>
      <c r="C7" s="3" t="s">
        <v>6</v>
      </c>
      <c r="D7" s="4">
        <v>0.0</v>
      </c>
      <c r="E7" s="1"/>
      <c r="F7" s="1"/>
      <c r="G7" s="1"/>
      <c r="H7" s="1"/>
      <c r="I7" s="1"/>
      <c r="J7" s="1"/>
      <c r="K7" s="1"/>
      <c r="L7" s="1"/>
      <c r="M7" s="1"/>
    </row>
    <row r="8">
      <c r="A8" s="1"/>
      <c r="B8" s="5"/>
      <c r="C8" s="3" t="s">
        <v>7</v>
      </c>
      <c r="D8" s="4">
        <v>0.0</v>
      </c>
      <c r="E8" s="1"/>
      <c r="F8" s="1"/>
      <c r="G8" s="1"/>
      <c r="H8" s="1"/>
      <c r="I8" s="1"/>
      <c r="J8" s="1"/>
      <c r="K8" s="1"/>
      <c r="L8" s="1"/>
      <c r="M8" s="1"/>
    </row>
    <row r="9">
      <c r="A9" s="1"/>
      <c r="B9" s="5"/>
      <c r="C9" s="3" t="s">
        <v>8</v>
      </c>
      <c r="D9" s="4">
        <v>0.0</v>
      </c>
      <c r="E9" s="1"/>
      <c r="F9" s="1"/>
      <c r="G9" s="1"/>
      <c r="H9" s="1"/>
      <c r="I9" s="1"/>
      <c r="J9" s="1"/>
      <c r="K9" s="1"/>
      <c r="L9" s="1"/>
      <c r="M9" s="1"/>
    </row>
    <row r="10">
      <c r="A10" s="1"/>
      <c r="B10" s="5"/>
      <c r="C10" s="3" t="s">
        <v>9</v>
      </c>
      <c r="D10" s="4">
        <v>0.0</v>
      </c>
      <c r="E10" s="1"/>
      <c r="F10" s="1"/>
      <c r="G10" s="1"/>
      <c r="H10" s="1"/>
      <c r="I10" s="1"/>
      <c r="J10" s="1"/>
      <c r="K10" s="1"/>
      <c r="L10" s="1"/>
      <c r="M10" s="1"/>
    </row>
    <row r="11">
      <c r="A11" s="1"/>
      <c r="B11" s="5"/>
      <c r="C11" s="3" t="s">
        <v>10</v>
      </c>
      <c r="D11" s="4">
        <v>0.0</v>
      </c>
      <c r="E11" s="1"/>
      <c r="F11" s="1"/>
      <c r="G11" s="1"/>
      <c r="H11" s="1"/>
      <c r="I11" s="1"/>
      <c r="J11" s="1"/>
      <c r="K11" s="1"/>
      <c r="L11" s="1"/>
      <c r="M11" s="1"/>
    </row>
    <row r="12">
      <c r="A12" s="1"/>
      <c r="B12" s="5"/>
      <c r="C12" s="3" t="s">
        <v>11</v>
      </c>
      <c r="D12" s="4">
        <v>0.0</v>
      </c>
      <c r="E12" s="1"/>
      <c r="F12" s="1"/>
      <c r="G12" s="1"/>
      <c r="H12" s="1"/>
      <c r="I12" s="1"/>
      <c r="J12" s="1"/>
      <c r="K12" s="1"/>
      <c r="L12" s="1"/>
      <c r="M12" s="1"/>
    </row>
    <row r="13">
      <c r="A13" s="1"/>
      <c r="B13" s="5"/>
      <c r="C13" s="3" t="s">
        <v>12</v>
      </c>
      <c r="D13" s="4">
        <v>0.0</v>
      </c>
      <c r="E13" s="1"/>
      <c r="F13" s="1"/>
      <c r="G13" s="1"/>
      <c r="H13" s="1"/>
      <c r="I13" s="1"/>
      <c r="J13" s="1"/>
      <c r="K13" s="1"/>
      <c r="L13" s="1"/>
      <c r="M13" s="1"/>
    </row>
    <row r="14">
      <c r="A14" s="1"/>
      <c r="B14" s="5"/>
      <c r="C14" s="3" t="s">
        <v>13</v>
      </c>
      <c r="D14" s="4">
        <v>1.0</v>
      </c>
      <c r="E14" s="1"/>
      <c r="F14" s="1"/>
      <c r="G14" s="1"/>
      <c r="H14" s="1"/>
      <c r="I14" s="1"/>
      <c r="J14" s="1"/>
      <c r="K14" s="1"/>
      <c r="L14" s="1"/>
      <c r="M14" s="1"/>
    </row>
    <row r="15">
      <c r="A15" s="1"/>
      <c r="B15" s="6"/>
      <c r="C15" s="7" t="s">
        <v>14</v>
      </c>
      <c r="D15" s="4">
        <v>0.0</v>
      </c>
      <c r="E15" s="1"/>
      <c r="F15" s="1"/>
      <c r="G15" s="1"/>
      <c r="H15" s="1"/>
      <c r="I15" s="1"/>
      <c r="J15" s="1"/>
      <c r="K15" s="1"/>
      <c r="L15" s="1"/>
      <c r="M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>
      <c r="A19" s="1"/>
      <c r="B19" s="2" t="s">
        <v>15</v>
      </c>
      <c r="C19" s="3" t="s">
        <v>16</v>
      </c>
      <c r="D19" s="8">
        <f>SUM(H24:H290)</f>
        <v>151.07</v>
      </c>
      <c r="E19" s="1"/>
      <c r="F19" s="1"/>
      <c r="G19" s="1"/>
      <c r="H19" s="1"/>
      <c r="I19" s="1"/>
      <c r="J19" s="1"/>
      <c r="K19" s="1"/>
      <c r="L19" s="1"/>
      <c r="M19" s="1"/>
    </row>
    <row r="20">
      <c r="A20" s="1"/>
      <c r="B20" s="6"/>
      <c r="C20" s="3" t="s">
        <v>17</v>
      </c>
      <c r="D20" s="9">
        <f>SUM(I24:I290)</f>
        <v>176.7519</v>
      </c>
      <c r="E20" s="1"/>
      <c r="F20" s="1"/>
      <c r="G20" s="1"/>
      <c r="H20" s="1"/>
      <c r="I20" s="1"/>
      <c r="J20" s="1"/>
      <c r="K20" s="1"/>
      <c r="L20" s="1"/>
      <c r="M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>
      <c r="A23" s="1"/>
      <c r="B23" s="10" t="s">
        <v>18</v>
      </c>
      <c r="C23" s="10" t="s">
        <v>19</v>
      </c>
      <c r="D23" s="10" t="s">
        <v>20</v>
      </c>
      <c r="E23" s="10" t="s">
        <v>21</v>
      </c>
      <c r="F23" s="10" t="s">
        <v>22</v>
      </c>
      <c r="G23" s="10" t="s">
        <v>23</v>
      </c>
      <c r="H23" s="10" t="s">
        <v>24</v>
      </c>
      <c r="I23" s="10" t="s">
        <v>25</v>
      </c>
      <c r="J23" s="10" t="s">
        <v>26</v>
      </c>
      <c r="K23" s="10" t="s">
        <v>27</v>
      </c>
      <c r="L23" s="1"/>
      <c r="M23" s="1"/>
    </row>
    <row r="24">
      <c r="A24" s="1"/>
      <c r="B24" s="11" t="s">
        <v>28</v>
      </c>
      <c r="C24" s="11" t="s">
        <v>28</v>
      </c>
      <c r="D24" s="11" t="s">
        <v>29</v>
      </c>
      <c r="E24" s="11" t="s">
        <v>29</v>
      </c>
      <c r="F24" s="11">
        <v>1.0</v>
      </c>
      <c r="G24" s="12">
        <v>4.2</v>
      </c>
      <c r="H24" s="11">
        <f t="shared" ref="H24:H80" si="1">F24*G24</f>
        <v>4.2</v>
      </c>
      <c r="I24" s="12">
        <f>H24*Data!$C$15</f>
        <v>4.914</v>
      </c>
      <c r="J24" s="13"/>
      <c r="K24" s="14" t="s">
        <v>30</v>
      </c>
      <c r="L24" s="1"/>
      <c r="M24" s="1"/>
    </row>
    <row r="25">
      <c r="A25" s="1"/>
      <c r="B25" s="11" t="s">
        <v>1</v>
      </c>
      <c r="C25" s="11" t="s">
        <v>31</v>
      </c>
      <c r="D25" s="11" t="s">
        <v>29</v>
      </c>
      <c r="E25" s="11" t="s">
        <v>29</v>
      </c>
      <c r="F25" s="11">
        <f>D2</f>
        <v>1</v>
      </c>
      <c r="G25" s="12">
        <v>7.5</v>
      </c>
      <c r="H25" s="11">
        <f t="shared" si="1"/>
        <v>7.5</v>
      </c>
      <c r="I25" s="12">
        <f>H25*Data!$C$15</f>
        <v>8.775</v>
      </c>
      <c r="J25" s="13"/>
      <c r="K25" s="14" t="s">
        <v>30</v>
      </c>
      <c r="L25" s="1"/>
      <c r="M25" s="1"/>
    </row>
    <row r="26">
      <c r="A26" s="1"/>
      <c r="B26" s="11" t="s">
        <v>1</v>
      </c>
      <c r="C26" s="11" t="s">
        <v>32</v>
      </c>
      <c r="D26" s="11" t="s">
        <v>29</v>
      </c>
      <c r="E26" s="11" t="s">
        <v>29</v>
      </c>
      <c r="F26" s="11">
        <f>D2</f>
        <v>1</v>
      </c>
      <c r="G26" s="12">
        <v>7.5</v>
      </c>
      <c r="H26" s="11">
        <f t="shared" si="1"/>
        <v>7.5</v>
      </c>
      <c r="I26" s="12">
        <f>H26*Data!$C$15</f>
        <v>8.775</v>
      </c>
      <c r="J26" s="13"/>
      <c r="K26" s="14" t="s">
        <v>30</v>
      </c>
      <c r="L26" s="1"/>
      <c r="M26" s="1"/>
    </row>
    <row r="27">
      <c r="A27" s="1"/>
      <c r="B27" s="11" t="s">
        <v>1</v>
      </c>
      <c r="C27" s="11" t="s">
        <v>33</v>
      </c>
      <c r="D27" s="11" t="s">
        <v>29</v>
      </c>
      <c r="E27" s="11" t="s">
        <v>29</v>
      </c>
      <c r="F27" s="11">
        <f>D2</f>
        <v>1</v>
      </c>
      <c r="G27" s="12">
        <v>7.5</v>
      </c>
      <c r="H27" s="11">
        <f t="shared" si="1"/>
        <v>7.5</v>
      </c>
      <c r="I27" s="12">
        <f>H27*Data!$C$15</f>
        <v>8.775</v>
      </c>
      <c r="J27" s="13"/>
      <c r="K27" s="14" t="s">
        <v>30</v>
      </c>
      <c r="L27" s="1"/>
      <c r="M27" s="1"/>
    </row>
    <row r="28">
      <c r="A28" s="1"/>
      <c r="B28" s="11" t="s">
        <v>1</v>
      </c>
      <c r="C28" s="11" t="s">
        <v>34</v>
      </c>
      <c r="D28" s="11" t="s">
        <v>29</v>
      </c>
      <c r="E28" s="11" t="s">
        <v>29</v>
      </c>
      <c r="F28" s="11">
        <f>D2</f>
        <v>1</v>
      </c>
      <c r="G28" s="12">
        <v>7.5</v>
      </c>
      <c r="H28" s="11">
        <f t="shared" si="1"/>
        <v>7.5</v>
      </c>
      <c r="I28" s="12">
        <f>H28*Data!$C$15</f>
        <v>8.775</v>
      </c>
      <c r="J28" s="13"/>
      <c r="K28" s="14" t="s">
        <v>30</v>
      </c>
      <c r="L28" s="1"/>
      <c r="M28" s="1"/>
    </row>
    <row r="29">
      <c r="A29" s="1"/>
      <c r="B29" s="11" t="s">
        <v>1</v>
      </c>
      <c r="C29" s="11" t="s">
        <v>35</v>
      </c>
      <c r="D29" s="11" t="s">
        <v>29</v>
      </c>
      <c r="E29" s="11" t="s">
        <v>29</v>
      </c>
      <c r="F29" s="11">
        <f>D2</f>
        <v>1</v>
      </c>
      <c r="G29" s="12">
        <v>7.5</v>
      </c>
      <c r="H29" s="11">
        <f t="shared" si="1"/>
        <v>7.5</v>
      </c>
      <c r="I29" s="12">
        <f>H29*Data!$C$15</f>
        <v>8.775</v>
      </c>
      <c r="J29" s="13"/>
      <c r="K29" s="14" t="s">
        <v>30</v>
      </c>
      <c r="L29" s="1"/>
      <c r="M29" s="1"/>
    </row>
    <row r="30">
      <c r="A30" s="1"/>
      <c r="B30" s="11" t="s">
        <v>36</v>
      </c>
      <c r="C30" s="11" t="s">
        <v>37</v>
      </c>
      <c r="D30" s="11" t="s">
        <v>38</v>
      </c>
      <c r="E30" s="11" t="s">
        <v>39</v>
      </c>
      <c r="F30" s="11">
        <v>1.0</v>
      </c>
      <c r="G30" s="12">
        <v>0.02</v>
      </c>
      <c r="H30" s="11">
        <f t="shared" si="1"/>
        <v>0.02</v>
      </c>
      <c r="I30" s="12">
        <f>H30*Data!$C$15</f>
        <v>0.0234</v>
      </c>
      <c r="J30" s="11"/>
      <c r="K30" s="15" t="s">
        <v>40</v>
      </c>
      <c r="L30" s="1"/>
      <c r="M30" s="1"/>
    </row>
    <row r="31">
      <c r="A31" s="1"/>
      <c r="B31" s="11" t="s">
        <v>36</v>
      </c>
      <c r="C31" s="3" t="s">
        <v>41</v>
      </c>
      <c r="D31" s="3" t="s">
        <v>42</v>
      </c>
      <c r="E31" s="3" t="s">
        <v>43</v>
      </c>
      <c r="F31" s="16">
        <f>D3</f>
        <v>1</v>
      </c>
      <c r="G31" s="17">
        <v>0.02</v>
      </c>
      <c r="H31" s="11">
        <f t="shared" si="1"/>
        <v>0.02</v>
      </c>
      <c r="I31" s="12">
        <f>H31*Data!$C$15</f>
        <v>0.0234</v>
      </c>
      <c r="J31" s="3"/>
      <c r="K31" s="18" t="s">
        <v>44</v>
      </c>
      <c r="L31" s="1"/>
      <c r="M31" s="1"/>
    </row>
    <row r="32">
      <c r="A32" s="1"/>
      <c r="B32" s="11" t="s">
        <v>36</v>
      </c>
      <c r="C32" s="3" t="s">
        <v>45</v>
      </c>
      <c r="D32" s="3" t="s">
        <v>46</v>
      </c>
      <c r="E32" s="3" t="s">
        <v>47</v>
      </c>
      <c r="F32" s="3">
        <v>1.0</v>
      </c>
      <c r="G32" s="17">
        <v>0.04</v>
      </c>
      <c r="H32" s="11">
        <f t="shared" si="1"/>
        <v>0.04</v>
      </c>
      <c r="I32" s="12">
        <f>H32*Data!$C$15</f>
        <v>0.0468</v>
      </c>
      <c r="J32" s="16"/>
      <c r="K32" s="18" t="s">
        <v>48</v>
      </c>
      <c r="L32" s="1"/>
      <c r="M32" s="1"/>
    </row>
    <row r="33">
      <c r="A33" s="1"/>
      <c r="B33" s="11" t="s">
        <v>36</v>
      </c>
      <c r="C33" s="3" t="s">
        <v>41</v>
      </c>
      <c r="D33" s="3" t="s">
        <v>49</v>
      </c>
      <c r="E33" s="3" t="s">
        <v>43</v>
      </c>
      <c r="F33" s="16">
        <f t="shared" ref="F33:F43" si="2">$D$3</f>
        <v>1</v>
      </c>
      <c r="G33" s="17">
        <v>0.02</v>
      </c>
      <c r="H33" s="11">
        <f t="shared" si="1"/>
        <v>0.02</v>
      </c>
      <c r="I33" s="12">
        <f>H33*Data!$C$15</f>
        <v>0.0234</v>
      </c>
      <c r="J33" s="16"/>
      <c r="K33" s="18" t="s">
        <v>44</v>
      </c>
      <c r="L33" s="1"/>
      <c r="M33" s="1"/>
    </row>
    <row r="34">
      <c r="A34" s="1"/>
      <c r="B34" s="11" t="s">
        <v>36</v>
      </c>
      <c r="C34" s="3" t="s">
        <v>41</v>
      </c>
      <c r="D34" s="3" t="s">
        <v>50</v>
      </c>
      <c r="E34" s="3" t="s">
        <v>43</v>
      </c>
      <c r="F34" s="16">
        <f t="shared" si="2"/>
        <v>1</v>
      </c>
      <c r="G34" s="17">
        <v>0.02</v>
      </c>
      <c r="H34" s="11">
        <f t="shared" si="1"/>
        <v>0.02</v>
      </c>
      <c r="I34" s="12">
        <f>H34*Data!$C$15</f>
        <v>0.0234</v>
      </c>
      <c r="J34" s="16"/>
      <c r="K34" s="18" t="s">
        <v>44</v>
      </c>
      <c r="L34" s="1"/>
      <c r="M34" s="1"/>
    </row>
    <row r="35">
      <c r="A35" s="1"/>
      <c r="B35" s="11" t="s">
        <v>36</v>
      </c>
      <c r="C35" s="3" t="s">
        <v>41</v>
      </c>
      <c r="D35" s="3" t="s">
        <v>51</v>
      </c>
      <c r="E35" s="3" t="s">
        <v>43</v>
      </c>
      <c r="F35" s="16">
        <f t="shared" si="2"/>
        <v>1</v>
      </c>
      <c r="G35" s="17">
        <v>0.02</v>
      </c>
      <c r="H35" s="11">
        <f t="shared" si="1"/>
        <v>0.02</v>
      </c>
      <c r="I35" s="12">
        <f>H35*Data!$C$15</f>
        <v>0.0234</v>
      </c>
      <c r="J35" s="16"/>
      <c r="K35" s="18" t="s">
        <v>44</v>
      </c>
      <c r="L35" s="1"/>
      <c r="M35" s="1"/>
    </row>
    <row r="36">
      <c r="A36" s="1"/>
      <c r="B36" s="11" t="s">
        <v>36</v>
      </c>
      <c r="C36" s="3" t="s">
        <v>41</v>
      </c>
      <c r="D36" s="3" t="s">
        <v>52</v>
      </c>
      <c r="E36" s="3" t="s">
        <v>43</v>
      </c>
      <c r="F36" s="16">
        <f t="shared" si="2"/>
        <v>1</v>
      </c>
      <c r="G36" s="17">
        <v>0.02</v>
      </c>
      <c r="H36" s="11">
        <f t="shared" si="1"/>
        <v>0.02</v>
      </c>
      <c r="I36" s="12">
        <f>H36*Data!$C$15</f>
        <v>0.0234</v>
      </c>
      <c r="J36" s="16"/>
      <c r="K36" s="18" t="s">
        <v>44</v>
      </c>
      <c r="L36" s="1"/>
      <c r="M36" s="1"/>
    </row>
    <row r="37">
      <c r="A37" s="1"/>
      <c r="B37" s="11" t="s">
        <v>36</v>
      </c>
      <c r="C37" s="3" t="s">
        <v>41</v>
      </c>
      <c r="D37" s="3" t="s">
        <v>53</v>
      </c>
      <c r="E37" s="3" t="s">
        <v>43</v>
      </c>
      <c r="F37" s="16">
        <f t="shared" si="2"/>
        <v>1</v>
      </c>
      <c r="G37" s="17">
        <v>0.02</v>
      </c>
      <c r="H37" s="11">
        <f t="shared" si="1"/>
        <v>0.02</v>
      </c>
      <c r="I37" s="12">
        <f>H37*Data!$C$15</f>
        <v>0.0234</v>
      </c>
      <c r="J37" s="16"/>
      <c r="K37" s="18" t="s">
        <v>44</v>
      </c>
      <c r="L37" s="1"/>
      <c r="M37" s="1"/>
    </row>
    <row r="38">
      <c r="A38" s="1"/>
      <c r="B38" s="11" t="s">
        <v>36</v>
      </c>
      <c r="C38" s="19" t="s">
        <v>54</v>
      </c>
      <c r="D38" s="3" t="s">
        <v>55</v>
      </c>
      <c r="E38" s="3" t="s">
        <v>43</v>
      </c>
      <c r="F38" s="16">
        <f t="shared" si="2"/>
        <v>1</v>
      </c>
      <c r="G38" s="17">
        <v>0.02</v>
      </c>
      <c r="H38" s="11">
        <f t="shared" si="1"/>
        <v>0.02</v>
      </c>
      <c r="I38" s="12">
        <f>H38*Data!$C$15</f>
        <v>0.0234</v>
      </c>
      <c r="J38" s="16"/>
      <c r="K38" s="20" t="s">
        <v>44</v>
      </c>
      <c r="L38" s="1"/>
      <c r="M38" s="1"/>
    </row>
    <row r="39">
      <c r="A39" s="1"/>
      <c r="B39" s="11" t="s">
        <v>36</v>
      </c>
      <c r="C39" s="3" t="s">
        <v>41</v>
      </c>
      <c r="D39" s="3" t="s">
        <v>56</v>
      </c>
      <c r="E39" s="3" t="s">
        <v>43</v>
      </c>
      <c r="F39" s="16">
        <f t="shared" si="2"/>
        <v>1</v>
      </c>
      <c r="G39" s="17">
        <v>0.02</v>
      </c>
      <c r="H39" s="11">
        <f t="shared" si="1"/>
        <v>0.02</v>
      </c>
      <c r="I39" s="12">
        <f>H39*Data!$C$15</f>
        <v>0.0234</v>
      </c>
      <c r="J39" s="3"/>
      <c r="K39" s="18" t="s">
        <v>44</v>
      </c>
      <c r="L39" s="1"/>
      <c r="M39" s="1"/>
    </row>
    <row r="40">
      <c r="A40" s="1"/>
      <c r="B40" s="11" t="s">
        <v>36</v>
      </c>
      <c r="C40" s="3" t="s">
        <v>41</v>
      </c>
      <c r="D40" s="3" t="s">
        <v>57</v>
      </c>
      <c r="E40" s="3" t="s">
        <v>43</v>
      </c>
      <c r="F40" s="16">
        <f t="shared" si="2"/>
        <v>1</v>
      </c>
      <c r="G40" s="17">
        <v>0.02</v>
      </c>
      <c r="H40" s="11">
        <f t="shared" si="1"/>
        <v>0.02</v>
      </c>
      <c r="I40" s="12">
        <f>H40*Data!$C$15</f>
        <v>0.0234</v>
      </c>
      <c r="J40" s="3"/>
      <c r="K40" s="18" t="s">
        <v>44</v>
      </c>
      <c r="L40" s="1"/>
      <c r="M40" s="1"/>
    </row>
    <row r="41">
      <c r="A41" s="1"/>
      <c r="B41" s="11" t="s">
        <v>36</v>
      </c>
      <c r="C41" s="3" t="s">
        <v>41</v>
      </c>
      <c r="D41" s="3" t="s">
        <v>58</v>
      </c>
      <c r="E41" s="3" t="s">
        <v>43</v>
      </c>
      <c r="F41" s="16">
        <f t="shared" si="2"/>
        <v>1</v>
      </c>
      <c r="G41" s="17">
        <v>0.02</v>
      </c>
      <c r="H41" s="11">
        <f t="shared" si="1"/>
        <v>0.02</v>
      </c>
      <c r="I41" s="12">
        <f>H41*Data!$C$15</f>
        <v>0.0234</v>
      </c>
      <c r="J41" s="3"/>
      <c r="K41" s="18" t="s">
        <v>44</v>
      </c>
      <c r="L41" s="1"/>
      <c r="M41" s="1"/>
    </row>
    <row r="42">
      <c r="A42" s="1"/>
      <c r="B42" s="11" t="s">
        <v>36</v>
      </c>
      <c r="C42" s="3" t="s">
        <v>41</v>
      </c>
      <c r="D42" s="3" t="s">
        <v>59</v>
      </c>
      <c r="E42" s="3" t="s">
        <v>43</v>
      </c>
      <c r="F42" s="16">
        <f t="shared" si="2"/>
        <v>1</v>
      </c>
      <c r="G42" s="17">
        <v>0.02</v>
      </c>
      <c r="H42" s="11">
        <f t="shared" si="1"/>
        <v>0.02</v>
      </c>
      <c r="I42" s="12">
        <f>H42*Data!$C$15</f>
        <v>0.0234</v>
      </c>
      <c r="J42" s="3"/>
      <c r="K42" s="18" t="s">
        <v>44</v>
      </c>
      <c r="L42" s="1"/>
      <c r="M42" s="1"/>
    </row>
    <row r="43">
      <c r="A43" s="1"/>
      <c r="B43" s="11" t="s">
        <v>36</v>
      </c>
      <c r="C43" s="3" t="s">
        <v>41</v>
      </c>
      <c r="D43" s="3" t="s">
        <v>60</v>
      </c>
      <c r="E43" s="3" t="s">
        <v>43</v>
      </c>
      <c r="F43" s="16">
        <f t="shared" si="2"/>
        <v>1</v>
      </c>
      <c r="G43" s="17">
        <v>0.02</v>
      </c>
      <c r="H43" s="11">
        <f t="shared" si="1"/>
        <v>0.02</v>
      </c>
      <c r="I43" s="12">
        <f>H43*Data!$C$15</f>
        <v>0.0234</v>
      </c>
      <c r="J43" s="3"/>
      <c r="K43" s="18" t="s">
        <v>44</v>
      </c>
      <c r="L43" s="1"/>
      <c r="M43" s="1"/>
    </row>
    <row r="44">
      <c r="A44" s="1"/>
      <c r="B44" s="11" t="s">
        <v>36</v>
      </c>
      <c r="C44" s="19" t="s">
        <v>61</v>
      </c>
      <c r="D44" s="3" t="s">
        <v>62</v>
      </c>
      <c r="E44" s="3" t="s">
        <v>63</v>
      </c>
      <c r="F44" s="3">
        <v>1.0</v>
      </c>
      <c r="G44" s="17">
        <v>0.03</v>
      </c>
      <c r="H44" s="11">
        <f t="shared" si="1"/>
        <v>0.03</v>
      </c>
      <c r="I44" s="12">
        <f>H44*Data!$C$15</f>
        <v>0.0351</v>
      </c>
      <c r="J44" s="3" t="s">
        <v>64</v>
      </c>
      <c r="K44" s="20" t="s">
        <v>65</v>
      </c>
      <c r="L44" s="1"/>
      <c r="M44" s="1"/>
    </row>
    <row r="45">
      <c r="A45" s="1"/>
      <c r="B45" s="11" t="s">
        <v>36</v>
      </c>
      <c r="C45" s="19" t="s">
        <v>61</v>
      </c>
      <c r="D45" s="3" t="s">
        <v>66</v>
      </c>
      <c r="E45" s="3" t="s">
        <v>63</v>
      </c>
      <c r="F45" s="3">
        <v>1.0</v>
      </c>
      <c r="G45" s="17">
        <v>0.03</v>
      </c>
      <c r="H45" s="11">
        <f t="shared" si="1"/>
        <v>0.03</v>
      </c>
      <c r="I45" s="12">
        <f>H45*Data!$C$15</f>
        <v>0.0351</v>
      </c>
      <c r="J45" s="3" t="s">
        <v>64</v>
      </c>
      <c r="K45" s="20" t="s">
        <v>65</v>
      </c>
      <c r="L45" s="1"/>
      <c r="M45" s="1"/>
    </row>
    <row r="46">
      <c r="A46" s="1"/>
      <c r="B46" s="11" t="s">
        <v>36</v>
      </c>
      <c r="C46" s="19" t="s">
        <v>61</v>
      </c>
      <c r="D46" s="3" t="s">
        <v>67</v>
      </c>
      <c r="E46" s="3" t="s">
        <v>63</v>
      </c>
      <c r="F46" s="3">
        <v>1.0</v>
      </c>
      <c r="G46" s="17">
        <v>0.03</v>
      </c>
      <c r="H46" s="11">
        <f t="shared" si="1"/>
        <v>0.03</v>
      </c>
      <c r="I46" s="12">
        <f>H46*Data!$C$15</f>
        <v>0.0351</v>
      </c>
      <c r="J46" s="3" t="s">
        <v>64</v>
      </c>
      <c r="K46" s="20" t="s">
        <v>65</v>
      </c>
      <c r="L46" s="1"/>
      <c r="M46" s="1"/>
    </row>
    <row r="47">
      <c r="A47" s="1"/>
      <c r="B47" s="11" t="s">
        <v>36</v>
      </c>
      <c r="C47" s="19" t="s">
        <v>61</v>
      </c>
      <c r="D47" s="3" t="s">
        <v>68</v>
      </c>
      <c r="E47" s="3" t="s">
        <v>63</v>
      </c>
      <c r="F47" s="3">
        <v>1.0</v>
      </c>
      <c r="G47" s="17">
        <v>0.03</v>
      </c>
      <c r="H47" s="11">
        <f t="shared" si="1"/>
        <v>0.03</v>
      </c>
      <c r="I47" s="12">
        <f>H47*Data!$C$15</f>
        <v>0.0351</v>
      </c>
      <c r="J47" s="3" t="s">
        <v>64</v>
      </c>
      <c r="K47" s="20" t="s">
        <v>65</v>
      </c>
      <c r="L47" s="1"/>
      <c r="M47" s="1"/>
    </row>
    <row r="48">
      <c r="A48" s="1"/>
      <c r="B48" s="11" t="s">
        <v>36</v>
      </c>
      <c r="C48" s="19" t="s">
        <v>69</v>
      </c>
      <c r="D48" s="3" t="s">
        <v>70</v>
      </c>
      <c r="E48" s="3" t="s">
        <v>71</v>
      </c>
      <c r="F48" s="3">
        <v>1.0</v>
      </c>
      <c r="G48" s="17">
        <v>0.03</v>
      </c>
      <c r="H48" s="11">
        <f t="shared" si="1"/>
        <v>0.03</v>
      </c>
      <c r="I48" s="12">
        <f>H48*Data!$C$15</f>
        <v>0.0351</v>
      </c>
      <c r="J48" s="3"/>
      <c r="K48" s="20" t="s">
        <v>65</v>
      </c>
      <c r="L48" s="1"/>
      <c r="M48" s="1"/>
    </row>
    <row r="49">
      <c r="A49" s="1"/>
      <c r="B49" s="11" t="s">
        <v>36</v>
      </c>
      <c r="C49" s="19" t="s">
        <v>72</v>
      </c>
      <c r="D49" s="3" t="s">
        <v>73</v>
      </c>
      <c r="E49" s="3" t="s">
        <v>47</v>
      </c>
      <c r="F49" s="3">
        <v>1.0</v>
      </c>
      <c r="G49" s="17">
        <v>0.13</v>
      </c>
      <c r="H49" s="11">
        <f t="shared" si="1"/>
        <v>0.13</v>
      </c>
      <c r="I49" s="12">
        <f>H49*Data!$C$15</f>
        <v>0.1521</v>
      </c>
      <c r="J49" s="3"/>
      <c r="K49" s="20" t="s">
        <v>74</v>
      </c>
      <c r="L49" s="1"/>
      <c r="M49" s="1"/>
    </row>
    <row r="50">
      <c r="A50" s="1"/>
      <c r="B50" s="11" t="s">
        <v>36</v>
      </c>
      <c r="C50" s="19" t="s">
        <v>75</v>
      </c>
      <c r="D50" s="3" t="s">
        <v>76</v>
      </c>
      <c r="E50" s="3" t="s">
        <v>77</v>
      </c>
      <c r="F50" s="3">
        <v>2.0</v>
      </c>
      <c r="G50" s="17">
        <v>0.2</v>
      </c>
      <c r="H50" s="11">
        <f t="shared" si="1"/>
        <v>0.4</v>
      </c>
      <c r="I50" s="12">
        <f>H50*Data!$C$15</f>
        <v>0.468</v>
      </c>
      <c r="J50" s="16"/>
      <c r="K50" s="18" t="s">
        <v>78</v>
      </c>
      <c r="L50" s="1"/>
      <c r="M50" s="1"/>
    </row>
    <row r="51">
      <c r="A51" s="1"/>
      <c r="B51" s="11" t="s">
        <v>36</v>
      </c>
      <c r="C51" s="19" t="s">
        <v>79</v>
      </c>
      <c r="D51" s="3" t="s">
        <v>76</v>
      </c>
      <c r="E51" s="3" t="s">
        <v>77</v>
      </c>
      <c r="F51" s="3">
        <v>2.0</v>
      </c>
      <c r="G51" s="17">
        <v>0.22</v>
      </c>
      <c r="H51" s="11">
        <f t="shared" si="1"/>
        <v>0.44</v>
      </c>
      <c r="I51" s="12">
        <f>H51*Data!$C$15</f>
        <v>0.5148</v>
      </c>
      <c r="J51" s="3" t="s">
        <v>80</v>
      </c>
      <c r="K51" s="18" t="s">
        <v>78</v>
      </c>
      <c r="L51" s="1"/>
      <c r="M51" s="1"/>
    </row>
    <row r="52">
      <c r="A52" s="1"/>
      <c r="B52" s="11" t="s">
        <v>81</v>
      </c>
      <c r="C52" s="19" t="s">
        <v>82</v>
      </c>
      <c r="D52" s="21" t="s">
        <v>83</v>
      </c>
      <c r="E52" s="3" t="s">
        <v>47</v>
      </c>
      <c r="F52" s="3">
        <f>D14</f>
        <v>1</v>
      </c>
      <c r="G52" s="17">
        <v>0.47</v>
      </c>
      <c r="H52" s="11">
        <f t="shared" si="1"/>
        <v>0.47</v>
      </c>
      <c r="I52" s="12">
        <f>H52*Data!$C$15</f>
        <v>0.5499</v>
      </c>
      <c r="J52" s="16"/>
      <c r="K52" s="18" t="s">
        <v>84</v>
      </c>
      <c r="L52" s="1"/>
      <c r="M52" s="1"/>
    </row>
    <row r="53">
      <c r="A53" s="1"/>
      <c r="B53" s="11" t="s">
        <v>81</v>
      </c>
      <c r="C53" s="19" t="s">
        <v>85</v>
      </c>
      <c r="D53" s="21" t="s">
        <v>86</v>
      </c>
      <c r="E53" s="3" t="s">
        <v>47</v>
      </c>
      <c r="F53" s="3">
        <v>1.0</v>
      </c>
      <c r="G53" s="17">
        <v>1.15</v>
      </c>
      <c r="H53" s="11">
        <f t="shared" si="1"/>
        <v>1.15</v>
      </c>
      <c r="I53" s="12">
        <f>H53*Data!$C$15</f>
        <v>1.3455</v>
      </c>
      <c r="J53" s="3" t="s">
        <v>87</v>
      </c>
      <c r="K53" s="20" t="s">
        <v>88</v>
      </c>
      <c r="L53" s="1"/>
      <c r="M53" s="1"/>
    </row>
    <row r="54">
      <c r="A54" s="1"/>
      <c r="B54" s="11" t="s">
        <v>81</v>
      </c>
      <c r="C54" s="19" t="s">
        <v>89</v>
      </c>
      <c r="D54" s="3" t="s">
        <v>90</v>
      </c>
      <c r="E54" s="3" t="s">
        <v>47</v>
      </c>
      <c r="F54" s="3">
        <v>1.0</v>
      </c>
      <c r="G54" s="17">
        <v>1.15</v>
      </c>
      <c r="H54" s="11">
        <f t="shared" si="1"/>
        <v>1.15</v>
      </c>
      <c r="I54" s="12">
        <f>H54*Data!$C$15</f>
        <v>1.3455</v>
      </c>
      <c r="J54" s="3" t="s">
        <v>87</v>
      </c>
      <c r="K54" s="22" t="s">
        <v>88</v>
      </c>
      <c r="L54" s="1"/>
      <c r="M54" s="1"/>
    </row>
    <row r="55">
      <c r="A55" s="1"/>
      <c r="B55" s="11" t="s">
        <v>81</v>
      </c>
      <c r="C55" s="19" t="s">
        <v>91</v>
      </c>
      <c r="D55" s="21" t="s">
        <v>92</v>
      </c>
      <c r="E55" s="3" t="s">
        <v>47</v>
      </c>
      <c r="F55" s="3">
        <v>1.0</v>
      </c>
      <c r="G55" s="17">
        <v>1.15</v>
      </c>
      <c r="H55" s="11">
        <f t="shared" si="1"/>
        <v>1.15</v>
      </c>
      <c r="I55" s="12">
        <f>H55*Data!$C$15</f>
        <v>1.3455</v>
      </c>
      <c r="J55" s="3" t="s">
        <v>87</v>
      </c>
      <c r="K55" s="18" t="s">
        <v>88</v>
      </c>
      <c r="L55" s="1"/>
      <c r="M55" s="1"/>
    </row>
    <row r="56">
      <c r="A56" s="1"/>
      <c r="B56" s="11" t="s">
        <v>81</v>
      </c>
      <c r="C56" s="19" t="s">
        <v>93</v>
      </c>
      <c r="D56" s="21" t="s">
        <v>94</v>
      </c>
      <c r="E56" s="3" t="s">
        <v>47</v>
      </c>
      <c r="F56" s="3">
        <v>1.0</v>
      </c>
      <c r="G56" s="17">
        <v>1.15</v>
      </c>
      <c r="H56" s="11">
        <f t="shared" si="1"/>
        <v>1.15</v>
      </c>
      <c r="I56" s="12">
        <f>H56*Data!$C$15</f>
        <v>1.3455</v>
      </c>
      <c r="J56" s="3" t="s">
        <v>87</v>
      </c>
      <c r="K56" s="18" t="s">
        <v>88</v>
      </c>
      <c r="L56" s="1"/>
      <c r="M56" s="1"/>
    </row>
    <row r="57">
      <c r="A57" s="1"/>
      <c r="B57" s="11" t="s">
        <v>36</v>
      </c>
      <c r="C57" s="19" t="s">
        <v>95</v>
      </c>
      <c r="D57" s="3" t="s">
        <v>96</v>
      </c>
      <c r="E57" s="3" t="s">
        <v>47</v>
      </c>
      <c r="F57" s="3">
        <v>2.0</v>
      </c>
      <c r="G57" s="17">
        <v>1.0</v>
      </c>
      <c r="H57" s="11">
        <f t="shared" si="1"/>
        <v>2</v>
      </c>
      <c r="I57" s="12">
        <f>H57*Data!$C$15</f>
        <v>2.34</v>
      </c>
      <c r="J57" s="3" t="s">
        <v>97</v>
      </c>
      <c r="K57" s="20" t="s">
        <v>98</v>
      </c>
      <c r="L57" s="1"/>
      <c r="M57" s="1"/>
    </row>
    <row r="58">
      <c r="A58" s="1"/>
      <c r="B58" s="11" t="s">
        <v>99</v>
      </c>
      <c r="C58" s="19" t="s">
        <v>8</v>
      </c>
      <c r="D58" s="21" t="s">
        <v>100</v>
      </c>
      <c r="E58" s="3" t="s">
        <v>47</v>
      </c>
      <c r="F58" s="16">
        <f>D9</f>
        <v>0</v>
      </c>
      <c r="G58" s="17">
        <v>11.69</v>
      </c>
      <c r="H58" s="11">
        <f t="shared" si="1"/>
        <v>0</v>
      </c>
      <c r="I58" s="12">
        <f>H58*Data!$C$15</f>
        <v>0</v>
      </c>
      <c r="J58" s="3" t="s">
        <v>101</v>
      </c>
      <c r="K58" s="20" t="s">
        <v>102</v>
      </c>
      <c r="L58" s="1"/>
      <c r="M58" s="1"/>
    </row>
    <row r="59">
      <c r="A59" s="1"/>
      <c r="B59" s="11" t="s">
        <v>36</v>
      </c>
      <c r="C59" s="19" t="s">
        <v>103</v>
      </c>
      <c r="D59" s="3" t="s">
        <v>104</v>
      </c>
      <c r="E59" s="3" t="s">
        <v>47</v>
      </c>
      <c r="F59" s="3">
        <v>1.0</v>
      </c>
      <c r="G59" s="17">
        <v>0.0</v>
      </c>
      <c r="H59" s="11">
        <f t="shared" si="1"/>
        <v>0</v>
      </c>
      <c r="I59" s="12">
        <f>H59*Data!$C$15</f>
        <v>0</v>
      </c>
      <c r="J59" s="3" t="s">
        <v>105</v>
      </c>
      <c r="K59" s="23" t="s">
        <v>29</v>
      </c>
      <c r="L59" s="1"/>
      <c r="M59" s="1"/>
    </row>
    <row r="60">
      <c r="A60" s="1"/>
      <c r="B60" s="11" t="s">
        <v>81</v>
      </c>
      <c r="C60" s="19" t="s">
        <v>106</v>
      </c>
      <c r="D60" s="3" t="s">
        <v>107</v>
      </c>
      <c r="E60" s="3" t="s">
        <v>47</v>
      </c>
      <c r="F60" s="3">
        <v>4.0</v>
      </c>
      <c r="G60" s="17">
        <v>0.22</v>
      </c>
      <c r="H60" s="11">
        <f t="shared" si="1"/>
        <v>0.88</v>
      </c>
      <c r="I60" s="12">
        <f>H60*Data!$C$15</f>
        <v>1.0296</v>
      </c>
      <c r="J60" s="3" t="s">
        <v>108</v>
      </c>
      <c r="K60" s="20" t="s">
        <v>109</v>
      </c>
      <c r="L60" s="1"/>
      <c r="M60" s="1"/>
    </row>
    <row r="61">
      <c r="A61" s="1"/>
      <c r="B61" s="11" t="s">
        <v>110</v>
      </c>
      <c r="C61" s="19" t="s">
        <v>111</v>
      </c>
      <c r="D61" s="21" t="s">
        <v>112</v>
      </c>
      <c r="E61" s="3" t="s">
        <v>47</v>
      </c>
      <c r="F61" s="3">
        <v>1.0</v>
      </c>
      <c r="G61" s="17">
        <v>1.52</v>
      </c>
      <c r="H61" s="11">
        <f t="shared" si="1"/>
        <v>1.52</v>
      </c>
      <c r="I61" s="12">
        <f>H61*Data!$C$15</f>
        <v>1.7784</v>
      </c>
      <c r="J61" s="3" t="s">
        <v>113</v>
      </c>
      <c r="K61" s="20" t="s">
        <v>114</v>
      </c>
      <c r="L61" s="1"/>
      <c r="M61" s="1"/>
    </row>
    <row r="62">
      <c r="A62" s="1"/>
      <c r="B62" s="11" t="s">
        <v>81</v>
      </c>
      <c r="C62" s="19" t="s">
        <v>115</v>
      </c>
      <c r="D62" s="21" t="s">
        <v>116</v>
      </c>
      <c r="E62" s="3" t="s">
        <v>47</v>
      </c>
      <c r="F62" s="3">
        <v>1.0</v>
      </c>
      <c r="G62" s="17">
        <v>1.15</v>
      </c>
      <c r="H62" s="11">
        <f t="shared" si="1"/>
        <v>1.15</v>
      </c>
      <c r="I62" s="12">
        <f>H62*Data!$C$15</f>
        <v>1.3455</v>
      </c>
      <c r="J62" s="3" t="s">
        <v>117</v>
      </c>
      <c r="K62" s="18" t="s">
        <v>88</v>
      </c>
      <c r="L62" s="1"/>
      <c r="M62" s="1"/>
    </row>
    <row r="63">
      <c r="A63" s="1"/>
      <c r="B63" s="11" t="s">
        <v>81</v>
      </c>
      <c r="C63" s="19" t="s">
        <v>118</v>
      </c>
      <c r="D63" s="21" t="s">
        <v>119</v>
      </c>
      <c r="E63" s="3" t="s">
        <v>47</v>
      </c>
      <c r="F63" s="3">
        <v>1.0</v>
      </c>
      <c r="G63" s="17">
        <v>1.15</v>
      </c>
      <c r="H63" s="11">
        <f t="shared" si="1"/>
        <v>1.15</v>
      </c>
      <c r="I63" s="12">
        <f>H63*Data!$C$15</f>
        <v>1.3455</v>
      </c>
      <c r="J63" s="3" t="s">
        <v>117</v>
      </c>
      <c r="K63" s="18" t="s">
        <v>88</v>
      </c>
      <c r="L63" s="1"/>
      <c r="M63" s="1"/>
    </row>
    <row r="64">
      <c r="A64" s="1"/>
      <c r="B64" s="11" t="s">
        <v>81</v>
      </c>
      <c r="C64" s="19" t="s">
        <v>120</v>
      </c>
      <c r="D64" s="3" t="s">
        <v>121</v>
      </c>
      <c r="E64" s="3" t="s">
        <v>47</v>
      </c>
      <c r="F64" s="3">
        <v>1.0</v>
      </c>
      <c r="G64" s="17">
        <v>1.15</v>
      </c>
      <c r="H64" s="11">
        <f t="shared" si="1"/>
        <v>1.15</v>
      </c>
      <c r="I64" s="12">
        <f>H64*Data!$C$15</f>
        <v>1.3455</v>
      </c>
      <c r="J64" s="3" t="s">
        <v>117</v>
      </c>
      <c r="K64" s="18" t="s">
        <v>88</v>
      </c>
      <c r="L64" s="1"/>
      <c r="M64" s="1"/>
    </row>
    <row r="65">
      <c r="A65" s="1"/>
      <c r="B65" s="11" t="s">
        <v>81</v>
      </c>
      <c r="C65" s="19" t="s">
        <v>122</v>
      </c>
      <c r="D65" s="3" t="s">
        <v>123</v>
      </c>
      <c r="E65" s="3" t="s">
        <v>47</v>
      </c>
      <c r="F65" s="3">
        <v>1.0</v>
      </c>
      <c r="G65" s="17">
        <v>1.06</v>
      </c>
      <c r="H65" s="11">
        <f t="shared" si="1"/>
        <v>1.06</v>
      </c>
      <c r="I65" s="12">
        <f>H65*Data!$C$15</f>
        <v>1.2402</v>
      </c>
      <c r="J65" s="3" t="s">
        <v>124</v>
      </c>
      <c r="K65" s="20" t="s">
        <v>125</v>
      </c>
      <c r="L65" s="1"/>
      <c r="M65" s="1"/>
    </row>
    <row r="66">
      <c r="A66" s="1"/>
      <c r="B66" s="11" t="s">
        <v>81</v>
      </c>
      <c r="C66" s="19" t="s">
        <v>126</v>
      </c>
      <c r="D66" s="21" t="s">
        <v>127</v>
      </c>
      <c r="E66" s="3" t="s">
        <v>47</v>
      </c>
      <c r="F66" s="3">
        <v>1.0</v>
      </c>
      <c r="G66" s="17">
        <v>1.06</v>
      </c>
      <c r="H66" s="11">
        <f t="shared" si="1"/>
        <v>1.06</v>
      </c>
      <c r="I66" s="12">
        <f>H66*Data!$C$15</f>
        <v>1.2402</v>
      </c>
      <c r="J66" s="3" t="s">
        <v>124</v>
      </c>
      <c r="K66" s="20" t="s">
        <v>125</v>
      </c>
      <c r="L66" s="1"/>
      <c r="M66" s="1"/>
    </row>
    <row r="67">
      <c r="A67" s="1"/>
      <c r="B67" s="11" t="s">
        <v>81</v>
      </c>
      <c r="C67" s="19" t="s">
        <v>128</v>
      </c>
      <c r="D67" s="21" t="s">
        <v>129</v>
      </c>
      <c r="E67" s="3" t="s">
        <v>47</v>
      </c>
      <c r="F67" s="3">
        <v>1.0</v>
      </c>
      <c r="G67" s="17">
        <v>1.06</v>
      </c>
      <c r="H67" s="11">
        <f t="shared" si="1"/>
        <v>1.06</v>
      </c>
      <c r="I67" s="12">
        <f>H67*Data!$C$15</f>
        <v>1.2402</v>
      </c>
      <c r="J67" s="3" t="s">
        <v>124</v>
      </c>
      <c r="K67" s="20" t="s">
        <v>125</v>
      </c>
      <c r="L67" s="1"/>
      <c r="M67" s="1"/>
    </row>
    <row r="68">
      <c r="A68" s="1"/>
      <c r="B68" s="11" t="s">
        <v>81</v>
      </c>
      <c r="C68" s="19" t="s">
        <v>130</v>
      </c>
      <c r="D68" s="21" t="s">
        <v>131</v>
      </c>
      <c r="E68" s="3" t="s">
        <v>47</v>
      </c>
      <c r="F68" s="3">
        <v>1.0</v>
      </c>
      <c r="G68" s="17">
        <v>1.06</v>
      </c>
      <c r="H68" s="11">
        <f t="shared" si="1"/>
        <v>1.06</v>
      </c>
      <c r="I68" s="12">
        <f>H68*Data!$C$15</f>
        <v>1.2402</v>
      </c>
      <c r="J68" s="3" t="s">
        <v>124</v>
      </c>
      <c r="K68" s="18" t="s">
        <v>125</v>
      </c>
      <c r="L68" s="1"/>
      <c r="M68" s="1"/>
    </row>
    <row r="69">
      <c r="A69" s="1"/>
      <c r="B69" s="11" t="s">
        <v>99</v>
      </c>
      <c r="C69" s="19" t="s">
        <v>9</v>
      </c>
      <c r="D69" s="21" t="s">
        <v>132</v>
      </c>
      <c r="E69" s="3" t="s">
        <v>47</v>
      </c>
      <c r="F69" s="3">
        <f>D10</f>
        <v>0</v>
      </c>
      <c r="G69" s="17">
        <v>2.77</v>
      </c>
      <c r="H69" s="11">
        <f t="shared" si="1"/>
        <v>0</v>
      </c>
      <c r="I69" s="12">
        <f>H69*Data!$C$15</f>
        <v>0</v>
      </c>
      <c r="J69" s="16"/>
      <c r="K69" s="20" t="s">
        <v>133</v>
      </c>
      <c r="L69" s="1"/>
      <c r="M69" s="1"/>
    </row>
    <row r="70">
      <c r="A70" s="1"/>
      <c r="B70" s="11" t="s">
        <v>81</v>
      </c>
      <c r="C70" s="19" t="s">
        <v>134</v>
      </c>
      <c r="D70" s="21" t="s">
        <v>135</v>
      </c>
      <c r="E70" s="3" t="s">
        <v>47</v>
      </c>
      <c r="F70" s="3">
        <v>3.0</v>
      </c>
      <c r="G70" s="17">
        <v>1.26</v>
      </c>
      <c r="H70" s="11">
        <f t="shared" si="1"/>
        <v>3.78</v>
      </c>
      <c r="I70" s="12">
        <f>H70*Data!$C$15</f>
        <v>4.4226</v>
      </c>
      <c r="J70" s="3" t="s">
        <v>136</v>
      </c>
      <c r="K70" s="18" t="s">
        <v>137</v>
      </c>
      <c r="L70" s="1"/>
      <c r="M70" s="1"/>
    </row>
    <row r="71">
      <c r="A71" s="1"/>
      <c r="B71" s="11" t="s">
        <v>36</v>
      </c>
      <c r="C71" s="19" t="s">
        <v>138</v>
      </c>
      <c r="D71" s="21" t="s">
        <v>139</v>
      </c>
      <c r="E71" s="3" t="s">
        <v>140</v>
      </c>
      <c r="F71" s="3">
        <v>4.0</v>
      </c>
      <c r="G71" s="17">
        <v>0.32</v>
      </c>
      <c r="H71" s="11">
        <f t="shared" si="1"/>
        <v>1.28</v>
      </c>
      <c r="I71" s="12">
        <f>H71*Data!$C$15</f>
        <v>1.4976</v>
      </c>
      <c r="J71" s="16"/>
      <c r="K71" s="20" t="s">
        <v>141</v>
      </c>
      <c r="L71" s="1"/>
      <c r="M71" s="1"/>
    </row>
    <row r="72">
      <c r="A72" s="1"/>
      <c r="B72" s="11" t="s">
        <v>36</v>
      </c>
      <c r="C72" s="19" t="s">
        <v>142</v>
      </c>
      <c r="D72" s="3" t="s">
        <v>143</v>
      </c>
      <c r="E72" s="3" t="s">
        <v>144</v>
      </c>
      <c r="F72" s="3">
        <f>2*D14</f>
        <v>2</v>
      </c>
      <c r="G72" s="17">
        <v>0.01</v>
      </c>
      <c r="H72" s="11">
        <f t="shared" si="1"/>
        <v>0.02</v>
      </c>
      <c r="I72" s="12">
        <f>H72*Data!$C$15</f>
        <v>0.0234</v>
      </c>
      <c r="J72" s="3" t="s">
        <v>13</v>
      </c>
      <c r="K72" s="20" t="s">
        <v>145</v>
      </c>
      <c r="L72" s="1"/>
      <c r="M72" s="1"/>
    </row>
    <row r="73">
      <c r="A73" s="1"/>
      <c r="B73" s="11" t="s">
        <v>36</v>
      </c>
      <c r="C73" s="19" t="s">
        <v>142</v>
      </c>
      <c r="D73" s="3" t="s">
        <v>146</v>
      </c>
      <c r="E73" s="3" t="s">
        <v>144</v>
      </c>
      <c r="F73" s="3">
        <v>2.0</v>
      </c>
      <c r="G73" s="17">
        <v>0.01</v>
      </c>
      <c r="H73" s="11">
        <f t="shared" si="1"/>
        <v>0.02</v>
      </c>
      <c r="I73" s="12">
        <f>H73*Data!$C$15</f>
        <v>0.0234</v>
      </c>
      <c r="J73" s="3"/>
      <c r="K73" s="20" t="s">
        <v>145</v>
      </c>
      <c r="L73" s="1"/>
      <c r="M73" s="1"/>
    </row>
    <row r="74">
      <c r="A74" s="1"/>
      <c r="B74" s="11" t="s">
        <v>36</v>
      </c>
      <c r="C74" s="19" t="s">
        <v>142</v>
      </c>
      <c r="D74" s="3" t="s">
        <v>147</v>
      </c>
      <c r="E74" s="3" t="s">
        <v>144</v>
      </c>
      <c r="F74" s="3">
        <v>2.0</v>
      </c>
      <c r="G74" s="17">
        <v>0.01</v>
      </c>
      <c r="H74" s="11">
        <f t="shared" si="1"/>
        <v>0.02</v>
      </c>
      <c r="I74" s="12">
        <f>H74*Data!$C$15</f>
        <v>0.0234</v>
      </c>
      <c r="J74" s="3"/>
      <c r="K74" s="20" t="s">
        <v>145</v>
      </c>
      <c r="L74" s="1"/>
      <c r="M74" s="1"/>
    </row>
    <row r="75">
      <c r="A75" s="1"/>
      <c r="B75" s="11" t="s">
        <v>36</v>
      </c>
      <c r="C75" s="19" t="s">
        <v>142</v>
      </c>
      <c r="D75" s="3" t="s">
        <v>148</v>
      </c>
      <c r="E75" s="3" t="s">
        <v>144</v>
      </c>
      <c r="F75" s="3">
        <v>1.0</v>
      </c>
      <c r="G75" s="17">
        <v>0.01</v>
      </c>
      <c r="H75" s="11">
        <f t="shared" si="1"/>
        <v>0.01</v>
      </c>
      <c r="I75" s="12">
        <f>H75*Data!$C$15</f>
        <v>0.0117</v>
      </c>
      <c r="J75" s="3"/>
      <c r="K75" s="20" t="s">
        <v>145</v>
      </c>
      <c r="L75" s="1"/>
      <c r="M75" s="1"/>
    </row>
    <row r="76">
      <c r="A76" s="1"/>
      <c r="B76" s="11" t="s">
        <v>36</v>
      </c>
      <c r="C76" s="19" t="s">
        <v>149</v>
      </c>
      <c r="D76" s="3" t="s">
        <v>150</v>
      </c>
      <c r="E76" s="21" t="s">
        <v>151</v>
      </c>
      <c r="F76" s="3">
        <v>4.0</v>
      </c>
      <c r="G76" s="17">
        <v>0.01</v>
      </c>
      <c r="H76" s="11">
        <f t="shared" si="1"/>
        <v>0.04</v>
      </c>
      <c r="I76" s="12">
        <f>H76*Data!$C$15</f>
        <v>0.0468</v>
      </c>
      <c r="J76" s="16"/>
      <c r="K76" s="20" t="s">
        <v>152</v>
      </c>
      <c r="L76" s="1"/>
      <c r="M76" s="1"/>
    </row>
    <row r="77">
      <c r="A77" s="1"/>
      <c r="B77" s="11" t="s">
        <v>36</v>
      </c>
      <c r="C77" s="19" t="s">
        <v>153</v>
      </c>
      <c r="D77" s="3" t="s">
        <v>154</v>
      </c>
      <c r="E77" s="21" t="s">
        <v>151</v>
      </c>
      <c r="F77" s="3">
        <v>1.0</v>
      </c>
      <c r="G77" s="17">
        <v>0.01</v>
      </c>
      <c r="H77" s="11">
        <f t="shared" si="1"/>
        <v>0.01</v>
      </c>
      <c r="I77" s="12">
        <f>H77*Data!$C$15</f>
        <v>0.0117</v>
      </c>
      <c r="J77" s="16"/>
      <c r="K77" s="20" t="s">
        <v>152</v>
      </c>
      <c r="L77" s="1"/>
      <c r="M77" s="1"/>
    </row>
    <row r="78">
      <c r="A78" s="1"/>
      <c r="B78" s="11" t="s">
        <v>36</v>
      </c>
      <c r="C78" s="19" t="s">
        <v>155</v>
      </c>
      <c r="D78" s="3" t="s">
        <v>156</v>
      </c>
      <c r="E78" s="21" t="s">
        <v>151</v>
      </c>
      <c r="F78" s="3">
        <v>4.0</v>
      </c>
      <c r="G78" s="17">
        <v>0.01</v>
      </c>
      <c r="H78" s="11">
        <f t="shared" si="1"/>
        <v>0.04</v>
      </c>
      <c r="I78" s="12">
        <f>H78*Data!$C$15</f>
        <v>0.0468</v>
      </c>
      <c r="J78" s="16"/>
      <c r="K78" s="20" t="s">
        <v>152</v>
      </c>
      <c r="L78" s="1"/>
      <c r="M78" s="1"/>
    </row>
    <row r="79">
      <c r="A79" s="1"/>
      <c r="B79" s="11" t="s">
        <v>36</v>
      </c>
      <c r="C79" s="19">
        <v>100.0</v>
      </c>
      <c r="D79" s="21" t="s">
        <v>157</v>
      </c>
      <c r="E79" s="3" t="s">
        <v>151</v>
      </c>
      <c r="F79" s="3">
        <v>4.0</v>
      </c>
      <c r="G79" s="17">
        <v>0.01</v>
      </c>
      <c r="H79" s="11">
        <f t="shared" si="1"/>
        <v>0.04</v>
      </c>
      <c r="I79" s="12">
        <f>H79*Data!$C$15</f>
        <v>0.0468</v>
      </c>
      <c r="J79" s="16"/>
      <c r="K79" s="20" t="s">
        <v>152</v>
      </c>
      <c r="L79" s="1"/>
      <c r="M79" s="1"/>
    </row>
    <row r="80">
      <c r="A80" s="1"/>
      <c r="B80" s="11" t="s">
        <v>36</v>
      </c>
      <c r="C80" s="19" t="s">
        <v>158</v>
      </c>
      <c r="D80" s="3" t="s">
        <v>159</v>
      </c>
      <c r="E80" s="3" t="s">
        <v>151</v>
      </c>
      <c r="F80" s="3">
        <f>2*D14</f>
        <v>2</v>
      </c>
      <c r="G80" s="17">
        <v>0.01</v>
      </c>
      <c r="H80" s="11">
        <f t="shared" si="1"/>
        <v>0.02</v>
      </c>
      <c r="I80" s="12">
        <f>H80*Data!$C$15</f>
        <v>0.0234</v>
      </c>
      <c r="J80" s="3" t="s">
        <v>13</v>
      </c>
      <c r="K80" s="20" t="s">
        <v>152</v>
      </c>
      <c r="L80" s="1"/>
      <c r="M80" s="1"/>
    </row>
    <row r="81">
      <c r="A81" s="1"/>
      <c r="B81" s="11" t="s">
        <v>36</v>
      </c>
      <c r="C81" s="3" t="s">
        <v>158</v>
      </c>
      <c r="D81" s="3" t="s">
        <v>160</v>
      </c>
      <c r="E81" s="3" t="s">
        <v>151</v>
      </c>
      <c r="F81" s="3">
        <v>3.0</v>
      </c>
      <c r="G81" s="17">
        <v>0.01</v>
      </c>
      <c r="H81" s="11"/>
      <c r="I81" s="12"/>
      <c r="J81" s="3"/>
      <c r="K81" s="20" t="s">
        <v>152</v>
      </c>
      <c r="L81" s="1"/>
      <c r="M81" s="1"/>
    </row>
    <row r="82">
      <c r="A82" s="1"/>
      <c r="B82" s="11" t="s">
        <v>36</v>
      </c>
      <c r="C82" s="3" t="s">
        <v>155</v>
      </c>
      <c r="D82" s="3" t="s">
        <v>161</v>
      </c>
      <c r="E82" s="3" t="s">
        <v>151</v>
      </c>
      <c r="F82" s="3">
        <v>2.0</v>
      </c>
      <c r="G82" s="17">
        <v>0.01</v>
      </c>
      <c r="H82" s="11">
        <f t="shared" ref="H82:H109" si="3">F82*G82</f>
        <v>0.02</v>
      </c>
      <c r="I82" s="12">
        <f>H82*Data!$C$15</f>
        <v>0.0234</v>
      </c>
      <c r="J82" s="3"/>
      <c r="K82" s="20" t="s">
        <v>152</v>
      </c>
      <c r="L82" s="1"/>
      <c r="M82" s="1"/>
    </row>
    <row r="83">
      <c r="A83" s="1"/>
      <c r="B83" s="11" t="s">
        <v>162</v>
      </c>
      <c r="C83" s="21" t="s">
        <v>163</v>
      </c>
      <c r="D83" s="3" t="s">
        <v>130</v>
      </c>
      <c r="E83" s="3" t="s">
        <v>164</v>
      </c>
      <c r="F83" s="16">
        <f t="shared" ref="F83:F93" si="4">$D$3</f>
        <v>1</v>
      </c>
      <c r="G83" s="17">
        <v>1.36</v>
      </c>
      <c r="H83" s="11">
        <f t="shared" si="3"/>
        <v>1.36</v>
      </c>
      <c r="I83" s="12">
        <f>H83*Data!$C$15</f>
        <v>1.5912</v>
      </c>
      <c r="J83" s="3" t="s">
        <v>165</v>
      </c>
      <c r="K83" s="20" t="s">
        <v>166</v>
      </c>
      <c r="L83" s="1"/>
      <c r="M83" s="1"/>
    </row>
    <row r="84">
      <c r="A84" s="1"/>
      <c r="B84" s="11" t="s">
        <v>162</v>
      </c>
      <c r="C84" s="21" t="s">
        <v>163</v>
      </c>
      <c r="D84" s="3" t="s">
        <v>128</v>
      </c>
      <c r="E84" s="3" t="s">
        <v>164</v>
      </c>
      <c r="F84" s="16">
        <f t="shared" si="4"/>
        <v>1</v>
      </c>
      <c r="G84" s="17">
        <v>1.36</v>
      </c>
      <c r="H84" s="11">
        <f t="shared" si="3"/>
        <v>1.36</v>
      </c>
      <c r="I84" s="12">
        <f>H84*Data!$C$15</f>
        <v>1.5912</v>
      </c>
      <c r="J84" s="3" t="s">
        <v>165</v>
      </c>
      <c r="K84" s="20" t="s">
        <v>166</v>
      </c>
      <c r="L84" s="1"/>
      <c r="M84" s="1"/>
    </row>
    <row r="85">
      <c r="A85" s="1"/>
      <c r="B85" s="11" t="s">
        <v>162</v>
      </c>
      <c r="C85" s="21" t="s">
        <v>163</v>
      </c>
      <c r="D85" s="3" t="s">
        <v>126</v>
      </c>
      <c r="E85" s="3" t="s">
        <v>164</v>
      </c>
      <c r="F85" s="16">
        <f t="shared" si="4"/>
        <v>1</v>
      </c>
      <c r="G85" s="17">
        <v>1.36</v>
      </c>
      <c r="H85" s="11">
        <f t="shared" si="3"/>
        <v>1.36</v>
      </c>
      <c r="I85" s="12">
        <f>H85*Data!$C$15</f>
        <v>1.5912</v>
      </c>
      <c r="J85" s="3" t="s">
        <v>165</v>
      </c>
      <c r="K85" s="20" t="s">
        <v>166</v>
      </c>
      <c r="L85" s="1"/>
      <c r="M85" s="1"/>
    </row>
    <row r="86">
      <c r="A86" s="1"/>
      <c r="B86" s="11" t="s">
        <v>162</v>
      </c>
      <c r="C86" s="21" t="s">
        <v>163</v>
      </c>
      <c r="D86" s="3" t="s">
        <v>122</v>
      </c>
      <c r="E86" s="3" t="s">
        <v>164</v>
      </c>
      <c r="F86" s="16">
        <f t="shared" si="4"/>
        <v>1</v>
      </c>
      <c r="G86" s="17">
        <v>1.36</v>
      </c>
      <c r="H86" s="11">
        <f t="shared" si="3"/>
        <v>1.36</v>
      </c>
      <c r="I86" s="12">
        <f>H86*Data!$C$15</f>
        <v>1.5912</v>
      </c>
      <c r="J86" s="3" t="s">
        <v>165</v>
      </c>
      <c r="K86" s="20" t="s">
        <v>166</v>
      </c>
      <c r="L86" s="1"/>
      <c r="M86" s="1"/>
    </row>
    <row r="87">
      <c r="A87" s="1"/>
      <c r="B87" s="11" t="s">
        <v>162</v>
      </c>
      <c r="C87" s="21" t="s">
        <v>163</v>
      </c>
      <c r="D87" s="3" t="s">
        <v>167</v>
      </c>
      <c r="E87" s="3" t="s">
        <v>164</v>
      </c>
      <c r="F87" s="16">
        <f t="shared" si="4"/>
        <v>1</v>
      </c>
      <c r="G87" s="17">
        <v>1.36</v>
      </c>
      <c r="H87" s="11">
        <f t="shared" si="3"/>
        <v>1.36</v>
      </c>
      <c r="I87" s="12">
        <f>H87*Data!$C$15</f>
        <v>1.5912</v>
      </c>
      <c r="J87" s="3" t="s">
        <v>165</v>
      </c>
      <c r="K87" s="20" t="s">
        <v>166</v>
      </c>
      <c r="L87" s="1"/>
      <c r="M87" s="1"/>
    </row>
    <row r="88">
      <c r="A88" s="1"/>
      <c r="B88" s="11" t="s">
        <v>162</v>
      </c>
      <c r="C88" s="21" t="s">
        <v>163</v>
      </c>
      <c r="D88" s="3" t="s">
        <v>168</v>
      </c>
      <c r="E88" s="3" t="s">
        <v>164</v>
      </c>
      <c r="F88" s="16">
        <f t="shared" si="4"/>
        <v>1</v>
      </c>
      <c r="G88" s="17">
        <v>1.36</v>
      </c>
      <c r="H88" s="11">
        <f t="shared" si="3"/>
        <v>1.36</v>
      </c>
      <c r="I88" s="12">
        <f>H88*Data!$C$15</f>
        <v>1.5912</v>
      </c>
      <c r="J88" s="3" t="s">
        <v>165</v>
      </c>
      <c r="K88" s="20" t="s">
        <v>166</v>
      </c>
      <c r="L88" s="1"/>
      <c r="M88" s="1"/>
    </row>
    <row r="89">
      <c r="A89" s="1"/>
      <c r="B89" s="11" t="s">
        <v>162</v>
      </c>
      <c r="C89" s="21" t="s">
        <v>163</v>
      </c>
      <c r="D89" s="3" t="s">
        <v>169</v>
      </c>
      <c r="E89" s="3" t="s">
        <v>164</v>
      </c>
      <c r="F89" s="16">
        <f t="shared" si="4"/>
        <v>1</v>
      </c>
      <c r="G89" s="17">
        <v>1.36</v>
      </c>
      <c r="H89" s="11">
        <f t="shared" si="3"/>
        <v>1.36</v>
      </c>
      <c r="I89" s="12">
        <f>H89*Data!$C$15</f>
        <v>1.5912</v>
      </c>
      <c r="J89" s="3" t="s">
        <v>165</v>
      </c>
      <c r="K89" s="20" t="s">
        <v>166</v>
      </c>
      <c r="L89" s="1"/>
      <c r="M89" s="1"/>
    </row>
    <row r="90">
      <c r="A90" s="1"/>
      <c r="B90" s="11" t="s">
        <v>162</v>
      </c>
      <c r="C90" s="21" t="s">
        <v>163</v>
      </c>
      <c r="D90" s="3" t="s">
        <v>170</v>
      </c>
      <c r="E90" s="3" t="s">
        <v>164</v>
      </c>
      <c r="F90" s="16">
        <f t="shared" si="4"/>
        <v>1</v>
      </c>
      <c r="G90" s="17">
        <v>1.36</v>
      </c>
      <c r="H90" s="11">
        <f t="shared" si="3"/>
        <v>1.36</v>
      </c>
      <c r="I90" s="12">
        <f>H90*Data!$C$15</f>
        <v>1.5912</v>
      </c>
      <c r="J90" s="3" t="s">
        <v>165</v>
      </c>
      <c r="K90" s="20" t="s">
        <v>166</v>
      </c>
      <c r="L90" s="1"/>
      <c r="M90" s="1"/>
    </row>
    <row r="91">
      <c r="A91" s="1"/>
      <c r="B91" s="11" t="s">
        <v>162</v>
      </c>
      <c r="C91" s="21" t="s">
        <v>163</v>
      </c>
      <c r="D91" s="3" t="s">
        <v>171</v>
      </c>
      <c r="E91" s="3" t="s">
        <v>164</v>
      </c>
      <c r="F91" s="16">
        <f t="shared" si="4"/>
        <v>1</v>
      </c>
      <c r="G91" s="17">
        <v>1.36</v>
      </c>
      <c r="H91" s="11">
        <f t="shared" si="3"/>
        <v>1.36</v>
      </c>
      <c r="I91" s="12">
        <f>H91*Data!$C$15</f>
        <v>1.5912</v>
      </c>
      <c r="J91" s="3" t="s">
        <v>165</v>
      </c>
      <c r="K91" s="20" t="s">
        <v>166</v>
      </c>
      <c r="L91" s="1"/>
      <c r="M91" s="1"/>
    </row>
    <row r="92">
      <c r="A92" s="1"/>
      <c r="B92" s="11" t="s">
        <v>162</v>
      </c>
      <c r="C92" s="21" t="s">
        <v>163</v>
      </c>
      <c r="D92" s="3" t="s">
        <v>172</v>
      </c>
      <c r="E92" s="3" t="s">
        <v>164</v>
      </c>
      <c r="F92" s="16">
        <f t="shared" si="4"/>
        <v>1</v>
      </c>
      <c r="G92" s="17">
        <v>1.36</v>
      </c>
      <c r="H92" s="11">
        <f t="shared" si="3"/>
        <v>1.36</v>
      </c>
      <c r="I92" s="12">
        <f>H92*Data!$C$15</f>
        <v>1.5912</v>
      </c>
      <c r="J92" s="3" t="s">
        <v>165</v>
      </c>
      <c r="K92" s="20" t="s">
        <v>166</v>
      </c>
      <c r="L92" s="1"/>
      <c r="M92" s="1"/>
    </row>
    <row r="93">
      <c r="A93" s="1"/>
      <c r="B93" s="11" t="s">
        <v>162</v>
      </c>
      <c r="C93" s="21" t="s">
        <v>163</v>
      </c>
      <c r="D93" s="3" t="s">
        <v>173</v>
      </c>
      <c r="E93" s="3" t="s">
        <v>164</v>
      </c>
      <c r="F93" s="16">
        <f t="shared" si="4"/>
        <v>1</v>
      </c>
      <c r="G93" s="17">
        <v>1.36</v>
      </c>
      <c r="H93" s="11">
        <f t="shared" si="3"/>
        <v>1.36</v>
      </c>
      <c r="I93" s="12">
        <f>H93*Data!$C$15</f>
        <v>1.5912</v>
      </c>
      <c r="J93" s="3" t="s">
        <v>165</v>
      </c>
      <c r="K93" s="20" t="s">
        <v>166</v>
      </c>
      <c r="L93" s="1"/>
      <c r="M93" s="1"/>
    </row>
    <row r="94">
      <c r="A94" s="1"/>
      <c r="B94" s="11" t="s">
        <v>81</v>
      </c>
      <c r="C94" s="3" t="s">
        <v>174</v>
      </c>
      <c r="D94" s="21" t="s">
        <v>175</v>
      </c>
      <c r="E94" s="3" t="s">
        <v>176</v>
      </c>
      <c r="F94" s="3">
        <v>1.0</v>
      </c>
      <c r="G94" s="17">
        <v>1.6</v>
      </c>
      <c r="H94" s="11">
        <f t="shared" si="3"/>
        <v>1.6</v>
      </c>
      <c r="I94" s="12">
        <f>H94*Data!$C$15</f>
        <v>1.872</v>
      </c>
      <c r="J94" s="3" t="s">
        <v>177</v>
      </c>
      <c r="K94" s="20" t="s">
        <v>178</v>
      </c>
      <c r="L94" s="1"/>
      <c r="M94" s="1"/>
    </row>
    <row r="95">
      <c r="A95" s="1"/>
      <c r="B95" s="11" t="s">
        <v>36</v>
      </c>
      <c r="C95" s="21" t="s">
        <v>179</v>
      </c>
      <c r="D95" s="21" t="s">
        <v>180</v>
      </c>
      <c r="E95" s="21" t="s">
        <v>181</v>
      </c>
      <c r="F95" s="3">
        <v>1.0</v>
      </c>
      <c r="G95" s="17">
        <v>0.14</v>
      </c>
      <c r="H95" s="11">
        <f t="shared" si="3"/>
        <v>0.14</v>
      </c>
      <c r="I95" s="12">
        <f>H95*Data!$C$15</f>
        <v>0.1638</v>
      </c>
      <c r="J95" s="3" t="s">
        <v>182</v>
      </c>
      <c r="K95" s="20" t="s">
        <v>183</v>
      </c>
      <c r="L95" s="1"/>
      <c r="M95" s="1"/>
    </row>
    <row r="96">
      <c r="A96" s="1"/>
      <c r="B96" s="11" t="s">
        <v>36</v>
      </c>
      <c r="C96" s="21" t="s">
        <v>184</v>
      </c>
      <c r="D96" s="21" t="s">
        <v>185</v>
      </c>
      <c r="E96" s="21" t="s">
        <v>181</v>
      </c>
      <c r="F96" s="3">
        <v>4.0</v>
      </c>
      <c r="G96" s="17">
        <v>0.13</v>
      </c>
      <c r="H96" s="11">
        <f t="shared" si="3"/>
        <v>0.52</v>
      </c>
      <c r="I96" s="12">
        <f>H96*Data!$C$15</f>
        <v>0.6084</v>
      </c>
      <c r="J96" s="3" t="s">
        <v>182</v>
      </c>
      <c r="K96" s="20" t="s">
        <v>183</v>
      </c>
      <c r="L96" s="1"/>
      <c r="M96" s="1"/>
    </row>
    <row r="97">
      <c r="A97" s="1"/>
      <c r="B97" s="11" t="s">
        <v>36</v>
      </c>
      <c r="C97" s="21" t="s">
        <v>186</v>
      </c>
      <c r="D97" s="3" t="s">
        <v>187</v>
      </c>
      <c r="E97" s="21" t="s">
        <v>181</v>
      </c>
      <c r="F97" s="3">
        <f>D3</f>
        <v>1</v>
      </c>
      <c r="G97" s="17">
        <v>0.13</v>
      </c>
      <c r="H97" s="11">
        <f t="shared" si="3"/>
        <v>0.13</v>
      </c>
      <c r="I97" s="12">
        <f>H97*Data!$C$15</f>
        <v>0.1521</v>
      </c>
      <c r="J97" s="3" t="s">
        <v>2</v>
      </c>
      <c r="K97" s="20" t="s">
        <v>183</v>
      </c>
      <c r="L97" s="1"/>
      <c r="M97" s="1"/>
    </row>
    <row r="98">
      <c r="A98" s="1"/>
      <c r="B98" s="11" t="s">
        <v>36</v>
      </c>
      <c r="C98" s="21" t="s">
        <v>186</v>
      </c>
      <c r="D98" s="3" t="s">
        <v>188</v>
      </c>
      <c r="E98" s="21" t="s">
        <v>181</v>
      </c>
      <c r="F98" s="3">
        <v>1.0</v>
      </c>
      <c r="G98" s="17">
        <v>0.13</v>
      </c>
      <c r="H98" s="11">
        <f t="shared" si="3"/>
        <v>0.13</v>
      </c>
      <c r="I98" s="12">
        <f>H98*Data!$C$15</f>
        <v>0.1521</v>
      </c>
      <c r="J98" s="3" t="s">
        <v>182</v>
      </c>
      <c r="K98" s="20" t="s">
        <v>183</v>
      </c>
      <c r="L98" s="1"/>
      <c r="M98" s="1"/>
    </row>
    <row r="99">
      <c r="A99" s="1"/>
      <c r="B99" s="11" t="s">
        <v>36</v>
      </c>
      <c r="C99" s="21" t="s">
        <v>189</v>
      </c>
      <c r="D99" s="21" t="s">
        <v>190</v>
      </c>
      <c r="E99" s="21" t="s">
        <v>181</v>
      </c>
      <c r="F99" s="3">
        <v>5.0</v>
      </c>
      <c r="G99" s="17">
        <v>0.13</v>
      </c>
      <c r="H99" s="11">
        <f t="shared" si="3"/>
        <v>0.65</v>
      </c>
      <c r="I99" s="12">
        <f>H99*Data!$C$15</f>
        <v>0.7605</v>
      </c>
      <c r="J99" s="3" t="s">
        <v>182</v>
      </c>
      <c r="K99" s="20" t="s">
        <v>183</v>
      </c>
      <c r="L99" s="1"/>
      <c r="M99" s="1"/>
    </row>
    <row r="100">
      <c r="A100" s="1"/>
      <c r="B100" s="11" t="s">
        <v>36</v>
      </c>
      <c r="C100" s="21" t="s">
        <v>191</v>
      </c>
      <c r="D100" s="21" t="s">
        <v>192</v>
      </c>
      <c r="E100" s="21" t="s">
        <v>181</v>
      </c>
      <c r="F100" s="3">
        <v>2.0</v>
      </c>
      <c r="G100" s="17">
        <v>0.13</v>
      </c>
      <c r="H100" s="11">
        <f t="shared" si="3"/>
        <v>0.26</v>
      </c>
      <c r="I100" s="12">
        <f>H100*Data!$C$15</f>
        <v>0.3042</v>
      </c>
      <c r="J100" s="3" t="s">
        <v>182</v>
      </c>
      <c r="K100" s="20" t="s">
        <v>183</v>
      </c>
      <c r="L100" s="1"/>
      <c r="M100" s="1"/>
    </row>
    <row r="101">
      <c r="A101" s="1"/>
      <c r="B101" s="11" t="s">
        <v>162</v>
      </c>
      <c r="C101" s="21" t="s">
        <v>193</v>
      </c>
      <c r="D101" s="3" t="s">
        <v>194</v>
      </c>
      <c r="E101" s="21" t="s">
        <v>195</v>
      </c>
      <c r="F101" s="16">
        <f t="shared" ref="F101:F102" si="5">$D$3</f>
        <v>1</v>
      </c>
      <c r="G101" s="17">
        <v>2.21</v>
      </c>
      <c r="H101" s="11">
        <f t="shared" si="3"/>
        <v>2.21</v>
      </c>
      <c r="I101" s="12">
        <f>H101*Data!$C$15</f>
        <v>2.5857</v>
      </c>
      <c r="J101" s="16"/>
      <c r="K101" s="20" t="s">
        <v>196</v>
      </c>
      <c r="L101" s="1"/>
      <c r="M101" s="1"/>
    </row>
    <row r="102">
      <c r="A102" s="1"/>
      <c r="B102" s="11" t="s">
        <v>162</v>
      </c>
      <c r="C102" s="21" t="s">
        <v>193</v>
      </c>
      <c r="D102" s="3" t="s">
        <v>197</v>
      </c>
      <c r="E102" s="21" t="s">
        <v>195</v>
      </c>
      <c r="F102" s="16">
        <f t="shared" si="5"/>
        <v>1</v>
      </c>
      <c r="G102" s="17">
        <v>2.21</v>
      </c>
      <c r="H102" s="11">
        <f t="shared" si="3"/>
        <v>2.21</v>
      </c>
      <c r="I102" s="12">
        <f>H102*Data!$C$15</f>
        <v>2.5857</v>
      </c>
      <c r="J102" s="16"/>
      <c r="K102" s="20" t="s">
        <v>196</v>
      </c>
      <c r="L102" s="1"/>
      <c r="M102" s="1"/>
    </row>
    <row r="103">
      <c r="A103" s="1"/>
      <c r="B103" s="11" t="s">
        <v>198</v>
      </c>
      <c r="C103" s="3" t="s">
        <v>199</v>
      </c>
      <c r="D103" s="3" t="s">
        <v>175</v>
      </c>
      <c r="E103" s="3" t="s">
        <v>200</v>
      </c>
      <c r="F103" s="3">
        <v>1.0</v>
      </c>
      <c r="G103" s="17">
        <v>61.0</v>
      </c>
      <c r="H103" s="11">
        <f t="shared" si="3"/>
        <v>61</v>
      </c>
      <c r="I103" s="12">
        <f>H103*Data!$C$15</f>
        <v>71.37</v>
      </c>
      <c r="J103" s="3" t="s">
        <v>201</v>
      </c>
      <c r="K103" s="20" t="s">
        <v>202</v>
      </c>
      <c r="L103" s="1"/>
      <c r="M103" s="1"/>
    </row>
    <row r="104">
      <c r="A104" s="1"/>
      <c r="B104" s="11" t="s">
        <v>110</v>
      </c>
      <c r="C104" s="3" t="s">
        <v>203</v>
      </c>
      <c r="D104" s="3" t="s">
        <v>29</v>
      </c>
      <c r="E104" s="3" t="s">
        <v>29</v>
      </c>
      <c r="F104" s="16">
        <f>D13</f>
        <v>0</v>
      </c>
      <c r="G104" s="3">
        <v>8.75</v>
      </c>
      <c r="H104" s="11">
        <f t="shared" si="3"/>
        <v>0</v>
      </c>
      <c r="I104" s="12">
        <f>H104*Data!$C$15</f>
        <v>0</v>
      </c>
      <c r="J104" s="3" t="s">
        <v>204</v>
      </c>
      <c r="K104" s="20" t="s">
        <v>205</v>
      </c>
      <c r="L104" s="1"/>
      <c r="M104" s="1"/>
    </row>
    <row r="105">
      <c r="A105" s="1"/>
      <c r="B105" s="11" t="s">
        <v>110</v>
      </c>
      <c r="C105" s="3" t="s">
        <v>206</v>
      </c>
      <c r="D105" s="3" t="s">
        <v>29</v>
      </c>
      <c r="E105" s="3" t="s">
        <v>29</v>
      </c>
      <c r="F105" s="16">
        <f>D13</f>
        <v>0</v>
      </c>
      <c r="G105" s="3">
        <v>0.38</v>
      </c>
      <c r="H105" s="11">
        <f t="shared" si="3"/>
        <v>0</v>
      </c>
      <c r="I105" s="12">
        <f>H105*Data!$C$15</f>
        <v>0</v>
      </c>
      <c r="J105" s="3" t="s">
        <v>207</v>
      </c>
      <c r="K105" s="20" t="s">
        <v>208</v>
      </c>
      <c r="L105" s="1"/>
      <c r="M105" s="1"/>
    </row>
    <row r="106">
      <c r="A106" s="1"/>
      <c r="B106" s="11" t="s">
        <v>110</v>
      </c>
      <c r="C106" s="3" t="s">
        <v>14</v>
      </c>
      <c r="D106" s="3" t="s">
        <v>29</v>
      </c>
      <c r="E106" s="3" t="s">
        <v>29</v>
      </c>
      <c r="F106" s="3">
        <v>4.0</v>
      </c>
      <c r="G106" s="3">
        <v>0.2</v>
      </c>
      <c r="H106" s="11">
        <f t="shared" si="3"/>
        <v>0.8</v>
      </c>
      <c r="I106" s="12">
        <f>H106*Data!$C$15</f>
        <v>0.936</v>
      </c>
      <c r="J106" s="3" t="s">
        <v>209</v>
      </c>
      <c r="K106" s="18" t="s">
        <v>210</v>
      </c>
      <c r="L106" s="1"/>
      <c r="M106" s="1"/>
    </row>
    <row r="107">
      <c r="A107" s="1"/>
      <c r="B107" s="11" t="s">
        <v>110</v>
      </c>
      <c r="C107" s="3" t="s">
        <v>211</v>
      </c>
      <c r="D107" s="3" t="s">
        <v>29</v>
      </c>
      <c r="E107" s="3" t="s">
        <v>29</v>
      </c>
      <c r="F107" s="16">
        <f t="shared" ref="F107:F108" si="6">D11</f>
        <v>0</v>
      </c>
      <c r="G107" s="3">
        <v>22.99</v>
      </c>
      <c r="H107" s="11">
        <f t="shared" si="3"/>
        <v>0</v>
      </c>
      <c r="I107" s="12">
        <f>H107*Data!$C$15</f>
        <v>0</v>
      </c>
      <c r="J107" s="3" t="s">
        <v>212</v>
      </c>
      <c r="K107" s="18" t="s">
        <v>213</v>
      </c>
      <c r="L107" s="1"/>
      <c r="M107" s="1"/>
    </row>
    <row r="108">
      <c r="A108" s="1"/>
      <c r="B108" s="11" t="s">
        <v>110</v>
      </c>
      <c r="C108" s="3" t="s">
        <v>214</v>
      </c>
      <c r="D108" s="3" t="s">
        <v>29</v>
      </c>
      <c r="E108" s="3" t="s">
        <v>29</v>
      </c>
      <c r="F108" s="16">
        <f t="shared" si="6"/>
        <v>0</v>
      </c>
      <c r="G108" s="3">
        <v>22.99</v>
      </c>
      <c r="H108" s="11">
        <f t="shared" si="3"/>
        <v>0</v>
      </c>
      <c r="I108" s="12">
        <f>H108*Data!$C$15</f>
        <v>0</v>
      </c>
      <c r="J108" s="3" t="s">
        <v>212</v>
      </c>
      <c r="K108" s="22" t="s">
        <v>215</v>
      </c>
      <c r="L108" s="1"/>
      <c r="M108" s="1"/>
    </row>
    <row r="109">
      <c r="A109" s="1"/>
      <c r="B109" s="11" t="s">
        <v>110</v>
      </c>
      <c r="C109" s="3" t="s">
        <v>216</v>
      </c>
      <c r="D109" s="3" t="s">
        <v>29</v>
      </c>
      <c r="E109" s="3" t="s">
        <v>29</v>
      </c>
      <c r="F109" s="3">
        <v>2.0</v>
      </c>
      <c r="G109" s="17">
        <v>0.44</v>
      </c>
      <c r="H109" s="11">
        <f t="shared" si="3"/>
        <v>0.88</v>
      </c>
      <c r="I109" s="12">
        <f>H109*Data!$C$15</f>
        <v>1.0296</v>
      </c>
      <c r="J109" s="3" t="s">
        <v>217</v>
      </c>
      <c r="K109" s="24" t="s">
        <v>218</v>
      </c>
      <c r="L109" s="1"/>
      <c r="M109" s="1"/>
    </row>
    <row r="110" ht="6.0" customHeight="1">
      <c r="A110" s="1"/>
      <c r="B110" s="25"/>
      <c r="C110" s="26"/>
      <c r="D110" s="26"/>
      <c r="E110" s="26"/>
      <c r="F110" s="26"/>
      <c r="G110" s="26"/>
      <c r="H110" s="25"/>
      <c r="I110" s="27"/>
      <c r="J110" s="26"/>
      <c r="K110" s="28"/>
      <c r="L110" s="1"/>
      <c r="M110" s="1"/>
    </row>
    <row r="111">
      <c r="A111" s="1"/>
      <c r="B111" s="11" t="s">
        <v>99</v>
      </c>
      <c r="C111" s="3" t="s">
        <v>219</v>
      </c>
      <c r="D111" s="3" t="s">
        <v>29</v>
      </c>
      <c r="E111" s="3" t="s">
        <v>29</v>
      </c>
      <c r="F111" s="3">
        <f>D4</f>
        <v>0</v>
      </c>
      <c r="G111" s="3">
        <v>1.54</v>
      </c>
      <c r="H111" s="11">
        <f t="shared" ref="H111:H118" si="7">F111*G111</f>
        <v>0</v>
      </c>
      <c r="I111" s="12">
        <f>H111*Data!$C$15</f>
        <v>0</v>
      </c>
      <c r="J111" s="3" t="s">
        <v>3</v>
      </c>
      <c r="K111" s="29" t="s">
        <v>220</v>
      </c>
      <c r="L111" s="1"/>
      <c r="M111" s="1"/>
    </row>
    <row r="112">
      <c r="A112" s="1"/>
      <c r="B112" s="11" t="s">
        <v>81</v>
      </c>
      <c r="C112" s="3" t="s">
        <v>221</v>
      </c>
      <c r="D112" s="3" t="s">
        <v>29</v>
      </c>
      <c r="E112" s="3" t="s">
        <v>29</v>
      </c>
      <c r="F112" s="3">
        <f t="shared" ref="F112:F113" si="8">D4</f>
        <v>0</v>
      </c>
      <c r="G112" s="3">
        <v>0.0</v>
      </c>
      <c r="H112" s="11">
        <f t="shared" si="7"/>
        <v>0</v>
      </c>
      <c r="I112" s="12">
        <f>H112*Data!$C$15</f>
        <v>0</v>
      </c>
      <c r="J112" s="3" t="s">
        <v>222</v>
      </c>
      <c r="K112" s="29" t="s">
        <v>88</v>
      </c>
      <c r="L112" s="1"/>
      <c r="M112" s="1"/>
    </row>
    <row r="113">
      <c r="A113" s="1"/>
      <c r="B113" s="11" t="s">
        <v>99</v>
      </c>
      <c r="C113" s="3" t="s">
        <v>219</v>
      </c>
      <c r="D113" s="3" t="s">
        <v>29</v>
      </c>
      <c r="E113" s="3" t="s">
        <v>29</v>
      </c>
      <c r="F113" s="3">
        <f t="shared" si="8"/>
        <v>0</v>
      </c>
      <c r="G113" s="3">
        <v>1.54</v>
      </c>
      <c r="H113" s="11">
        <f t="shared" si="7"/>
        <v>0</v>
      </c>
      <c r="I113" s="12">
        <f>H113*Data!$C$15</f>
        <v>0</v>
      </c>
      <c r="J113" s="3" t="s">
        <v>4</v>
      </c>
      <c r="K113" s="29" t="s">
        <v>220</v>
      </c>
      <c r="L113" s="1"/>
      <c r="M113" s="1"/>
    </row>
    <row r="114">
      <c r="A114" s="1"/>
      <c r="B114" s="11" t="s">
        <v>81</v>
      </c>
      <c r="C114" s="3" t="s">
        <v>221</v>
      </c>
      <c r="D114" s="3" t="s">
        <v>29</v>
      </c>
      <c r="E114" s="3" t="s">
        <v>29</v>
      </c>
      <c r="F114" s="3">
        <f t="shared" ref="F114:F115" si="9">D5</f>
        <v>0</v>
      </c>
      <c r="G114" s="3">
        <v>0.0</v>
      </c>
      <c r="H114" s="11">
        <f t="shared" si="7"/>
        <v>0</v>
      </c>
      <c r="I114" s="12">
        <f>H114*Data!$C$15</f>
        <v>0</v>
      </c>
      <c r="J114" s="3" t="s">
        <v>223</v>
      </c>
      <c r="K114" s="29" t="s">
        <v>88</v>
      </c>
      <c r="L114" s="1"/>
      <c r="M114" s="1"/>
    </row>
    <row r="115">
      <c r="A115" s="1"/>
      <c r="B115" s="11" t="s">
        <v>99</v>
      </c>
      <c r="C115" s="3" t="s">
        <v>219</v>
      </c>
      <c r="D115" s="3" t="s">
        <v>29</v>
      </c>
      <c r="E115" s="3" t="s">
        <v>29</v>
      </c>
      <c r="F115" s="3">
        <f t="shared" si="9"/>
        <v>0</v>
      </c>
      <c r="G115" s="3">
        <v>1.54</v>
      </c>
      <c r="H115" s="11">
        <f t="shared" si="7"/>
        <v>0</v>
      </c>
      <c r="I115" s="12">
        <f>H115*Data!$C$15</f>
        <v>0</v>
      </c>
      <c r="J115" s="3" t="s">
        <v>5</v>
      </c>
      <c r="K115" s="29" t="s">
        <v>220</v>
      </c>
      <c r="L115" s="1"/>
      <c r="M115" s="1"/>
    </row>
    <row r="116">
      <c r="A116" s="1"/>
      <c r="B116" s="11" t="s">
        <v>81</v>
      </c>
      <c r="C116" s="3" t="s">
        <v>221</v>
      </c>
      <c r="D116" s="3" t="s">
        <v>29</v>
      </c>
      <c r="E116" s="3" t="s">
        <v>29</v>
      </c>
      <c r="F116" s="3">
        <f t="shared" ref="F116:F117" si="10">D6</f>
        <v>0</v>
      </c>
      <c r="G116" s="3">
        <v>0.0</v>
      </c>
      <c r="H116" s="11">
        <f t="shared" si="7"/>
        <v>0</v>
      </c>
      <c r="I116" s="12">
        <f>H116*Data!$C$15</f>
        <v>0</v>
      </c>
      <c r="J116" s="3" t="s">
        <v>224</v>
      </c>
      <c r="K116" s="29" t="s">
        <v>88</v>
      </c>
      <c r="L116" s="1"/>
      <c r="M116" s="1"/>
    </row>
    <row r="117">
      <c r="A117" s="1"/>
      <c r="B117" s="11" t="s">
        <v>99</v>
      </c>
      <c r="C117" s="3" t="s">
        <v>219</v>
      </c>
      <c r="D117" s="3" t="s">
        <v>29</v>
      </c>
      <c r="E117" s="3" t="s">
        <v>29</v>
      </c>
      <c r="F117" s="3">
        <f t="shared" si="10"/>
        <v>0</v>
      </c>
      <c r="G117" s="3">
        <v>1.54</v>
      </c>
      <c r="H117" s="11">
        <f t="shared" si="7"/>
        <v>0</v>
      </c>
      <c r="I117" s="12">
        <f>H117*Data!$C$15</f>
        <v>0</v>
      </c>
      <c r="J117" s="3" t="s">
        <v>6</v>
      </c>
      <c r="K117" s="29" t="s">
        <v>220</v>
      </c>
      <c r="L117" s="1"/>
      <c r="M117" s="1"/>
    </row>
    <row r="118">
      <c r="A118" s="1"/>
      <c r="B118" s="11" t="s">
        <v>81</v>
      </c>
      <c r="C118" s="3" t="s">
        <v>221</v>
      </c>
      <c r="D118" s="3" t="s">
        <v>29</v>
      </c>
      <c r="E118" s="3" t="s">
        <v>29</v>
      </c>
      <c r="F118" s="3">
        <f>D7</f>
        <v>0</v>
      </c>
      <c r="G118" s="3">
        <v>0.0</v>
      </c>
      <c r="H118" s="11">
        <f t="shared" si="7"/>
        <v>0</v>
      </c>
      <c r="I118" s="12">
        <f>H118*Data!$C$15</f>
        <v>0</v>
      </c>
      <c r="J118" s="3" t="s">
        <v>225</v>
      </c>
      <c r="K118" s="29" t="s">
        <v>88</v>
      </c>
      <c r="L118" s="1"/>
      <c r="M118" s="1"/>
    </row>
    <row r="119" ht="6.0" customHeight="1">
      <c r="A119" s="1"/>
      <c r="B119" s="25"/>
      <c r="C119" s="26"/>
      <c r="D119" s="26"/>
      <c r="E119" s="26"/>
      <c r="F119" s="26"/>
      <c r="G119" s="26"/>
      <c r="H119" s="25"/>
      <c r="I119" s="27"/>
      <c r="J119" s="26"/>
      <c r="K119" s="28"/>
      <c r="L119" s="1"/>
      <c r="M119" s="1"/>
    </row>
    <row r="120">
      <c r="A120" s="1"/>
      <c r="B120" s="11" t="s">
        <v>36</v>
      </c>
      <c r="C120" s="3" t="s">
        <v>226</v>
      </c>
      <c r="D120" s="3" t="s">
        <v>29</v>
      </c>
      <c r="E120" s="3" t="s">
        <v>29</v>
      </c>
      <c r="F120" s="3">
        <f>38*D8</f>
        <v>0</v>
      </c>
      <c r="G120" s="3">
        <v>0.04</v>
      </c>
      <c r="H120" s="11">
        <f t="shared" ref="H120:H124" si="11">F120*G120</f>
        <v>0</v>
      </c>
      <c r="I120" s="12">
        <f>H120*Data!$C$15</f>
        <v>0</v>
      </c>
      <c r="J120" s="3" t="s">
        <v>227</v>
      </c>
      <c r="K120" s="29" t="s">
        <v>228</v>
      </c>
      <c r="L120" s="1"/>
      <c r="M120" s="1"/>
    </row>
    <row r="121">
      <c r="A121" s="1"/>
      <c r="B121" s="11" t="s">
        <v>110</v>
      </c>
      <c r="C121" s="3" t="s">
        <v>216</v>
      </c>
      <c r="D121" s="3" t="s">
        <v>29</v>
      </c>
      <c r="E121" s="3" t="s">
        <v>29</v>
      </c>
      <c r="F121" s="3">
        <f>D8</f>
        <v>0</v>
      </c>
      <c r="G121" s="17">
        <v>0.44</v>
      </c>
      <c r="H121" s="11">
        <f t="shared" si="11"/>
        <v>0</v>
      </c>
      <c r="I121" s="12">
        <f>H121*Data!$C$15</f>
        <v>0</v>
      </c>
      <c r="J121" s="3" t="s">
        <v>227</v>
      </c>
      <c r="K121" s="24" t="s">
        <v>218</v>
      </c>
      <c r="L121" s="1"/>
      <c r="M121" s="1"/>
    </row>
    <row r="122">
      <c r="A122" s="1"/>
      <c r="B122" s="11" t="s">
        <v>81</v>
      </c>
      <c r="C122" s="19" t="s">
        <v>229</v>
      </c>
      <c r="D122" s="3" t="s">
        <v>29</v>
      </c>
      <c r="E122" s="3" t="s">
        <v>29</v>
      </c>
      <c r="F122" s="3">
        <f>D8</f>
        <v>0</v>
      </c>
      <c r="G122" s="17">
        <v>1.2</v>
      </c>
      <c r="H122" s="11">
        <f t="shared" si="11"/>
        <v>0</v>
      </c>
      <c r="I122" s="12">
        <f>H122*Data!$C$15</f>
        <v>0</v>
      </c>
      <c r="J122" s="3" t="s">
        <v>227</v>
      </c>
      <c r="K122" s="29" t="s">
        <v>230</v>
      </c>
      <c r="L122" s="1"/>
      <c r="M122" s="1"/>
    </row>
    <row r="123">
      <c r="A123" s="1"/>
      <c r="B123" s="11" t="s">
        <v>110</v>
      </c>
      <c r="C123" s="3" t="s">
        <v>231</v>
      </c>
      <c r="D123" s="3" t="s">
        <v>29</v>
      </c>
      <c r="E123" s="3" t="s">
        <v>29</v>
      </c>
      <c r="F123" s="16">
        <f>D8</f>
        <v>0</v>
      </c>
      <c r="G123" s="3">
        <v>3.55</v>
      </c>
      <c r="H123" s="11">
        <f t="shared" si="11"/>
        <v>0</v>
      </c>
      <c r="I123" s="12">
        <f>H123*Data!$C$15</f>
        <v>0</v>
      </c>
      <c r="J123" s="3" t="s">
        <v>227</v>
      </c>
      <c r="K123" s="29" t="s">
        <v>232</v>
      </c>
      <c r="L123" s="1"/>
      <c r="M123" s="1"/>
    </row>
    <row r="124">
      <c r="A124" s="1"/>
      <c r="B124" s="11" t="s">
        <v>110</v>
      </c>
      <c r="C124" s="3" t="s">
        <v>233</v>
      </c>
      <c r="D124" s="3" t="s">
        <v>29</v>
      </c>
      <c r="E124" s="3" t="s">
        <v>29</v>
      </c>
      <c r="F124" s="16">
        <f>D8</f>
        <v>0</v>
      </c>
      <c r="G124" s="3">
        <v>2.21</v>
      </c>
      <c r="H124" s="11">
        <f t="shared" si="11"/>
        <v>0</v>
      </c>
      <c r="I124" s="12">
        <f>H124*Data!$C$15</f>
        <v>0</v>
      </c>
      <c r="J124" s="3" t="s">
        <v>227</v>
      </c>
      <c r="K124" s="24" t="s">
        <v>234</v>
      </c>
      <c r="L124" s="1"/>
      <c r="M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</row>
    <row r="102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</row>
    <row r="1024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</row>
    <row r="10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</row>
    <row r="1026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</row>
    <row r="1027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</row>
    <row r="1028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</row>
    <row r="1029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</row>
    <row r="1030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</row>
    <row r="103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</row>
    <row r="103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</row>
    <row r="103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</row>
    <row r="1034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</row>
    <row r="103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</row>
    <row r="1036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</row>
    <row r="1037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</row>
    <row r="1038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</row>
    <row r="1039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</row>
    <row r="1040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</row>
  </sheetData>
  <autoFilter ref="$B$23:$K$107">
    <sortState ref="B23:K107">
      <sortCondition ref="D23:D107"/>
      <sortCondition ref="B23:B107"/>
    </sortState>
  </autoFilter>
  <mergeCells count="2">
    <mergeCell ref="B2:B15"/>
    <mergeCell ref="B19:B20"/>
  </mergeCells>
  <dataValidations>
    <dataValidation type="list" allowBlank="1" sqref="B24:B109 B111:B118 B120:B124">
      <formula1>Data!$B$3:$B$11</formula1>
    </dataValidation>
  </dataValidations>
  <hyperlinks>
    <hyperlink r:id="rId1" ref="K24"/>
    <hyperlink r:id="rId2" ref="K25"/>
    <hyperlink r:id="rId3" ref="K26"/>
    <hyperlink r:id="rId4" ref="K27"/>
    <hyperlink r:id="rId5" ref="K28"/>
    <hyperlink r:id="rId6" ref="K29"/>
    <hyperlink r:id="rId7" ref="K30"/>
    <hyperlink r:id="rId8" ref="K31"/>
    <hyperlink r:id="rId9" ref="K32"/>
    <hyperlink r:id="rId10" ref="K33"/>
    <hyperlink r:id="rId11" ref="K34"/>
    <hyperlink r:id="rId12" ref="K35"/>
    <hyperlink r:id="rId13" ref="K36"/>
    <hyperlink r:id="rId14" ref="K37"/>
    <hyperlink r:id="rId15" ref="K38"/>
    <hyperlink r:id="rId16" ref="K39"/>
    <hyperlink r:id="rId17" ref="K40"/>
    <hyperlink r:id="rId18" ref="K41"/>
    <hyperlink r:id="rId19" ref="K42"/>
    <hyperlink r:id="rId20" ref="K43"/>
    <hyperlink r:id="rId21" ref="K44"/>
    <hyperlink r:id="rId22" ref="K45"/>
    <hyperlink r:id="rId23" ref="K46"/>
    <hyperlink r:id="rId24" ref="K47"/>
    <hyperlink r:id="rId25" ref="K48"/>
    <hyperlink r:id="rId26" ref="K49"/>
    <hyperlink r:id="rId27" ref="K50"/>
    <hyperlink r:id="rId28" ref="K51"/>
    <hyperlink r:id="rId29" ref="K52"/>
    <hyperlink r:id="rId30" ref="K53"/>
    <hyperlink r:id="rId31" ref="K54"/>
    <hyperlink r:id="rId32" ref="K55"/>
    <hyperlink r:id="rId33" ref="K56"/>
    <hyperlink r:id="rId34" ref="K57"/>
    <hyperlink r:id="rId35" ref="K58"/>
    <hyperlink r:id="rId36" ref="K60"/>
    <hyperlink r:id="rId37" ref="K61"/>
    <hyperlink r:id="rId38" ref="K62"/>
    <hyperlink r:id="rId39" ref="K63"/>
    <hyperlink r:id="rId40" ref="K64"/>
    <hyperlink r:id="rId41" ref="K65"/>
    <hyperlink r:id="rId42" ref="K66"/>
    <hyperlink r:id="rId43" ref="K67"/>
    <hyperlink r:id="rId44" ref="K68"/>
    <hyperlink r:id="rId45" ref="K69"/>
    <hyperlink r:id="rId46" ref="K70"/>
    <hyperlink r:id="rId47" ref="K71"/>
    <hyperlink r:id="rId48" ref="K72"/>
    <hyperlink r:id="rId49" ref="K73"/>
    <hyperlink r:id="rId50" ref="K74"/>
    <hyperlink r:id="rId51" ref="K75"/>
    <hyperlink r:id="rId52" ref="K76"/>
    <hyperlink r:id="rId53" ref="K77"/>
    <hyperlink r:id="rId54" ref="K78"/>
    <hyperlink r:id="rId55" ref="K79"/>
    <hyperlink r:id="rId56" ref="K80"/>
    <hyperlink r:id="rId57" ref="K81"/>
    <hyperlink r:id="rId58" ref="K82"/>
    <hyperlink r:id="rId59" ref="K83"/>
    <hyperlink r:id="rId60" ref="K84"/>
    <hyperlink r:id="rId61" ref="K85"/>
    <hyperlink r:id="rId62" ref="K86"/>
    <hyperlink r:id="rId63" ref="K87"/>
    <hyperlink r:id="rId64" ref="K88"/>
    <hyperlink r:id="rId65" ref="K89"/>
    <hyperlink r:id="rId66" ref="K90"/>
    <hyperlink r:id="rId67" ref="K91"/>
    <hyperlink r:id="rId68" ref="K92"/>
    <hyperlink r:id="rId69" ref="K93"/>
    <hyperlink r:id="rId70" ref="K94"/>
    <hyperlink r:id="rId71" ref="K95"/>
    <hyperlink r:id="rId72" ref="K96"/>
    <hyperlink r:id="rId73" ref="K97"/>
    <hyperlink r:id="rId74" ref="K98"/>
    <hyperlink r:id="rId75" ref="K99"/>
    <hyperlink r:id="rId76" ref="K100"/>
    <hyperlink r:id="rId77" ref="K101"/>
    <hyperlink r:id="rId78" ref="K102"/>
    <hyperlink r:id="rId79" ref="K103"/>
    <hyperlink r:id="rId80" ref="K104"/>
    <hyperlink r:id="rId81" ref="K105"/>
    <hyperlink r:id="rId82" ref="K106"/>
    <hyperlink r:id="rId83" ref="K107"/>
    <hyperlink r:id="rId84" ref="K108"/>
    <hyperlink r:id="rId85" ref="K109"/>
    <hyperlink r:id="rId86" ref="K111"/>
    <hyperlink r:id="rId87" ref="K112"/>
    <hyperlink r:id="rId88" ref="K113"/>
    <hyperlink r:id="rId89" ref="K114"/>
    <hyperlink r:id="rId90" ref="K115"/>
    <hyperlink r:id="rId91" ref="K116"/>
    <hyperlink r:id="rId92" ref="K117"/>
    <hyperlink r:id="rId93" ref="K118"/>
    <hyperlink r:id="rId94" ref="K120"/>
    <hyperlink r:id="rId95" ref="K121"/>
    <hyperlink r:id="rId96" ref="K122"/>
    <hyperlink r:id="rId97" ref="K123"/>
    <hyperlink r:id="rId98" ref="K124"/>
  </hyperlinks>
  <drawing r:id="rId9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2.86"/>
    <col customWidth="1" min="3" max="3" width="28.57"/>
    <col customWidth="1" min="4" max="4" width="16.0"/>
    <col customWidth="1" min="6" max="6" width="13.71"/>
    <col customWidth="1" min="7" max="7" width="20.86"/>
    <col customWidth="1" min="8" max="9" width="13.14"/>
    <col customWidth="1" min="10" max="10" width="38.57"/>
    <col customWidth="1" min="11" max="11" width="45.86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>
      <c r="A2" s="1"/>
      <c r="B2" s="2" t="s">
        <v>0</v>
      </c>
      <c r="C2" s="3" t="s">
        <v>235</v>
      </c>
      <c r="D2" s="4">
        <v>1.0</v>
      </c>
      <c r="E2" s="1"/>
      <c r="F2" s="1"/>
      <c r="G2" s="1"/>
      <c r="H2" s="1"/>
      <c r="I2" s="1"/>
      <c r="J2" s="1"/>
      <c r="K2" s="1"/>
      <c r="L2" s="1"/>
      <c r="M2" s="1"/>
    </row>
    <row r="3">
      <c r="A3" s="1"/>
      <c r="B3" s="5"/>
      <c r="C3" s="3" t="s">
        <v>236</v>
      </c>
      <c r="D3" s="4">
        <v>1.0</v>
      </c>
      <c r="E3" s="1"/>
      <c r="F3" s="1"/>
      <c r="G3" s="1"/>
      <c r="H3" s="1"/>
      <c r="I3" s="1"/>
      <c r="J3" s="1"/>
      <c r="K3" s="1"/>
      <c r="L3" s="1"/>
      <c r="M3" s="1"/>
    </row>
    <row r="4">
      <c r="A4" s="1"/>
      <c r="B4" s="5"/>
      <c r="C4" s="3" t="s">
        <v>237</v>
      </c>
      <c r="D4" s="4">
        <v>1.0</v>
      </c>
      <c r="E4" s="1"/>
      <c r="F4" s="1"/>
      <c r="G4" s="1"/>
      <c r="H4" s="1"/>
      <c r="I4" s="1"/>
      <c r="J4" s="1"/>
      <c r="K4" s="1"/>
      <c r="L4" s="1"/>
      <c r="M4" s="1"/>
    </row>
    <row r="5">
      <c r="A5" s="1"/>
      <c r="B5" s="5"/>
      <c r="C5" s="3" t="s">
        <v>238</v>
      </c>
      <c r="D5" s="4">
        <v>0.0</v>
      </c>
      <c r="E5" s="1"/>
      <c r="F5" s="1"/>
      <c r="G5" s="1"/>
      <c r="H5" s="1"/>
      <c r="I5" s="1"/>
      <c r="J5" s="1"/>
      <c r="K5" s="1"/>
      <c r="L5" s="1"/>
      <c r="M5" s="1"/>
    </row>
    <row r="6">
      <c r="A6" s="1"/>
      <c r="B6" s="5"/>
      <c r="C6" s="3" t="s">
        <v>239</v>
      </c>
      <c r="D6" s="4">
        <v>1.0</v>
      </c>
      <c r="E6" s="1"/>
      <c r="F6" s="1"/>
      <c r="G6" s="1"/>
      <c r="H6" s="1"/>
      <c r="I6" s="1"/>
      <c r="J6" s="1"/>
      <c r="K6" s="1"/>
      <c r="L6" s="1"/>
      <c r="M6" s="1"/>
    </row>
    <row r="7">
      <c r="A7" s="1"/>
      <c r="B7" s="5"/>
      <c r="C7" s="3" t="s">
        <v>240</v>
      </c>
      <c r="D7" s="4">
        <v>0.0</v>
      </c>
      <c r="E7" s="1"/>
      <c r="F7" s="1"/>
      <c r="G7" s="1"/>
      <c r="H7" s="1"/>
      <c r="I7" s="1"/>
      <c r="J7" s="1"/>
      <c r="K7" s="1"/>
      <c r="L7" s="1"/>
      <c r="M7" s="1"/>
    </row>
    <row r="8">
      <c r="A8" s="1"/>
      <c r="B8" s="5"/>
      <c r="C8" s="3" t="s">
        <v>1</v>
      </c>
      <c r="D8" s="4">
        <v>1.0</v>
      </c>
      <c r="E8" s="1"/>
      <c r="F8" s="1"/>
      <c r="G8" s="1"/>
      <c r="H8" s="1"/>
      <c r="I8" s="1"/>
      <c r="J8" s="1"/>
      <c r="K8" s="1"/>
      <c r="L8" s="1"/>
      <c r="M8" s="1"/>
    </row>
    <row r="9">
      <c r="A9" s="1"/>
      <c r="B9" s="5"/>
      <c r="C9" s="3" t="s">
        <v>241</v>
      </c>
      <c r="D9" s="4">
        <v>0.0</v>
      </c>
      <c r="E9" s="1"/>
      <c r="F9" s="1"/>
      <c r="G9" s="1"/>
      <c r="H9" s="1"/>
      <c r="I9" s="1"/>
      <c r="J9" s="1"/>
      <c r="K9" s="1"/>
      <c r="L9" s="1"/>
      <c r="M9" s="1"/>
    </row>
    <row r="10">
      <c r="A10" s="1"/>
      <c r="B10" s="5"/>
      <c r="C10" s="3" t="s">
        <v>242</v>
      </c>
      <c r="D10" s="4">
        <v>1.0</v>
      </c>
      <c r="E10" s="1"/>
      <c r="F10" s="1"/>
      <c r="G10" s="1"/>
      <c r="H10" s="1"/>
      <c r="I10" s="1"/>
      <c r="J10" s="1"/>
      <c r="K10" s="1"/>
      <c r="L10" s="1"/>
      <c r="M10" s="1"/>
    </row>
    <row r="11">
      <c r="A11" s="1"/>
      <c r="B11" s="5"/>
      <c r="C11" s="3" t="s">
        <v>243</v>
      </c>
      <c r="D11" s="4">
        <v>0.0</v>
      </c>
      <c r="E11" s="1"/>
      <c r="F11" s="1"/>
      <c r="G11" s="1"/>
      <c r="H11" s="1"/>
      <c r="I11" s="1"/>
      <c r="J11" s="1"/>
      <c r="K11" s="1"/>
      <c r="L11" s="1"/>
      <c r="M11" s="1"/>
    </row>
    <row r="12">
      <c r="A12" s="1"/>
      <c r="B12" s="6"/>
      <c r="C12" s="3" t="s">
        <v>14</v>
      </c>
      <c r="D12" s="4">
        <v>0.0</v>
      </c>
      <c r="E12" s="1"/>
      <c r="F12" s="1"/>
      <c r="G12" s="1"/>
      <c r="H12" s="1"/>
      <c r="I12" s="1"/>
      <c r="J12" s="1"/>
      <c r="K12" s="1"/>
      <c r="L12" s="1"/>
      <c r="M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>
      <c r="A16" s="1"/>
      <c r="B16" s="2" t="s">
        <v>15</v>
      </c>
      <c r="C16" s="3" t="s">
        <v>16</v>
      </c>
      <c r="D16" s="8">
        <f>SUM(H21:H252)</f>
        <v>45.68</v>
      </c>
      <c r="E16" s="1"/>
      <c r="F16" s="1"/>
      <c r="G16" s="1"/>
      <c r="H16" s="1"/>
      <c r="I16" s="1"/>
      <c r="J16" s="1"/>
      <c r="K16" s="1"/>
      <c r="L16" s="1"/>
      <c r="M16" s="1"/>
    </row>
    <row r="17">
      <c r="A17" s="1"/>
      <c r="B17" s="6"/>
      <c r="C17" s="3" t="s">
        <v>17</v>
      </c>
      <c r="D17" s="9">
        <f>SUM(I21:I252)</f>
        <v>53.4456</v>
      </c>
      <c r="E17" s="1"/>
      <c r="F17" s="1"/>
      <c r="G17" s="1"/>
      <c r="H17" s="1"/>
      <c r="I17" s="1"/>
      <c r="J17" s="1"/>
      <c r="K17" s="1"/>
      <c r="L17" s="1"/>
      <c r="M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>
      <c r="A20" s="1"/>
      <c r="B20" s="10" t="s">
        <v>18</v>
      </c>
      <c r="C20" s="10" t="s">
        <v>19</v>
      </c>
      <c r="D20" s="10" t="s">
        <v>20</v>
      </c>
      <c r="E20" s="10" t="s">
        <v>21</v>
      </c>
      <c r="F20" s="10" t="s">
        <v>22</v>
      </c>
      <c r="G20" s="10" t="s">
        <v>23</v>
      </c>
      <c r="H20" s="10" t="s">
        <v>24</v>
      </c>
      <c r="I20" s="10" t="s">
        <v>25</v>
      </c>
      <c r="J20" s="10" t="s">
        <v>26</v>
      </c>
      <c r="K20" s="10" t="s">
        <v>27</v>
      </c>
      <c r="L20" s="1"/>
      <c r="M20" s="1"/>
    </row>
    <row r="21">
      <c r="A21" s="1"/>
      <c r="B21" s="11" t="s">
        <v>28</v>
      </c>
      <c r="C21" s="11" t="s">
        <v>28</v>
      </c>
      <c r="D21" s="11" t="s">
        <v>29</v>
      </c>
      <c r="E21" s="11" t="s">
        <v>29</v>
      </c>
      <c r="F21" s="11">
        <v>1.0</v>
      </c>
      <c r="G21" s="12">
        <v>4.2</v>
      </c>
      <c r="H21" s="11">
        <f t="shared" ref="H21:H40" si="1">F21*G21</f>
        <v>4.2</v>
      </c>
      <c r="I21" s="12">
        <f>H21*Data!$C$15</f>
        <v>4.914</v>
      </c>
      <c r="J21" s="13"/>
      <c r="K21" s="14" t="s">
        <v>30</v>
      </c>
      <c r="L21" s="1"/>
      <c r="M21" s="1"/>
    </row>
    <row r="22">
      <c r="A22" s="1"/>
      <c r="B22" s="11" t="s">
        <v>1</v>
      </c>
      <c r="C22" s="11" t="s">
        <v>31</v>
      </c>
      <c r="D22" s="11" t="s">
        <v>29</v>
      </c>
      <c r="E22" s="11" t="s">
        <v>29</v>
      </c>
      <c r="F22" s="11">
        <f>D8</f>
        <v>1</v>
      </c>
      <c r="G22" s="12">
        <v>4.2</v>
      </c>
      <c r="H22" s="11">
        <f t="shared" si="1"/>
        <v>4.2</v>
      </c>
      <c r="I22" s="12">
        <f>H22*Data!$C$15</f>
        <v>4.914</v>
      </c>
      <c r="J22" s="13"/>
      <c r="K22" s="14" t="s">
        <v>30</v>
      </c>
      <c r="L22" s="1"/>
      <c r="M22" s="1"/>
    </row>
    <row r="23">
      <c r="A23" s="1"/>
      <c r="B23" s="11" t="s">
        <v>1</v>
      </c>
      <c r="C23" s="11" t="s">
        <v>32</v>
      </c>
      <c r="D23" s="11" t="s">
        <v>29</v>
      </c>
      <c r="E23" s="11" t="s">
        <v>29</v>
      </c>
      <c r="F23" s="11">
        <f>D8</f>
        <v>1</v>
      </c>
      <c r="G23" s="12">
        <v>4.2</v>
      </c>
      <c r="H23" s="11">
        <f t="shared" si="1"/>
        <v>4.2</v>
      </c>
      <c r="I23" s="12">
        <f>H23*Data!$C$15</f>
        <v>4.914</v>
      </c>
      <c r="J23" s="13"/>
      <c r="K23" s="14" t="s">
        <v>30</v>
      </c>
      <c r="L23" s="1"/>
      <c r="M23" s="1"/>
    </row>
    <row r="24">
      <c r="A24" s="1"/>
      <c r="B24" s="11" t="s">
        <v>1</v>
      </c>
      <c r="C24" s="11" t="s">
        <v>34</v>
      </c>
      <c r="D24" s="11" t="s">
        <v>29</v>
      </c>
      <c r="E24" s="11" t="s">
        <v>29</v>
      </c>
      <c r="F24" s="11">
        <f>D8</f>
        <v>1</v>
      </c>
      <c r="G24" s="12">
        <v>4.2</v>
      </c>
      <c r="H24" s="11">
        <f t="shared" si="1"/>
        <v>4.2</v>
      </c>
      <c r="I24" s="12">
        <f>H24*Data!$C$15</f>
        <v>4.914</v>
      </c>
      <c r="J24" s="13"/>
      <c r="K24" s="14" t="s">
        <v>30</v>
      </c>
      <c r="L24" s="1"/>
      <c r="M24" s="1"/>
    </row>
    <row r="25">
      <c r="A25" s="1"/>
      <c r="B25" s="11" t="s">
        <v>1</v>
      </c>
      <c r="C25" s="11" t="s">
        <v>35</v>
      </c>
      <c r="D25" s="11" t="s">
        <v>29</v>
      </c>
      <c r="E25" s="11" t="s">
        <v>29</v>
      </c>
      <c r="F25" s="11">
        <f>D8</f>
        <v>1</v>
      </c>
      <c r="G25" s="12">
        <v>4.2</v>
      </c>
      <c r="H25" s="11">
        <f t="shared" si="1"/>
        <v>4.2</v>
      </c>
      <c r="I25" s="12">
        <f>H25*Data!$C$15</f>
        <v>4.914</v>
      </c>
      <c r="J25" s="13"/>
      <c r="K25" s="14" t="s">
        <v>30</v>
      </c>
      <c r="L25" s="1"/>
      <c r="M25" s="1"/>
    </row>
    <row r="26">
      <c r="A26" s="1"/>
      <c r="B26" s="11" t="s">
        <v>81</v>
      </c>
      <c r="C26" s="11" t="s">
        <v>243</v>
      </c>
      <c r="D26" s="11" t="s">
        <v>29</v>
      </c>
      <c r="E26" s="11" t="s">
        <v>29</v>
      </c>
      <c r="F26" s="11">
        <f>D11</f>
        <v>0</v>
      </c>
      <c r="G26" s="12">
        <v>4.23</v>
      </c>
      <c r="H26" s="11">
        <f t="shared" si="1"/>
        <v>0</v>
      </c>
      <c r="I26" s="12">
        <f>H26*Data!$C$15</f>
        <v>0</v>
      </c>
      <c r="J26" s="11" t="s">
        <v>244</v>
      </c>
      <c r="K26" s="15" t="s">
        <v>245</v>
      </c>
      <c r="L26" s="1"/>
      <c r="M26" s="1"/>
    </row>
    <row r="27">
      <c r="A27" s="1"/>
      <c r="B27" s="11" t="s">
        <v>110</v>
      </c>
      <c r="C27" s="3" t="s">
        <v>14</v>
      </c>
      <c r="D27" s="3" t="s">
        <v>29</v>
      </c>
      <c r="E27" s="3" t="s">
        <v>29</v>
      </c>
      <c r="F27" s="16">
        <f>D12*2</f>
        <v>0</v>
      </c>
      <c r="G27" s="17">
        <v>0.2</v>
      </c>
      <c r="H27" s="11">
        <f t="shared" si="1"/>
        <v>0</v>
      </c>
      <c r="I27" s="12">
        <f>H27*Data!$C$15</f>
        <v>0</v>
      </c>
      <c r="J27" s="3" t="s">
        <v>209</v>
      </c>
      <c r="K27" s="18" t="s">
        <v>210</v>
      </c>
      <c r="L27" s="1"/>
      <c r="M27" s="1"/>
    </row>
    <row r="28">
      <c r="A28" s="1"/>
      <c r="B28" s="11" t="s">
        <v>110</v>
      </c>
      <c r="C28" s="3" t="s">
        <v>246</v>
      </c>
      <c r="D28" s="3" t="s">
        <v>29</v>
      </c>
      <c r="E28" s="3" t="s">
        <v>29</v>
      </c>
      <c r="F28" s="3">
        <v>1.0</v>
      </c>
      <c r="G28" s="17">
        <v>0.27</v>
      </c>
      <c r="H28" s="11">
        <f t="shared" si="1"/>
        <v>0.27</v>
      </c>
      <c r="I28" s="12">
        <f>H28*Data!$C$15</f>
        <v>0.3159</v>
      </c>
      <c r="J28" s="16"/>
      <c r="K28" s="20" t="s">
        <v>247</v>
      </c>
      <c r="L28" s="1"/>
      <c r="M28" s="1"/>
    </row>
    <row r="29">
      <c r="A29" s="1"/>
      <c r="B29" s="11" t="s">
        <v>110</v>
      </c>
      <c r="C29" s="19" t="s">
        <v>248</v>
      </c>
      <c r="D29" s="3" t="s">
        <v>29</v>
      </c>
      <c r="E29" s="3" t="s">
        <v>29</v>
      </c>
      <c r="F29" s="3">
        <f>D4</f>
        <v>1</v>
      </c>
      <c r="G29" s="17">
        <v>1.07</v>
      </c>
      <c r="H29" s="11">
        <f t="shared" si="1"/>
        <v>1.07</v>
      </c>
      <c r="I29" s="12">
        <f>H29*Data!$C$15</f>
        <v>1.2519</v>
      </c>
      <c r="J29" s="16"/>
      <c r="K29" s="18" t="s">
        <v>249</v>
      </c>
      <c r="L29" s="1"/>
      <c r="M29" s="1"/>
    </row>
    <row r="30">
      <c r="A30" s="1"/>
      <c r="B30" s="11" t="s">
        <v>110</v>
      </c>
      <c r="C30" s="19" t="s">
        <v>250</v>
      </c>
      <c r="D30" s="3" t="s">
        <v>29</v>
      </c>
      <c r="E30" s="3" t="s">
        <v>29</v>
      </c>
      <c r="F30" s="3">
        <v>4.0</v>
      </c>
      <c r="G30" s="17">
        <v>0.15</v>
      </c>
      <c r="H30" s="11">
        <f t="shared" si="1"/>
        <v>0.6</v>
      </c>
      <c r="I30" s="12">
        <f>H30*Data!$C$15</f>
        <v>0.702</v>
      </c>
      <c r="J30" s="3" t="s">
        <v>251</v>
      </c>
      <c r="K30" s="20" t="s">
        <v>252</v>
      </c>
      <c r="L30" s="1"/>
      <c r="M30" s="1"/>
    </row>
    <row r="31">
      <c r="A31" s="1"/>
      <c r="B31" s="11" t="s">
        <v>110</v>
      </c>
      <c r="C31" s="19" t="s">
        <v>250</v>
      </c>
      <c r="D31" s="3" t="s">
        <v>29</v>
      </c>
      <c r="E31" s="3" t="s">
        <v>29</v>
      </c>
      <c r="F31" s="3">
        <v>4.0</v>
      </c>
      <c r="G31" s="17">
        <v>0.22</v>
      </c>
      <c r="H31" s="11">
        <f t="shared" si="1"/>
        <v>0.88</v>
      </c>
      <c r="I31" s="12">
        <f>H31*Data!$C$15</f>
        <v>1.0296</v>
      </c>
      <c r="J31" s="3" t="s">
        <v>253</v>
      </c>
      <c r="K31" s="22" t="s">
        <v>254</v>
      </c>
      <c r="L31" s="1"/>
      <c r="M31" s="1"/>
    </row>
    <row r="32">
      <c r="A32" s="1"/>
      <c r="B32" s="11" t="s">
        <v>110</v>
      </c>
      <c r="C32" s="19" t="s">
        <v>255</v>
      </c>
      <c r="D32" s="3" t="s">
        <v>29</v>
      </c>
      <c r="E32" s="3" t="s">
        <v>29</v>
      </c>
      <c r="F32" s="3">
        <v>8.0</v>
      </c>
      <c r="G32" s="17">
        <v>0.05</v>
      </c>
      <c r="H32" s="11">
        <f t="shared" si="1"/>
        <v>0.4</v>
      </c>
      <c r="I32" s="12">
        <f>H32*Data!$C$15</f>
        <v>0.468</v>
      </c>
      <c r="J32" s="3" t="s">
        <v>256</v>
      </c>
      <c r="K32" s="20" t="s">
        <v>257</v>
      </c>
      <c r="L32" s="1"/>
      <c r="M32" s="1"/>
    </row>
    <row r="33">
      <c r="A33" s="1"/>
      <c r="B33" s="11" t="s">
        <v>110</v>
      </c>
      <c r="C33" s="19" t="s">
        <v>258</v>
      </c>
      <c r="D33" s="3" t="s">
        <v>259</v>
      </c>
      <c r="E33" s="3" t="s">
        <v>47</v>
      </c>
      <c r="F33" s="3">
        <f>D9</f>
        <v>0</v>
      </c>
      <c r="G33" s="17">
        <v>0.01</v>
      </c>
      <c r="H33" s="11">
        <f t="shared" si="1"/>
        <v>0</v>
      </c>
      <c r="I33" s="12">
        <f>H33*Data!$C$15</f>
        <v>0</v>
      </c>
      <c r="J33" s="16"/>
      <c r="K33" s="18" t="s">
        <v>260</v>
      </c>
      <c r="L33" s="1"/>
      <c r="M33" s="1"/>
    </row>
    <row r="34">
      <c r="A34" s="1"/>
      <c r="B34" s="11" t="s">
        <v>36</v>
      </c>
      <c r="C34" s="19" t="s">
        <v>45</v>
      </c>
      <c r="D34" s="21" t="s">
        <v>42</v>
      </c>
      <c r="E34" s="3" t="s">
        <v>47</v>
      </c>
      <c r="F34" s="3">
        <v>1.0</v>
      </c>
      <c r="G34" s="17">
        <v>0.04</v>
      </c>
      <c r="H34" s="11">
        <f t="shared" si="1"/>
        <v>0.04</v>
      </c>
      <c r="I34" s="12">
        <f>H34*Data!$C$15</f>
        <v>0.0468</v>
      </c>
      <c r="J34" s="16"/>
      <c r="K34" s="18" t="s">
        <v>48</v>
      </c>
      <c r="L34" s="1"/>
      <c r="M34" s="1"/>
    </row>
    <row r="35">
      <c r="A35" s="1"/>
      <c r="B35" s="11" t="s">
        <v>36</v>
      </c>
      <c r="C35" s="19" t="s">
        <v>54</v>
      </c>
      <c r="D35" s="21" t="s">
        <v>46</v>
      </c>
      <c r="E35" s="21" t="s">
        <v>43</v>
      </c>
      <c r="F35" s="3">
        <v>1.0</v>
      </c>
      <c r="G35" s="17">
        <v>0.02</v>
      </c>
      <c r="H35" s="11">
        <f t="shared" si="1"/>
        <v>0.02</v>
      </c>
      <c r="I35" s="12">
        <f>H35*Data!$C$15</f>
        <v>0.0234</v>
      </c>
      <c r="J35" s="16"/>
      <c r="K35" s="20" t="s">
        <v>44</v>
      </c>
      <c r="L35" s="1"/>
      <c r="M35" s="1"/>
    </row>
    <row r="36">
      <c r="A36" s="1"/>
      <c r="B36" s="11" t="s">
        <v>36</v>
      </c>
      <c r="C36" s="19" t="s">
        <v>261</v>
      </c>
      <c r="D36" s="3" t="s">
        <v>49</v>
      </c>
      <c r="E36" s="21" t="s">
        <v>43</v>
      </c>
      <c r="F36" s="3">
        <v>1.0</v>
      </c>
      <c r="G36" s="17">
        <v>0.03</v>
      </c>
      <c r="H36" s="11">
        <f t="shared" si="1"/>
        <v>0.03</v>
      </c>
      <c r="I36" s="12">
        <f>H36*Data!$C$15</f>
        <v>0.0351</v>
      </c>
      <c r="J36" s="16"/>
      <c r="K36" s="22" t="s">
        <v>262</v>
      </c>
      <c r="L36" s="1"/>
      <c r="M36" s="1"/>
    </row>
    <row r="37">
      <c r="A37" s="1"/>
      <c r="B37" s="11" t="s">
        <v>36</v>
      </c>
      <c r="C37" s="19" t="s">
        <v>261</v>
      </c>
      <c r="D37" s="3" t="s">
        <v>50</v>
      </c>
      <c r="E37" s="21" t="s">
        <v>43</v>
      </c>
      <c r="F37" s="3">
        <v>1.0</v>
      </c>
      <c r="G37" s="17">
        <v>0.03</v>
      </c>
      <c r="H37" s="11">
        <f t="shared" si="1"/>
        <v>0.03</v>
      </c>
      <c r="I37" s="12">
        <f>H37*Data!$C$15</f>
        <v>0.0351</v>
      </c>
      <c r="J37" s="16"/>
      <c r="K37" s="20" t="s">
        <v>44</v>
      </c>
      <c r="L37" s="1"/>
      <c r="M37" s="1"/>
    </row>
    <row r="38">
      <c r="A38" s="1"/>
      <c r="B38" s="11" t="s">
        <v>99</v>
      </c>
      <c r="C38" s="19" t="s">
        <v>263</v>
      </c>
      <c r="D38" s="21" t="s">
        <v>83</v>
      </c>
      <c r="E38" s="3" t="s">
        <v>47</v>
      </c>
      <c r="F38" s="3">
        <f>D7</f>
        <v>0</v>
      </c>
      <c r="G38" s="17">
        <v>10.29</v>
      </c>
      <c r="H38" s="11">
        <f t="shared" si="1"/>
        <v>0</v>
      </c>
      <c r="I38" s="12">
        <f>H38*Data!$C$15</f>
        <v>0</v>
      </c>
      <c r="J38" s="3" t="s">
        <v>264</v>
      </c>
      <c r="K38" s="18" t="s">
        <v>265</v>
      </c>
      <c r="L38" s="1"/>
      <c r="M38" s="1"/>
    </row>
    <row r="39">
      <c r="A39" s="1"/>
      <c r="B39" s="11" t="s">
        <v>36</v>
      </c>
      <c r="C39" s="19" t="s">
        <v>95</v>
      </c>
      <c r="D39" s="21" t="s">
        <v>86</v>
      </c>
      <c r="E39" s="21" t="s">
        <v>47</v>
      </c>
      <c r="F39" s="3">
        <v>1.0</v>
      </c>
      <c r="G39" s="17">
        <v>0.9</v>
      </c>
      <c r="H39" s="11">
        <f t="shared" si="1"/>
        <v>0.9</v>
      </c>
      <c r="I39" s="12">
        <f>H39*Data!$C$15</f>
        <v>1.053</v>
      </c>
      <c r="J39" s="3" t="s">
        <v>266</v>
      </c>
      <c r="K39" s="18" t="s">
        <v>98</v>
      </c>
      <c r="L39" s="1"/>
      <c r="M39" s="1"/>
    </row>
    <row r="40">
      <c r="A40" s="1"/>
      <c r="B40" s="11" t="s">
        <v>99</v>
      </c>
      <c r="C40" s="19" t="s">
        <v>267</v>
      </c>
      <c r="D40" s="21" t="s">
        <v>90</v>
      </c>
      <c r="E40" s="21" t="s">
        <v>47</v>
      </c>
      <c r="F40" s="16">
        <f>D5</f>
        <v>0</v>
      </c>
      <c r="G40" s="17">
        <v>4.55</v>
      </c>
      <c r="H40" s="11">
        <f t="shared" si="1"/>
        <v>0</v>
      </c>
      <c r="I40" s="12">
        <f>H40*Data!$C$15</f>
        <v>0</v>
      </c>
      <c r="J40" s="16"/>
      <c r="K40" s="20" t="s">
        <v>268</v>
      </c>
      <c r="L40" s="1"/>
      <c r="M40" s="1"/>
    </row>
    <row r="41">
      <c r="A41" s="1"/>
      <c r="B41" s="11" t="s">
        <v>99</v>
      </c>
      <c r="C41" s="19" t="s">
        <v>269</v>
      </c>
      <c r="D41" s="3" t="s">
        <v>270</v>
      </c>
      <c r="E41" s="3" t="s">
        <v>47</v>
      </c>
      <c r="F41" s="3" t="s">
        <v>29</v>
      </c>
      <c r="G41" s="17"/>
      <c r="H41" s="11"/>
      <c r="I41" s="12"/>
      <c r="J41" s="16"/>
      <c r="K41" s="23" t="s">
        <v>29</v>
      </c>
      <c r="L41" s="1"/>
      <c r="M41" s="1"/>
    </row>
    <row r="42">
      <c r="A42" s="1"/>
      <c r="B42" s="11" t="s">
        <v>99</v>
      </c>
      <c r="C42" s="19" t="s">
        <v>269</v>
      </c>
      <c r="D42" s="3" t="s">
        <v>92</v>
      </c>
      <c r="E42" s="3" t="s">
        <v>47</v>
      </c>
      <c r="F42" s="3" t="s">
        <v>29</v>
      </c>
      <c r="G42" s="17"/>
      <c r="H42" s="11"/>
      <c r="I42" s="12"/>
      <c r="J42" s="16"/>
      <c r="K42" s="23" t="s">
        <v>29</v>
      </c>
      <c r="L42" s="1"/>
      <c r="M42" s="1"/>
    </row>
    <row r="43">
      <c r="A43" s="1"/>
      <c r="B43" s="11" t="s">
        <v>99</v>
      </c>
      <c r="C43" s="19" t="s">
        <v>271</v>
      </c>
      <c r="D43" s="21" t="s">
        <v>94</v>
      </c>
      <c r="E43" s="3" t="s">
        <v>47</v>
      </c>
      <c r="F43" s="16">
        <f t="shared" ref="F43:F45" si="2">D2</f>
        <v>1</v>
      </c>
      <c r="G43" s="17">
        <v>0.0</v>
      </c>
      <c r="H43" s="11">
        <f t="shared" ref="H43:H45" si="3">F43*G43</f>
        <v>0</v>
      </c>
      <c r="I43" s="12">
        <f>H43*Data!$C$15</f>
        <v>0</v>
      </c>
      <c r="J43" s="16"/>
      <c r="K43" s="23" t="s">
        <v>29</v>
      </c>
      <c r="L43" s="1"/>
      <c r="M43" s="1"/>
    </row>
    <row r="44">
      <c r="A44" s="1"/>
      <c r="B44" s="11" t="s">
        <v>99</v>
      </c>
      <c r="C44" s="19" t="s">
        <v>272</v>
      </c>
      <c r="D44" s="21" t="s">
        <v>100</v>
      </c>
      <c r="E44" s="3" t="s">
        <v>47</v>
      </c>
      <c r="F44" s="16">
        <f t="shared" si="2"/>
        <v>1</v>
      </c>
      <c r="G44" s="17">
        <v>0.08</v>
      </c>
      <c r="H44" s="11">
        <f t="shared" si="3"/>
        <v>0.08</v>
      </c>
      <c r="I44" s="12">
        <f>H44*Data!$C$15</f>
        <v>0.0936</v>
      </c>
      <c r="J44" s="16"/>
      <c r="K44" s="20" t="s">
        <v>273</v>
      </c>
      <c r="L44" s="1"/>
      <c r="M44" s="1"/>
    </row>
    <row r="45">
      <c r="A45" s="1"/>
      <c r="B45" s="11" t="s">
        <v>99</v>
      </c>
      <c r="C45" s="19" t="s">
        <v>274</v>
      </c>
      <c r="D45" s="21" t="s">
        <v>275</v>
      </c>
      <c r="E45" s="3" t="s">
        <v>47</v>
      </c>
      <c r="F45" s="16">
        <f t="shared" si="2"/>
        <v>1</v>
      </c>
      <c r="G45" s="17">
        <v>5.24</v>
      </c>
      <c r="H45" s="11">
        <f t="shared" si="3"/>
        <v>5.24</v>
      </c>
      <c r="I45" s="12">
        <f>H45*Data!$C$15</f>
        <v>6.1308</v>
      </c>
      <c r="J45" s="16"/>
      <c r="K45" s="20" t="s">
        <v>276</v>
      </c>
      <c r="L45" s="1"/>
      <c r="M45" s="1"/>
    </row>
    <row r="46">
      <c r="A46" s="1"/>
      <c r="B46" s="11" t="s">
        <v>81</v>
      </c>
      <c r="C46" s="19" t="s">
        <v>269</v>
      </c>
      <c r="D46" s="3" t="s">
        <v>277</v>
      </c>
      <c r="E46" s="3" t="s">
        <v>47</v>
      </c>
      <c r="F46" s="3" t="s">
        <v>29</v>
      </c>
      <c r="G46" s="30"/>
      <c r="H46" s="11"/>
      <c r="I46" s="12"/>
      <c r="J46" s="16"/>
      <c r="K46" s="23" t="s">
        <v>29</v>
      </c>
      <c r="L46" s="1"/>
      <c r="M46" s="1"/>
    </row>
    <row r="47">
      <c r="A47" s="1"/>
      <c r="B47" s="11" t="s">
        <v>81</v>
      </c>
      <c r="C47" s="19" t="s">
        <v>269</v>
      </c>
      <c r="D47" s="3" t="s">
        <v>112</v>
      </c>
      <c r="E47" s="3" t="s">
        <v>47</v>
      </c>
      <c r="F47" s="3" t="s">
        <v>29</v>
      </c>
      <c r="G47" s="30"/>
      <c r="H47" s="11"/>
      <c r="I47" s="12"/>
      <c r="J47" s="16"/>
      <c r="K47" s="23" t="s">
        <v>29</v>
      </c>
      <c r="L47" s="1"/>
      <c r="M47" s="1"/>
    </row>
    <row r="48">
      <c r="A48" s="1"/>
      <c r="B48" s="11" t="s">
        <v>81</v>
      </c>
      <c r="C48" s="19" t="s">
        <v>278</v>
      </c>
      <c r="D48" s="21" t="s">
        <v>116</v>
      </c>
      <c r="E48" s="3" t="s">
        <v>47</v>
      </c>
      <c r="F48" s="3">
        <f>D10</f>
        <v>1</v>
      </c>
      <c r="G48" s="17">
        <v>1.81</v>
      </c>
      <c r="H48" s="11">
        <f t="shared" ref="H48:H60" si="4">F48*G48</f>
        <v>1.81</v>
      </c>
      <c r="I48" s="12">
        <f>H48*Data!$C$15</f>
        <v>2.1177</v>
      </c>
      <c r="J48" s="16"/>
      <c r="K48" s="20" t="s">
        <v>279</v>
      </c>
      <c r="L48" s="1"/>
      <c r="M48" s="1"/>
    </row>
    <row r="49">
      <c r="A49" s="1"/>
      <c r="B49" s="11" t="s">
        <v>99</v>
      </c>
      <c r="C49" s="19" t="s">
        <v>280</v>
      </c>
      <c r="D49" s="21" t="s">
        <v>119</v>
      </c>
      <c r="E49" s="3" t="s">
        <v>47</v>
      </c>
      <c r="F49" s="16">
        <f>D6</f>
        <v>1</v>
      </c>
      <c r="G49" s="17">
        <v>9.54</v>
      </c>
      <c r="H49" s="11">
        <f t="shared" si="4"/>
        <v>9.54</v>
      </c>
      <c r="I49" s="12">
        <f>H49*Data!$C$15</f>
        <v>11.1618</v>
      </c>
      <c r="J49" s="16"/>
      <c r="K49" s="20" t="s">
        <v>281</v>
      </c>
      <c r="L49" s="1"/>
      <c r="M49" s="1"/>
    </row>
    <row r="50">
      <c r="A50" s="1"/>
      <c r="B50" s="11" t="s">
        <v>81</v>
      </c>
      <c r="C50" s="19" t="s">
        <v>134</v>
      </c>
      <c r="D50" s="21" t="s">
        <v>123</v>
      </c>
      <c r="E50" s="3" t="s">
        <v>47</v>
      </c>
      <c r="F50" s="3">
        <v>1.0</v>
      </c>
      <c r="G50" s="17">
        <v>1.27</v>
      </c>
      <c r="H50" s="11">
        <f t="shared" si="4"/>
        <v>1.27</v>
      </c>
      <c r="I50" s="12">
        <f>H50*Data!$C$15</f>
        <v>1.4859</v>
      </c>
      <c r="J50" s="3" t="s">
        <v>136</v>
      </c>
      <c r="K50" s="18" t="s">
        <v>137</v>
      </c>
      <c r="L50" s="1"/>
      <c r="M50" s="1"/>
    </row>
    <row r="51">
      <c r="A51" s="1"/>
      <c r="B51" s="11" t="s">
        <v>36</v>
      </c>
      <c r="C51" s="19" t="s">
        <v>142</v>
      </c>
      <c r="D51" s="21" t="s">
        <v>282</v>
      </c>
      <c r="E51" s="3" t="s">
        <v>144</v>
      </c>
      <c r="F51" s="3">
        <f t="shared" ref="F51:F52" si="5">D2</f>
        <v>1</v>
      </c>
      <c r="G51" s="17">
        <v>0.01</v>
      </c>
      <c r="H51" s="11">
        <f t="shared" si="4"/>
        <v>0.01</v>
      </c>
      <c r="I51" s="12">
        <f>H51*Data!$C$15</f>
        <v>0.0117</v>
      </c>
      <c r="J51" s="16"/>
      <c r="K51" s="20" t="s">
        <v>145</v>
      </c>
      <c r="L51" s="1"/>
      <c r="M51" s="1"/>
    </row>
    <row r="52">
      <c r="A52" s="1"/>
      <c r="B52" s="11" t="s">
        <v>36</v>
      </c>
      <c r="C52" s="19" t="s">
        <v>155</v>
      </c>
      <c r="D52" s="21" t="s">
        <v>283</v>
      </c>
      <c r="E52" s="21" t="s">
        <v>151</v>
      </c>
      <c r="F52" s="16">
        <f t="shared" si="5"/>
        <v>1</v>
      </c>
      <c r="G52" s="17">
        <v>0.01</v>
      </c>
      <c r="H52" s="11">
        <f t="shared" si="4"/>
        <v>0.01</v>
      </c>
      <c r="I52" s="12">
        <f>H52*Data!$C$15</f>
        <v>0.0117</v>
      </c>
      <c r="J52" s="16"/>
      <c r="K52" s="20" t="s">
        <v>152</v>
      </c>
      <c r="L52" s="1"/>
      <c r="M52" s="1"/>
    </row>
    <row r="53">
      <c r="A53" s="1"/>
      <c r="B53" s="11" t="s">
        <v>36</v>
      </c>
      <c r="C53" s="19" t="s">
        <v>155</v>
      </c>
      <c r="D53" s="21" t="s">
        <v>284</v>
      </c>
      <c r="E53" s="3" t="s">
        <v>285</v>
      </c>
      <c r="F53" s="16">
        <f>D2</f>
        <v>1</v>
      </c>
      <c r="G53" s="17">
        <v>0.15</v>
      </c>
      <c r="H53" s="11">
        <f t="shared" si="4"/>
        <v>0.15</v>
      </c>
      <c r="I53" s="12">
        <f>H53*Data!$C$15</f>
        <v>0.1755</v>
      </c>
      <c r="J53" s="16"/>
      <c r="K53" s="20" t="s">
        <v>286</v>
      </c>
      <c r="L53" s="1"/>
      <c r="M53" s="1"/>
    </row>
    <row r="54">
      <c r="A54" s="1"/>
      <c r="B54" s="11" t="s">
        <v>36</v>
      </c>
      <c r="C54" s="19">
        <v>330.0</v>
      </c>
      <c r="D54" s="3" t="s">
        <v>287</v>
      </c>
      <c r="E54" s="21" t="s">
        <v>151</v>
      </c>
      <c r="F54" s="16">
        <f>D2</f>
        <v>1</v>
      </c>
      <c r="G54" s="17">
        <v>0.01</v>
      </c>
      <c r="H54" s="11">
        <f t="shared" si="4"/>
        <v>0.01</v>
      </c>
      <c r="I54" s="12">
        <f>H54*Data!$C$15</f>
        <v>0.0117</v>
      </c>
      <c r="J54" s="16"/>
      <c r="K54" s="20" t="s">
        <v>152</v>
      </c>
      <c r="L54" s="1"/>
      <c r="M54" s="1"/>
    </row>
    <row r="55">
      <c r="A55" s="1"/>
      <c r="B55" s="11" t="s">
        <v>36</v>
      </c>
      <c r="C55" s="19">
        <v>330.0</v>
      </c>
      <c r="D55" s="3" t="s">
        <v>288</v>
      </c>
      <c r="E55" s="21" t="s">
        <v>151</v>
      </c>
      <c r="F55" s="16">
        <f>D10</f>
        <v>1</v>
      </c>
      <c r="G55" s="17">
        <v>0.01</v>
      </c>
      <c r="H55" s="11">
        <f t="shared" si="4"/>
        <v>0.01</v>
      </c>
      <c r="I55" s="12">
        <f>H55*Data!$C$15</f>
        <v>0.0117</v>
      </c>
      <c r="J55" s="16"/>
      <c r="K55" s="20" t="s">
        <v>152</v>
      </c>
      <c r="L55" s="1"/>
      <c r="M55" s="1"/>
    </row>
    <row r="56">
      <c r="A56" s="1"/>
      <c r="B56" s="11" t="s">
        <v>36</v>
      </c>
      <c r="C56" s="19" t="s">
        <v>155</v>
      </c>
      <c r="D56" s="3" t="s">
        <v>154</v>
      </c>
      <c r="E56" s="21" t="s">
        <v>151</v>
      </c>
      <c r="F56" s="3">
        <f>D9</f>
        <v>0</v>
      </c>
      <c r="G56" s="17">
        <v>0.01</v>
      </c>
      <c r="H56" s="11">
        <f t="shared" si="4"/>
        <v>0</v>
      </c>
      <c r="I56" s="12">
        <f>H56*Data!$C$15</f>
        <v>0</v>
      </c>
      <c r="J56" s="3" t="s">
        <v>289</v>
      </c>
      <c r="K56" s="20" t="s">
        <v>152</v>
      </c>
      <c r="L56" s="1"/>
      <c r="M56" s="1"/>
    </row>
    <row r="57">
      <c r="A57" s="1"/>
      <c r="B57" s="11" t="s">
        <v>36</v>
      </c>
      <c r="C57" s="19" t="s">
        <v>155</v>
      </c>
      <c r="D57" s="3" t="s">
        <v>290</v>
      </c>
      <c r="E57" s="21" t="s">
        <v>151</v>
      </c>
      <c r="F57" s="16">
        <f>D9</f>
        <v>0</v>
      </c>
      <c r="G57" s="17">
        <v>0.01</v>
      </c>
      <c r="H57" s="11">
        <f t="shared" si="4"/>
        <v>0</v>
      </c>
      <c r="I57" s="12">
        <f>H57*Data!$C$15</f>
        <v>0</v>
      </c>
      <c r="J57" s="3" t="s">
        <v>289</v>
      </c>
      <c r="K57" s="20" t="s">
        <v>152</v>
      </c>
      <c r="L57" s="1"/>
      <c r="M57" s="1"/>
    </row>
    <row r="58">
      <c r="A58" s="1"/>
      <c r="B58" s="11" t="s">
        <v>36</v>
      </c>
      <c r="C58" s="19" t="s">
        <v>291</v>
      </c>
      <c r="D58" s="21" t="s">
        <v>175</v>
      </c>
      <c r="E58" s="3" t="s">
        <v>292</v>
      </c>
      <c r="F58" s="3">
        <v>1.0</v>
      </c>
      <c r="G58" s="17">
        <v>0.31</v>
      </c>
      <c r="H58" s="11">
        <f t="shared" si="4"/>
        <v>0.31</v>
      </c>
      <c r="I58" s="12">
        <f>H58*Data!$C$15</f>
        <v>0.3627</v>
      </c>
      <c r="J58" s="16"/>
      <c r="K58" s="20" t="s">
        <v>293</v>
      </c>
      <c r="L58" s="1"/>
      <c r="M58" s="1"/>
    </row>
    <row r="59">
      <c r="A59" s="1"/>
      <c r="B59" s="11" t="s">
        <v>162</v>
      </c>
      <c r="C59" s="19" t="s">
        <v>294</v>
      </c>
      <c r="D59" s="21" t="s">
        <v>295</v>
      </c>
      <c r="E59" s="3" t="s">
        <v>296</v>
      </c>
      <c r="F59" s="3">
        <f>IFERROR((D2+D10+D4+D3)/(D2+D10+D4+D3),0)</f>
        <v>1</v>
      </c>
      <c r="G59" s="17">
        <v>1.56</v>
      </c>
      <c r="H59" s="11">
        <f t="shared" si="4"/>
        <v>1.56</v>
      </c>
      <c r="I59" s="12">
        <f>H59*Data!$C$15</f>
        <v>1.8252</v>
      </c>
      <c r="J59" s="16"/>
      <c r="K59" s="20" t="s">
        <v>297</v>
      </c>
      <c r="L59" s="1"/>
      <c r="M59" s="1"/>
    </row>
    <row r="60">
      <c r="A60" s="1"/>
      <c r="B60" s="11" t="s">
        <v>81</v>
      </c>
      <c r="C60" s="3" t="s">
        <v>216</v>
      </c>
      <c r="D60" s="3" t="s">
        <v>29</v>
      </c>
      <c r="E60" s="3" t="s">
        <v>29</v>
      </c>
      <c r="F60" s="3">
        <v>1.0</v>
      </c>
      <c r="G60" s="17">
        <v>0.44</v>
      </c>
      <c r="H60" s="11">
        <f t="shared" si="4"/>
        <v>0.44</v>
      </c>
      <c r="I60" s="12">
        <f>H60*Data!$C$15</f>
        <v>0.5148</v>
      </c>
      <c r="J60" s="3" t="s">
        <v>298</v>
      </c>
      <c r="K60" s="24" t="s">
        <v>218</v>
      </c>
      <c r="L60" s="1"/>
      <c r="M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</row>
  </sheetData>
  <autoFilter ref="$B$20:$K$26">
    <sortState ref="B20:K26">
      <sortCondition ref="D20:D26"/>
      <sortCondition ref="B20:B26"/>
    </sortState>
  </autoFilter>
  <mergeCells count="2">
    <mergeCell ref="B2:B12"/>
    <mergeCell ref="B16:B17"/>
  </mergeCells>
  <dataValidations>
    <dataValidation type="list" allowBlank="1" sqref="B21:B60">
      <formula1>Data!$B$3:$B$10</formula1>
    </dataValidation>
  </dataValidations>
  <hyperlinks>
    <hyperlink r:id="rId1" ref="K21"/>
    <hyperlink r:id="rId2" ref="K22"/>
    <hyperlink r:id="rId3" ref="K23"/>
    <hyperlink r:id="rId4" ref="K24"/>
    <hyperlink r:id="rId5" ref="K25"/>
    <hyperlink r:id="rId6" ref="K26"/>
    <hyperlink r:id="rId7" ref="K27"/>
    <hyperlink r:id="rId8" ref="K28"/>
    <hyperlink r:id="rId9" ref="K29"/>
    <hyperlink r:id="rId10" ref="K30"/>
    <hyperlink r:id="rId11" ref="K31"/>
    <hyperlink r:id="rId12" ref="K32"/>
    <hyperlink r:id="rId13" ref="K33"/>
    <hyperlink r:id="rId14" ref="K34"/>
    <hyperlink r:id="rId15" ref="K35"/>
    <hyperlink r:id="rId16" ref="K36"/>
    <hyperlink r:id="rId17" ref="K37"/>
    <hyperlink r:id="rId18" ref="K38"/>
    <hyperlink r:id="rId19" ref="K39"/>
    <hyperlink r:id="rId20" ref="K40"/>
    <hyperlink r:id="rId21" ref="K44"/>
    <hyperlink r:id="rId22" ref="K45"/>
    <hyperlink r:id="rId23" ref="K48"/>
    <hyperlink r:id="rId24" ref="K49"/>
    <hyperlink r:id="rId25" ref="K50"/>
    <hyperlink r:id="rId26" ref="K51"/>
    <hyperlink r:id="rId27" ref="K52"/>
    <hyperlink r:id="rId28" ref="K53"/>
    <hyperlink r:id="rId29" ref="K54"/>
    <hyperlink r:id="rId30" ref="K55"/>
    <hyperlink r:id="rId31" ref="K56"/>
    <hyperlink r:id="rId32" ref="K57"/>
    <hyperlink r:id="rId33" ref="K58"/>
    <hyperlink r:id="rId34" ref="K59"/>
    <hyperlink r:id="rId35" ref="K60"/>
  </hyperlinks>
  <drawing r:id="rId3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43"/>
  </cols>
  <sheetData>
    <row r="2">
      <c r="B2" s="31"/>
      <c r="C2" s="32" t="s">
        <v>299</v>
      </c>
      <c r="D2" s="32" t="s">
        <v>299</v>
      </c>
      <c r="E2" s="32" t="s">
        <v>300</v>
      </c>
      <c r="F2" s="33" t="s">
        <v>300</v>
      </c>
    </row>
    <row r="3">
      <c r="B3" s="32" t="s">
        <v>28</v>
      </c>
      <c r="C3" s="34">
        <f t="shared" ref="C3:C11" si="1">(SUMIF(INDIRECT("'" &amp;$C$2&amp; "'!B:B"), "="&amp;$B3, INDIRECT("'" &amp;$C$2&amp; "'!I:I"))) / SUM(INDIRECT("'" &amp;$C$2&amp; "'!I:I"))</f>
        <v>0.02780168134</v>
      </c>
      <c r="D3" s="35">
        <f t="shared" ref="D3:D11" si="2">(SUMIF(INDIRECT("'" &amp;$D$2&amp; "'!B:B"), "="&amp;$B3, INDIRECT("'" &amp;$D$2&amp; "'!I:I")))</f>
        <v>4.914</v>
      </c>
      <c r="E3" s="34">
        <f t="shared" ref="E3:E11" si="3">(SUMIF(INDIRECT("'" &amp;$E$2&amp; "'!B:B"), "="&amp;$B3, INDIRECT("'" &amp;$E$2&amp; "'!I:I"))) / SUM(INDIRECT("'" &amp;$E$2&amp; "'!I:I"))</f>
        <v>0.09194395797</v>
      </c>
      <c r="F3" s="35">
        <f t="shared" ref="F3:F11" si="4">(SUMIF(INDIRECT("'" &amp;$F$2&amp; "'!B:B"), "="&amp;$B3, INDIRECT("'" &amp;$F$2&amp; "'!I:I")))</f>
        <v>4.914</v>
      </c>
    </row>
    <row r="4">
      <c r="B4" s="32" t="s">
        <v>1</v>
      </c>
      <c r="C4" s="34">
        <f t="shared" si="1"/>
        <v>0.2482292977</v>
      </c>
      <c r="D4" s="35">
        <f t="shared" si="2"/>
        <v>43.875</v>
      </c>
      <c r="E4" s="34">
        <f t="shared" si="3"/>
        <v>0.3677758319</v>
      </c>
      <c r="F4" s="35">
        <f t="shared" si="4"/>
        <v>19.656</v>
      </c>
    </row>
    <row r="5">
      <c r="B5" s="32" t="s">
        <v>162</v>
      </c>
      <c r="C5" s="34">
        <f t="shared" si="1"/>
        <v>0.128284901</v>
      </c>
      <c r="D5" s="35">
        <f t="shared" si="2"/>
        <v>22.6746</v>
      </c>
      <c r="E5" s="34">
        <f t="shared" si="3"/>
        <v>0.03415061296</v>
      </c>
      <c r="F5" s="35">
        <f t="shared" si="4"/>
        <v>1.8252</v>
      </c>
    </row>
    <row r="6">
      <c r="B6" s="32" t="s">
        <v>81</v>
      </c>
      <c r="C6" s="34">
        <f t="shared" si="1"/>
        <v>0.1259018998</v>
      </c>
      <c r="D6" s="35">
        <f t="shared" si="2"/>
        <v>22.2534</v>
      </c>
      <c r="E6" s="34">
        <f t="shared" si="3"/>
        <v>0.07705779335</v>
      </c>
      <c r="F6" s="35">
        <f t="shared" si="4"/>
        <v>4.1184</v>
      </c>
    </row>
    <row r="7">
      <c r="B7" s="32" t="s">
        <v>36</v>
      </c>
      <c r="C7" s="34">
        <f t="shared" si="1"/>
        <v>0.04481366254</v>
      </c>
      <c r="D7" s="35">
        <f t="shared" si="2"/>
        <v>7.9209</v>
      </c>
      <c r="E7" s="34">
        <f t="shared" si="3"/>
        <v>0.03327495622</v>
      </c>
      <c r="F7" s="35">
        <f t="shared" si="4"/>
        <v>1.7784</v>
      </c>
    </row>
    <row r="8">
      <c r="B8" s="32" t="s">
        <v>99</v>
      </c>
      <c r="C8" s="34">
        <f t="shared" si="1"/>
        <v>0</v>
      </c>
      <c r="D8" s="35">
        <f t="shared" si="2"/>
        <v>0</v>
      </c>
      <c r="E8" s="34">
        <f t="shared" si="3"/>
        <v>0.3253064799</v>
      </c>
      <c r="F8" s="35">
        <f t="shared" si="4"/>
        <v>17.3862</v>
      </c>
    </row>
    <row r="9">
      <c r="B9" s="32" t="s">
        <v>301</v>
      </c>
      <c r="C9" s="34">
        <f t="shared" si="1"/>
        <v>0</v>
      </c>
      <c r="D9" s="35">
        <f t="shared" si="2"/>
        <v>0</v>
      </c>
      <c r="E9" s="34">
        <f t="shared" si="3"/>
        <v>0</v>
      </c>
      <c r="F9" s="35">
        <f t="shared" si="4"/>
        <v>0</v>
      </c>
    </row>
    <row r="10">
      <c r="B10" s="32" t="s">
        <v>110</v>
      </c>
      <c r="C10" s="34">
        <f t="shared" si="1"/>
        <v>0.0211822334</v>
      </c>
      <c r="D10" s="35">
        <f t="shared" si="2"/>
        <v>3.744</v>
      </c>
      <c r="E10" s="34">
        <f t="shared" si="3"/>
        <v>0.07049036778</v>
      </c>
      <c r="F10" s="35">
        <f t="shared" si="4"/>
        <v>3.7674</v>
      </c>
    </row>
    <row r="11">
      <c r="B11" s="32" t="s">
        <v>198</v>
      </c>
      <c r="C11" s="34">
        <f t="shared" si="1"/>
        <v>0.4037863242</v>
      </c>
      <c r="D11" s="35">
        <f t="shared" si="2"/>
        <v>71.37</v>
      </c>
      <c r="E11" s="34">
        <f t="shared" si="3"/>
        <v>0</v>
      </c>
      <c r="F11" s="35">
        <f t="shared" si="4"/>
        <v>0</v>
      </c>
    </row>
    <row r="12">
      <c r="C12" s="34"/>
      <c r="D12" s="35"/>
      <c r="E12" s="34"/>
      <c r="F12" s="35"/>
    </row>
    <row r="15">
      <c r="B15" s="33" t="s">
        <v>302</v>
      </c>
      <c r="C15" s="33">
        <v>1.17</v>
      </c>
    </row>
  </sheetData>
  <drawing r:id="rId1"/>
</worksheet>
</file>