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git\design-optimisation\assignment_1b\"/>
    </mc:Choice>
  </mc:AlternateContent>
  <xr:revisionPtr revIDLastSave="0" documentId="13_ncr:40009_{EDE40057-BDD4-4876-A38E-ECD94EE296D9}" xr6:coauthVersionLast="45" xr6:coauthVersionMax="45" xr10:uidLastSave="{00000000-0000-0000-0000-000000000000}"/>
  <bookViews>
    <workbookView xWindow="-10530" yWindow="2040" windowWidth="21600" windowHeight="11385"/>
    <workbookView xWindow="-120" yWindow="-120" windowWidth="29040" windowHeight="15840" activeTab="1"/>
  </bookViews>
  <sheets>
    <sheet name="Raw Data" sheetId="1" r:id="rId1"/>
    <sheet name="Formatted Data (V Avg)" sheetId="2" r:id="rId2"/>
  </sheets>
  <calcPr calcId="0"/>
</workbook>
</file>

<file path=xl/calcChain.xml><?xml version="1.0" encoding="utf-8"?>
<calcChain xmlns="http://schemas.openxmlformats.org/spreadsheetml/2006/main">
  <c r="C40" i="2" l="1"/>
  <c r="C37" i="2"/>
  <c r="D37" i="2"/>
  <c r="D36" i="2"/>
  <c r="C36" i="2"/>
  <c r="C38" i="2" s="1"/>
  <c r="D38" i="2"/>
  <c r="E37" i="2"/>
  <c r="E36" i="2"/>
  <c r="R26" i="2"/>
  <c r="P26" i="2"/>
  <c r="N26" i="2"/>
  <c r="S24" i="2"/>
  <c r="S21" i="2"/>
  <c r="I26" i="2"/>
  <c r="I24" i="2"/>
  <c r="I21" i="2"/>
  <c r="H26" i="2"/>
  <c r="D26" i="2"/>
  <c r="F26" i="2"/>
  <c r="R25" i="2"/>
  <c r="P25" i="2"/>
  <c r="N25" i="2"/>
  <c r="R24" i="2"/>
  <c r="P24" i="2"/>
  <c r="N24" i="2"/>
  <c r="R23" i="2"/>
  <c r="P23" i="2"/>
  <c r="N23" i="2"/>
  <c r="R22" i="2"/>
  <c r="P22" i="2"/>
  <c r="N22" i="2"/>
  <c r="R21" i="2"/>
  <c r="P21" i="2"/>
  <c r="N21" i="2"/>
  <c r="R20" i="2"/>
  <c r="P20" i="2"/>
  <c r="N20" i="2"/>
  <c r="H25" i="2"/>
  <c r="F25" i="2"/>
  <c r="D25" i="2"/>
  <c r="H22" i="2"/>
  <c r="F22" i="2"/>
  <c r="D22" i="2"/>
  <c r="H24" i="2"/>
  <c r="F24" i="2"/>
  <c r="D24" i="2"/>
  <c r="H21" i="2"/>
  <c r="F21" i="2"/>
  <c r="D21" i="2"/>
  <c r="D20" i="2"/>
  <c r="H23" i="2"/>
  <c r="F23" i="2"/>
  <c r="D23" i="2"/>
  <c r="H20" i="2"/>
  <c r="F20" i="2"/>
  <c r="E38" i="2" l="1"/>
  <c r="S26" i="2"/>
</calcChain>
</file>

<file path=xl/sharedStrings.xml><?xml version="1.0" encoding="utf-8"?>
<sst xmlns="http://schemas.openxmlformats.org/spreadsheetml/2006/main" count="83" uniqueCount="30">
  <si>
    <t>id</t>
  </si>
  <si>
    <t>v_avg_V</t>
  </si>
  <si>
    <t>v_sd_mV</t>
  </si>
  <si>
    <t>f_avg_Hz</t>
  </si>
  <si>
    <t>f_sd_Hz</t>
  </si>
  <si>
    <t>Variable</t>
  </si>
  <si>
    <t>Description</t>
  </si>
  <si>
    <t>B</t>
  </si>
  <si>
    <t>P</t>
  </si>
  <si>
    <t>C</t>
  </si>
  <si>
    <t>Number of blades</t>
  </si>
  <si>
    <t>Pitch angle</t>
  </si>
  <si>
    <t>Chord length</t>
  </si>
  <si>
    <t>B1</t>
  </si>
  <si>
    <t>B2</t>
  </si>
  <si>
    <t>B3</t>
  </si>
  <si>
    <t>C1</t>
  </si>
  <si>
    <t>C2</t>
  </si>
  <si>
    <t>P1</t>
  </si>
  <si>
    <t>P2</t>
  </si>
  <si>
    <t>DATA</t>
  </si>
  <si>
    <t>MEAN</t>
  </si>
  <si>
    <t>SUM</t>
  </si>
  <si>
    <t>SSQ</t>
  </si>
  <si>
    <t>Replicates, n</t>
  </si>
  <si>
    <t>Levels in B, b</t>
  </si>
  <si>
    <t>Levels in P, p</t>
  </si>
  <si>
    <t>Levels in C, c</t>
  </si>
  <si>
    <t>[P]</t>
  </si>
  <si>
    <t xml:space="preserve">[P]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</si>
</sst>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18" fillId="0" borderId="0" xfId="0" applyNumberFormat="1" applyFont="1"/>
    <xf numFmtId="165" fontId="18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16" fillId="0" borderId="0" xfId="0" applyNumberFormat="1" applyFont="1"/>
    <xf numFmtId="165" fontId="16" fillId="0" borderId="10" xfId="0" applyNumberFormat="1" applyFont="1" applyBorder="1" applyAlignment="1">
      <alignment horizontal="center"/>
    </xf>
    <xf numFmtId="165" fontId="16" fillId="0" borderId="11" xfId="0" applyNumberFormat="1" applyFont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abSelected="1" topLeftCell="A22" workbookViewId="0">
      <selection activeCell="G49" sqref="G49"/>
    </sheetView>
    <sheetView workbookViewId="1">
      <selection activeCell="B6" sqref="B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0</v>
      </c>
      <c r="B2">
        <v>-1.0269999999999999</v>
      </c>
      <c r="C2">
        <v>40.909999999999997</v>
      </c>
      <c r="D2">
        <v>23.11</v>
      </c>
      <c r="E2">
        <v>4.7640000000000002</v>
      </c>
      <c r="G2">
        <v>1.0269999999999999</v>
      </c>
    </row>
    <row r="3" spans="1:7" x14ac:dyDescent="0.25">
      <c r="A3" s="1">
        <v>1</v>
      </c>
      <c r="B3">
        <v>-4.9649999999999999</v>
      </c>
      <c r="C3">
        <v>71.650000000000006</v>
      </c>
      <c r="D3">
        <v>24.3</v>
      </c>
      <c r="E3">
        <v>5.3710000000000004</v>
      </c>
      <c r="G3">
        <v>1.149</v>
      </c>
    </row>
    <row r="4" spans="1:7" x14ac:dyDescent="0.25">
      <c r="A4" s="1">
        <v>10</v>
      </c>
      <c r="B4">
        <v>-1.1240000000000001</v>
      </c>
      <c r="C4">
        <v>27.18</v>
      </c>
      <c r="D4">
        <v>26.5</v>
      </c>
      <c r="E4">
        <v>7.5549999999999997</v>
      </c>
      <c r="G4">
        <v>1.1240000000000001</v>
      </c>
    </row>
    <row r="5" spans="1:7" x14ac:dyDescent="0.25">
      <c r="A5" s="1">
        <v>11</v>
      </c>
      <c r="B5">
        <v>-3.8639999999999999</v>
      </c>
      <c r="C5">
        <v>51.08</v>
      </c>
      <c r="D5">
        <v>26.26</v>
      </c>
      <c r="E5">
        <v>5.3810000000000002</v>
      </c>
      <c r="G5">
        <v>1.2569999999999999</v>
      </c>
    </row>
    <row r="6" spans="1:7" x14ac:dyDescent="0.25">
      <c r="A6" s="1">
        <v>100</v>
      </c>
      <c r="B6">
        <v>-3.4569999999999999</v>
      </c>
      <c r="C6">
        <v>42.71</v>
      </c>
      <c r="D6">
        <v>184.5</v>
      </c>
      <c r="E6">
        <v>36.36</v>
      </c>
      <c r="G6">
        <v>3.4569999999999999</v>
      </c>
    </row>
    <row r="7" spans="1:7" x14ac:dyDescent="0.25">
      <c r="A7" s="1">
        <v>101</v>
      </c>
      <c r="B7">
        <v>-5.13</v>
      </c>
      <c r="C7">
        <v>141.6</v>
      </c>
      <c r="D7">
        <v>365.5</v>
      </c>
      <c r="E7">
        <v>12.37</v>
      </c>
      <c r="G7">
        <v>5.13</v>
      </c>
    </row>
    <row r="8" spans="1:7" x14ac:dyDescent="0.25">
      <c r="A8" s="1">
        <v>110</v>
      </c>
      <c r="B8">
        <v>-2.8639999999999999</v>
      </c>
      <c r="C8">
        <v>41.82</v>
      </c>
      <c r="D8">
        <v>83.72</v>
      </c>
      <c r="E8">
        <v>16.260000000000002</v>
      </c>
      <c r="G8">
        <v>2.8639999999999999</v>
      </c>
    </row>
    <row r="9" spans="1:7" x14ac:dyDescent="0.25">
      <c r="A9" s="1">
        <v>111</v>
      </c>
      <c r="B9">
        <v>-4.2670000000000003</v>
      </c>
      <c r="C9">
        <v>48.53</v>
      </c>
      <c r="D9">
        <v>287.3</v>
      </c>
      <c r="E9">
        <v>25.04</v>
      </c>
      <c r="G9">
        <v>4.2670000000000003</v>
      </c>
    </row>
    <row r="10" spans="1:7" x14ac:dyDescent="0.25">
      <c r="A10" s="1">
        <v>200</v>
      </c>
      <c r="B10">
        <v>-5.165</v>
      </c>
      <c r="C10">
        <v>86.57</v>
      </c>
      <c r="D10">
        <v>365.9</v>
      </c>
      <c r="E10">
        <v>8.07</v>
      </c>
      <c r="G10">
        <v>5.165</v>
      </c>
    </row>
    <row r="11" spans="1:7" x14ac:dyDescent="0.25">
      <c r="A11" s="1">
        <v>201</v>
      </c>
      <c r="B11">
        <v>-5.4580000000000002</v>
      </c>
      <c r="C11">
        <v>30.61</v>
      </c>
      <c r="D11">
        <v>373.4</v>
      </c>
      <c r="E11">
        <v>14.32</v>
      </c>
      <c r="G11">
        <v>5.4580000000000002</v>
      </c>
    </row>
    <row r="12" spans="1:7" x14ac:dyDescent="0.25">
      <c r="A12" s="1">
        <v>210</v>
      </c>
      <c r="B12">
        <v>-3.8239999999999998</v>
      </c>
      <c r="C12">
        <v>47.01</v>
      </c>
      <c r="D12">
        <v>211.9</v>
      </c>
      <c r="E12">
        <v>29.97</v>
      </c>
      <c r="G12">
        <v>3.8239999999999998</v>
      </c>
    </row>
    <row r="13" spans="1:7" x14ac:dyDescent="0.25">
      <c r="A13" s="1">
        <v>211</v>
      </c>
      <c r="B13">
        <v>-5.22</v>
      </c>
      <c r="C13">
        <v>27.95</v>
      </c>
      <c r="D13">
        <v>365.2</v>
      </c>
      <c r="E13">
        <v>11.85</v>
      </c>
      <c r="G13">
        <v>5.22</v>
      </c>
    </row>
    <row r="14" spans="1:7" x14ac:dyDescent="0.25">
      <c r="A14" s="1">
        <v>1000</v>
      </c>
      <c r="B14">
        <v>-0.91</v>
      </c>
      <c r="C14">
        <v>31.66</v>
      </c>
      <c r="D14">
        <v>21.01</v>
      </c>
      <c r="E14">
        <v>3.3029999999999999</v>
      </c>
      <c r="G14">
        <v>0.91</v>
      </c>
    </row>
    <row r="15" spans="1:7" x14ac:dyDescent="0.25">
      <c r="A15" s="1">
        <v>1001</v>
      </c>
      <c r="B15">
        <v>-5.6310000000000002</v>
      </c>
      <c r="C15">
        <v>58.56</v>
      </c>
      <c r="D15">
        <v>389.1</v>
      </c>
      <c r="E15">
        <v>12.87</v>
      </c>
      <c r="G15">
        <v>5.6310000000000002</v>
      </c>
    </row>
    <row r="16" spans="1:7" x14ac:dyDescent="0.25">
      <c r="A16" s="1">
        <v>1010</v>
      </c>
      <c r="B16">
        <v>-1.4890000000000001</v>
      </c>
      <c r="C16">
        <v>16.899999999999999</v>
      </c>
      <c r="D16">
        <v>32.450000000000003</v>
      </c>
      <c r="E16">
        <v>4.3650000000000002</v>
      </c>
      <c r="G16">
        <v>1.4890000000000001</v>
      </c>
    </row>
    <row r="17" spans="1:7" x14ac:dyDescent="0.25">
      <c r="A17" s="1">
        <v>1011</v>
      </c>
      <c r="B17">
        <v>-4.8860000000000001</v>
      </c>
      <c r="C17">
        <v>32.270000000000003</v>
      </c>
      <c r="D17">
        <v>344.7</v>
      </c>
      <c r="E17">
        <v>7.03</v>
      </c>
      <c r="G17">
        <v>4.8860000000000001</v>
      </c>
    </row>
    <row r="18" spans="1:7" x14ac:dyDescent="0.25">
      <c r="A18" s="1">
        <v>1100</v>
      </c>
      <c r="B18">
        <v>-3.4569999999999999</v>
      </c>
      <c r="C18">
        <v>41.28</v>
      </c>
      <c r="D18">
        <v>208.7</v>
      </c>
      <c r="E18">
        <v>27.49</v>
      </c>
      <c r="G18">
        <v>3.4569999999999999</v>
      </c>
    </row>
    <row r="19" spans="1:7" x14ac:dyDescent="0.25">
      <c r="A19" s="1">
        <v>1101</v>
      </c>
      <c r="B19">
        <v>-6.1059999999999999</v>
      </c>
      <c r="C19">
        <v>46.19</v>
      </c>
      <c r="D19">
        <v>409.8</v>
      </c>
      <c r="E19">
        <v>11.45</v>
      </c>
      <c r="G19">
        <v>6.1059999999999999</v>
      </c>
    </row>
    <row r="20" spans="1:7" x14ac:dyDescent="0.25">
      <c r="A20" s="1">
        <v>1110</v>
      </c>
      <c r="B20">
        <v>-2.9129999999999998</v>
      </c>
      <c r="C20">
        <v>35.22</v>
      </c>
      <c r="D20">
        <v>100.1</v>
      </c>
      <c r="E20">
        <v>24.07</v>
      </c>
      <c r="G20">
        <v>2.9129999999999998</v>
      </c>
    </row>
    <row r="21" spans="1:7" x14ac:dyDescent="0.25">
      <c r="A21" s="1">
        <v>1111</v>
      </c>
      <c r="B21">
        <v>-5.2050000000000001</v>
      </c>
      <c r="C21">
        <v>54.94</v>
      </c>
      <c r="D21">
        <v>363.5</v>
      </c>
      <c r="E21">
        <v>9.9710000000000001</v>
      </c>
      <c r="G21">
        <v>5.2050000000000001</v>
      </c>
    </row>
    <row r="22" spans="1:7" x14ac:dyDescent="0.25">
      <c r="A22" s="1">
        <v>1200</v>
      </c>
      <c r="B22">
        <v>-5.0449999999999999</v>
      </c>
      <c r="C22">
        <v>42.93</v>
      </c>
      <c r="D22">
        <v>350.4</v>
      </c>
      <c r="E22">
        <v>8.9390000000000001</v>
      </c>
      <c r="G22">
        <v>5.0449999999999999</v>
      </c>
    </row>
    <row r="23" spans="1:7" x14ac:dyDescent="0.25">
      <c r="A23" s="1">
        <v>1201</v>
      </c>
      <c r="B23">
        <v>-5.5730000000000004</v>
      </c>
      <c r="C23">
        <v>35.03</v>
      </c>
      <c r="D23">
        <v>389</v>
      </c>
      <c r="E23">
        <v>12.51</v>
      </c>
      <c r="G23">
        <v>5.5730000000000004</v>
      </c>
    </row>
    <row r="24" spans="1:7" x14ac:dyDescent="0.25">
      <c r="A24" s="1">
        <v>1210</v>
      </c>
      <c r="B24">
        <v>-4.1929999999999996</v>
      </c>
      <c r="C24">
        <v>59.23</v>
      </c>
      <c r="D24">
        <v>257.10000000000002</v>
      </c>
      <c r="E24">
        <v>34.56</v>
      </c>
      <c r="G24">
        <v>4.1929999999999996</v>
      </c>
    </row>
    <row r="25" spans="1:7" x14ac:dyDescent="0.25">
      <c r="A25" s="1">
        <v>1211</v>
      </c>
      <c r="B25">
        <v>-5.1139999999999999</v>
      </c>
      <c r="C25">
        <v>38.9</v>
      </c>
      <c r="D25">
        <v>351.4</v>
      </c>
      <c r="E25">
        <v>12.16</v>
      </c>
      <c r="G25">
        <v>5.1139999999999999</v>
      </c>
    </row>
    <row r="26" spans="1:7" x14ac:dyDescent="0.25">
      <c r="A26" s="1">
        <v>2000</v>
      </c>
      <c r="B26">
        <v>-1.2729999999999999</v>
      </c>
      <c r="C26">
        <v>21.31</v>
      </c>
      <c r="D26">
        <v>28.07</v>
      </c>
      <c r="E26">
        <v>6.92</v>
      </c>
      <c r="G26">
        <v>1.2729999999999999</v>
      </c>
    </row>
    <row r="27" spans="1:7" x14ac:dyDescent="0.25">
      <c r="A27" s="1">
        <v>2001</v>
      </c>
      <c r="B27">
        <v>-4.5730000000000004</v>
      </c>
      <c r="C27">
        <v>33.909999999999997</v>
      </c>
      <c r="D27">
        <v>317.7</v>
      </c>
      <c r="E27">
        <v>10.06</v>
      </c>
      <c r="G27">
        <v>4.5730000000000004</v>
      </c>
    </row>
    <row r="28" spans="1:7" x14ac:dyDescent="0.25">
      <c r="A28" s="1">
        <v>2010</v>
      </c>
      <c r="B28">
        <v>-1.786</v>
      </c>
      <c r="C28">
        <v>19.34</v>
      </c>
      <c r="D28">
        <v>44.22</v>
      </c>
      <c r="E28">
        <v>9.5630000000000006</v>
      </c>
      <c r="G28">
        <v>1.786</v>
      </c>
    </row>
    <row r="29" spans="1:7" x14ac:dyDescent="0.25">
      <c r="A29" s="1">
        <v>2011</v>
      </c>
      <c r="B29">
        <v>-3.855</v>
      </c>
      <c r="C29">
        <v>46.31</v>
      </c>
      <c r="D29">
        <v>232.7</v>
      </c>
      <c r="E29">
        <v>23.86</v>
      </c>
      <c r="G29">
        <v>3.855</v>
      </c>
    </row>
    <row r="30" spans="1:7" x14ac:dyDescent="0.25">
      <c r="A30" s="1">
        <v>2100</v>
      </c>
      <c r="B30">
        <v>-2.3330000000000002</v>
      </c>
      <c r="C30">
        <v>22.01</v>
      </c>
      <c r="D30">
        <v>53.04</v>
      </c>
      <c r="E30">
        <v>11.26</v>
      </c>
      <c r="G30">
        <v>2.3330000000000002</v>
      </c>
    </row>
    <row r="31" spans="1:7" x14ac:dyDescent="0.25">
      <c r="A31" s="1">
        <v>2101</v>
      </c>
      <c r="B31">
        <v>-5.8440000000000003</v>
      </c>
      <c r="C31">
        <v>21.08</v>
      </c>
      <c r="D31">
        <v>402.9</v>
      </c>
      <c r="E31">
        <v>8.3040000000000003</v>
      </c>
      <c r="G31">
        <v>5.8440000000000003</v>
      </c>
    </row>
    <row r="32" spans="1:7" x14ac:dyDescent="0.25">
      <c r="A32" s="1">
        <v>2110</v>
      </c>
      <c r="B32">
        <v>-2.4969999999999999</v>
      </c>
      <c r="C32">
        <v>28.33</v>
      </c>
      <c r="D32">
        <v>56.43</v>
      </c>
      <c r="E32">
        <v>12.12</v>
      </c>
      <c r="G32">
        <v>2.4969999999999999</v>
      </c>
    </row>
    <row r="33" spans="1:7" x14ac:dyDescent="0.25">
      <c r="A33" s="1">
        <v>2111</v>
      </c>
      <c r="B33">
        <v>-4.1399999999999997</v>
      </c>
      <c r="C33">
        <v>57.08</v>
      </c>
      <c r="D33">
        <v>276</v>
      </c>
      <c r="E33">
        <v>21.52</v>
      </c>
      <c r="G33">
        <v>4.1399999999999997</v>
      </c>
    </row>
    <row r="34" spans="1:7" x14ac:dyDescent="0.25">
      <c r="A34" s="1">
        <v>2200</v>
      </c>
      <c r="B34">
        <v>-4.5419999999999998</v>
      </c>
      <c r="C34">
        <v>27.43</v>
      </c>
      <c r="D34">
        <v>316.60000000000002</v>
      </c>
      <c r="E34">
        <v>11.55</v>
      </c>
      <c r="G34">
        <v>4.5419999999999998</v>
      </c>
    </row>
    <row r="35" spans="1:7" x14ac:dyDescent="0.25">
      <c r="A35" s="1">
        <v>2201</v>
      </c>
      <c r="B35">
        <v>-5.6109999999999998</v>
      </c>
      <c r="C35">
        <v>24.25</v>
      </c>
      <c r="D35">
        <v>387.8</v>
      </c>
      <c r="E35">
        <v>8.4339999999999993</v>
      </c>
      <c r="G35">
        <v>5.6109999999999998</v>
      </c>
    </row>
    <row r="36" spans="1:7" x14ac:dyDescent="0.25">
      <c r="A36" s="1">
        <v>2210</v>
      </c>
      <c r="B36">
        <v>-3.6339999999999999</v>
      </c>
      <c r="C36">
        <v>14.15</v>
      </c>
      <c r="D36">
        <v>218.7</v>
      </c>
      <c r="E36">
        <v>27.03</v>
      </c>
      <c r="G36">
        <v>3.6339999999999999</v>
      </c>
    </row>
    <row r="37" spans="1:7" x14ac:dyDescent="0.25">
      <c r="A37" s="1">
        <v>2211</v>
      </c>
      <c r="B37">
        <v>-5.048</v>
      </c>
      <c r="C37">
        <v>24.41</v>
      </c>
      <c r="D37">
        <v>356.7</v>
      </c>
      <c r="E37">
        <v>8.3659999999999997</v>
      </c>
      <c r="G37">
        <v>5.048</v>
      </c>
    </row>
    <row r="38" spans="1:7" x14ac:dyDescent="0.25">
      <c r="A38" s="1">
        <v>3000</v>
      </c>
      <c r="B38">
        <v>-1.5469999999999999</v>
      </c>
      <c r="C38">
        <v>40.799999999999997</v>
      </c>
      <c r="D38">
        <v>33.270000000000003</v>
      </c>
      <c r="E38">
        <v>4.8070000000000004</v>
      </c>
      <c r="G38">
        <v>1.5469999999999999</v>
      </c>
    </row>
    <row r="39" spans="1:7" x14ac:dyDescent="0.25">
      <c r="A39" s="1">
        <v>3001</v>
      </c>
      <c r="B39">
        <v>-5.1740000000000004</v>
      </c>
      <c r="C39">
        <v>32.9</v>
      </c>
      <c r="D39">
        <v>361.9</v>
      </c>
      <c r="E39">
        <v>14</v>
      </c>
      <c r="G39">
        <v>5.1740000000000004</v>
      </c>
    </row>
    <row r="40" spans="1:7" x14ac:dyDescent="0.25">
      <c r="A40" s="1">
        <v>3010</v>
      </c>
      <c r="B40">
        <v>-1.01</v>
      </c>
      <c r="C40">
        <v>41.87</v>
      </c>
      <c r="D40">
        <v>23.18</v>
      </c>
      <c r="E40">
        <v>4.3890000000000002</v>
      </c>
      <c r="G40">
        <v>1.01</v>
      </c>
    </row>
    <row r="41" spans="1:7" x14ac:dyDescent="0.25">
      <c r="A41" s="1">
        <v>3011</v>
      </c>
      <c r="B41">
        <v>-3.9620000000000002</v>
      </c>
      <c r="C41">
        <v>46.82</v>
      </c>
      <c r="D41">
        <v>249.8</v>
      </c>
      <c r="E41">
        <v>25.53</v>
      </c>
      <c r="G41">
        <v>3.9620000000000002</v>
      </c>
    </row>
    <row r="42" spans="1:7" x14ac:dyDescent="0.25">
      <c r="A42" s="1">
        <v>3100</v>
      </c>
      <c r="B42">
        <v>-2.597</v>
      </c>
      <c r="C42">
        <v>29.6</v>
      </c>
      <c r="D42">
        <v>69.040000000000006</v>
      </c>
      <c r="E42">
        <v>20.18</v>
      </c>
      <c r="G42">
        <v>2.597</v>
      </c>
    </row>
    <row r="43" spans="1:7" x14ac:dyDescent="0.25">
      <c r="A43" s="1">
        <v>3101</v>
      </c>
      <c r="B43">
        <v>-5.0679999999999996</v>
      </c>
      <c r="C43">
        <v>23.71</v>
      </c>
      <c r="D43">
        <v>350.5</v>
      </c>
      <c r="E43">
        <v>9.923</v>
      </c>
      <c r="G43">
        <v>5.0679999999999996</v>
      </c>
    </row>
    <row r="44" spans="1:7" x14ac:dyDescent="0.25">
      <c r="A44" s="1">
        <v>3110</v>
      </c>
      <c r="B44">
        <v>-2.5209999999999999</v>
      </c>
      <c r="C44">
        <v>45.6</v>
      </c>
      <c r="D44">
        <v>70.61</v>
      </c>
      <c r="E44">
        <v>15.4</v>
      </c>
      <c r="G44">
        <v>2.5209999999999999</v>
      </c>
    </row>
    <row r="45" spans="1:7" x14ac:dyDescent="0.25">
      <c r="A45" s="1">
        <v>3111</v>
      </c>
      <c r="B45">
        <v>-3.9060000000000001</v>
      </c>
      <c r="C45">
        <v>55.85</v>
      </c>
      <c r="D45">
        <v>258.2</v>
      </c>
      <c r="E45">
        <v>22.43</v>
      </c>
      <c r="G45">
        <v>3.9060000000000001</v>
      </c>
    </row>
    <row r="46" spans="1:7" x14ac:dyDescent="0.25">
      <c r="A46" s="1">
        <v>3200</v>
      </c>
      <c r="B46">
        <v>-4.4939999999999998</v>
      </c>
      <c r="C46">
        <v>30.84</v>
      </c>
      <c r="D46">
        <v>311.2</v>
      </c>
      <c r="E46">
        <v>12.74</v>
      </c>
      <c r="G46">
        <v>4.4939999999999998</v>
      </c>
    </row>
    <row r="47" spans="1:7" x14ac:dyDescent="0.25">
      <c r="A47" s="1">
        <v>3201</v>
      </c>
      <c r="B47">
        <v>-5.6159999999999997</v>
      </c>
      <c r="C47">
        <v>19.920000000000002</v>
      </c>
      <c r="D47">
        <v>386.9</v>
      </c>
      <c r="E47">
        <v>12</v>
      </c>
      <c r="G47">
        <v>5.6159999999999997</v>
      </c>
    </row>
    <row r="48" spans="1:7" x14ac:dyDescent="0.25">
      <c r="A48" s="1">
        <v>3210</v>
      </c>
      <c r="B48">
        <v>-3.6949999999999998</v>
      </c>
      <c r="C48">
        <v>43.01</v>
      </c>
      <c r="D48">
        <v>219.7</v>
      </c>
      <c r="E48">
        <v>33.22</v>
      </c>
      <c r="G48">
        <v>3.6949999999999998</v>
      </c>
    </row>
    <row r="49" spans="1:7" x14ac:dyDescent="0.25">
      <c r="A49" s="1">
        <v>3211</v>
      </c>
      <c r="B49">
        <v>-4.8019999999999996</v>
      </c>
      <c r="C49">
        <v>13.61</v>
      </c>
      <c r="D49">
        <v>336.3</v>
      </c>
      <c r="E49">
        <v>8.5370000000000008</v>
      </c>
      <c r="G49">
        <v>4.8019999999999996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9"/>
  <sheetViews>
    <sheetView workbookViewId="0">
      <selection activeCell="C9" sqref="C9"/>
    </sheetView>
    <sheetView showGridLines="0" tabSelected="1" topLeftCell="A10" workbookViewId="1">
      <selection activeCell="K38" sqref="K38"/>
    </sheetView>
  </sheetViews>
  <sheetFormatPr defaultRowHeight="15" x14ac:dyDescent="0.25"/>
  <cols>
    <col min="3" max="3" width="9.140625" customWidth="1"/>
  </cols>
  <sheetData>
    <row r="2" spans="2:8" x14ac:dyDescent="0.25">
      <c r="B2" t="s">
        <v>5</v>
      </c>
      <c r="C2" s="2" t="s">
        <v>6</v>
      </c>
      <c r="D2" s="2"/>
    </row>
    <row r="3" spans="2:8" x14ac:dyDescent="0.25">
      <c r="B3" t="s">
        <v>7</v>
      </c>
      <c r="C3" s="2" t="s">
        <v>10</v>
      </c>
      <c r="D3" s="2"/>
    </row>
    <row r="4" spans="2:8" x14ac:dyDescent="0.25">
      <c r="B4" t="s">
        <v>8</v>
      </c>
      <c r="C4" s="2" t="s">
        <v>11</v>
      </c>
      <c r="D4" s="2"/>
    </row>
    <row r="5" spans="2:8" x14ac:dyDescent="0.25">
      <c r="B5" t="s">
        <v>9</v>
      </c>
      <c r="C5" s="2" t="s">
        <v>12</v>
      </c>
      <c r="D5" s="2"/>
    </row>
    <row r="7" spans="2:8" x14ac:dyDescent="0.25">
      <c r="B7" s="8" t="s">
        <v>20</v>
      </c>
      <c r="C7" s="4" t="s">
        <v>13</v>
      </c>
      <c r="D7" s="4"/>
      <c r="E7" s="4" t="s">
        <v>14</v>
      </c>
      <c r="F7" s="4"/>
      <c r="G7" s="4" t="s">
        <v>15</v>
      </c>
      <c r="H7" s="4"/>
    </row>
    <row r="8" spans="2:8" x14ac:dyDescent="0.25">
      <c r="C8" s="5" t="s">
        <v>18</v>
      </c>
      <c r="D8" s="5" t="s">
        <v>19</v>
      </c>
      <c r="E8" s="5" t="s">
        <v>18</v>
      </c>
      <c r="F8" s="5" t="s">
        <v>19</v>
      </c>
      <c r="G8" s="5" t="s">
        <v>18</v>
      </c>
      <c r="H8" s="5" t="s">
        <v>19</v>
      </c>
    </row>
    <row r="9" spans="2:8" x14ac:dyDescent="0.25">
      <c r="B9" s="6" t="s">
        <v>16</v>
      </c>
      <c r="C9" s="9">
        <v>1.0269999999999999</v>
      </c>
      <c r="D9" s="9">
        <v>1.1240000000000001</v>
      </c>
      <c r="E9" s="9">
        <v>3.4569999999999999</v>
      </c>
      <c r="F9" s="9">
        <v>2.8639999999999999</v>
      </c>
      <c r="G9" s="9">
        <v>5.165</v>
      </c>
      <c r="H9" s="9">
        <v>3.8239999999999998</v>
      </c>
    </row>
    <row r="10" spans="2:8" x14ac:dyDescent="0.25">
      <c r="B10" s="6"/>
      <c r="C10" s="9">
        <v>0.91</v>
      </c>
      <c r="D10" s="9">
        <v>1.4890000000000001</v>
      </c>
      <c r="E10" s="9">
        <v>3.4569999999999999</v>
      </c>
      <c r="F10" s="9">
        <v>2.9129999999999998</v>
      </c>
      <c r="G10" s="9">
        <v>5.0449999999999999</v>
      </c>
      <c r="H10" s="9">
        <v>4.1929999999999996</v>
      </c>
    </row>
    <row r="11" spans="2:8" x14ac:dyDescent="0.25">
      <c r="B11" s="6"/>
      <c r="C11" s="9">
        <v>1.2729999999999999</v>
      </c>
      <c r="D11" s="9">
        <v>1.786</v>
      </c>
      <c r="E11" s="9">
        <v>2.3330000000000002</v>
      </c>
      <c r="F11" s="9">
        <v>2.4969999999999999</v>
      </c>
      <c r="G11" s="9">
        <v>4.5419999999999998</v>
      </c>
      <c r="H11" s="9">
        <v>3.6339999999999999</v>
      </c>
    </row>
    <row r="12" spans="2:8" x14ac:dyDescent="0.25">
      <c r="B12" s="6"/>
      <c r="C12" s="9">
        <v>1.5469999999999999</v>
      </c>
      <c r="D12" s="9">
        <v>1.01</v>
      </c>
      <c r="E12" s="9">
        <v>2.597</v>
      </c>
      <c r="F12" s="9">
        <v>2.5209999999999999</v>
      </c>
      <c r="G12" s="9">
        <v>4.4939999999999998</v>
      </c>
      <c r="H12" s="9">
        <v>3.6949999999999998</v>
      </c>
    </row>
    <row r="13" spans="2:8" x14ac:dyDescent="0.25">
      <c r="B13" s="6" t="s">
        <v>17</v>
      </c>
      <c r="C13" s="9">
        <v>4.9649999999999999</v>
      </c>
      <c r="D13" s="9">
        <v>3.8639999999999999</v>
      </c>
      <c r="E13" s="9">
        <v>5.13</v>
      </c>
      <c r="F13" s="9">
        <v>4.2670000000000003</v>
      </c>
      <c r="G13" s="9">
        <v>5.4580000000000002</v>
      </c>
      <c r="H13" s="9">
        <v>5.22</v>
      </c>
    </row>
    <row r="14" spans="2:8" x14ac:dyDescent="0.25">
      <c r="B14" s="6"/>
      <c r="C14" s="9">
        <v>5.6310000000000002</v>
      </c>
      <c r="D14" s="9">
        <v>4.8860000000000001</v>
      </c>
      <c r="E14" s="9">
        <v>6.1059999999999999</v>
      </c>
      <c r="F14" s="9">
        <v>5.2050000000000001</v>
      </c>
      <c r="G14" s="9">
        <v>5.5730000000000004</v>
      </c>
      <c r="H14" s="9">
        <v>5.1139999999999999</v>
      </c>
    </row>
    <row r="15" spans="2:8" x14ac:dyDescent="0.25">
      <c r="B15" s="6"/>
      <c r="C15" s="9">
        <v>4.5730000000000004</v>
      </c>
      <c r="D15" s="9">
        <v>3.855</v>
      </c>
      <c r="E15" s="9">
        <v>5.8440000000000003</v>
      </c>
      <c r="F15" s="9">
        <v>4.1399999999999997</v>
      </c>
      <c r="G15" s="9">
        <v>5.6109999999999998</v>
      </c>
      <c r="H15" s="9">
        <v>5.048</v>
      </c>
    </row>
    <row r="16" spans="2:8" x14ac:dyDescent="0.25">
      <c r="B16" s="6"/>
      <c r="C16" s="9">
        <v>5.1740000000000004</v>
      </c>
      <c r="D16" s="9">
        <v>3.9620000000000002</v>
      </c>
      <c r="E16" s="9">
        <v>5.0679999999999996</v>
      </c>
      <c r="F16" s="9">
        <v>3.9060000000000001</v>
      </c>
      <c r="G16" s="9">
        <v>5.6159999999999997</v>
      </c>
      <c r="H16" s="9">
        <v>4.8019999999999996</v>
      </c>
    </row>
    <row r="19" spans="2:19" x14ac:dyDescent="0.25">
      <c r="B19" s="8" t="s">
        <v>16</v>
      </c>
      <c r="C19" s="4" t="s">
        <v>13</v>
      </c>
      <c r="D19" s="4"/>
      <c r="E19" s="4" t="s">
        <v>14</v>
      </c>
      <c r="F19" s="4"/>
      <c r="G19" s="4" t="s">
        <v>15</v>
      </c>
      <c r="H19" s="4"/>
      <c r="L19" s="8" t="s">
        <v>17</v>
      </c>
      <c r="M19" s="4" t="s">
        <v>13</v>
      </c>
      <c r="N19" s="4"/>
      <c r="O19" s="4" t="s">
        <v>14</v>
      </c>
      <c r="P19" s="4"/>
      <c r="Q19" s="4" t="s">
        <v>15</v>
      </c>
      <c r="R19" s="4"/>
      <c r="S19" s="12"/>
    </row>
    <row r="20" spans="2:19" x14ac:dyDescent="0.25">
      <c r="B20" s="6" t="s">
        <v>18</v>
      </c>
      <c r="C20" s="14" t="s">
        <v>21</v>
      </c>
      <c r="D20" s="11">
        <f>AVERAGE(C9:C12)</f>
        <v>1.1892499999999999</v>
      </c>
      <c r="E20" s="14" t="s">
        <v>21</v>
      </c>
      <c r="F20" s="11">
        <f>AVERAGE(E9:E12)</f>
        <v>2.9609999999999999</v>
      </c>
      <c r="G20" s="14" t="s">
        <v>21</v>
      </c>
      <c r="H20" s="11">
        <f>AVERAGE(G9:G12)</f>
        <v>4.8115000000000006</v>
      </c>
      <c r="L20" s="6" t="s">
        <v>18</v>
      </c>
      <c r="M20" s="14" t="s">
        <v>21</v>
      </c>
      <c r="N20" s="11">
        <f>AVERAGE(C13:C16)</f>
        <v>5.08575</v>
      </c>
      <c r="O20" s="14" t="s">
        <v>21</v>
      </c>
      <c r="P20" s="11">
        <f>AVERAGE(E13:E16)</f>
        <v>5.5370000000000008</v>
      </c>
      <c r="Q20" s="14" t="s">
        <v>21</v>
      </c>
      <c r="R20" s="11">
        <f>AVERAGE(G13:G16)</f>
        <v>5.5644999999999998</v>
      </c>
    </row>
    <row r="21" spans="2:19" x14ac:dyDescent="0.25">
      <c r="B21" s="6"/>
      <c r="C21" s="15" t="s">
        <v>22</v>
      </c>
      <c r="D21" s="11">
        <f>SUM(C9:C12)</f>
        <v>4.7569999999999997</v>
      </c>
      <c r="E21" s="15" t="s">
        <v>22</v>
      </c>
      <c r="F21" s="11">
        <f>SUM(E9:E12)</f>
        <v>11.843999999999999</v>
      </c>
      <c r="G21" s="15" t="s">
        <v>22</v>
      </c>
      <c r="H21" s="11">
        <f>SUM(G9:G12)</f>
        <v>19.246000000000002</v>
      </c>
      <c r="I21" s="18">
        <f>SUM(D21,F21,H21)</f>
        <v>35.847000000000001</v>
      </c>
      <c r="L21" s="6"/>
      <c r="M21" s="15" t="s">
        <v>22</v>
      </c>
      <c r="N21" s="11">
        <f>SUM(C13:C16)</f>
        <v>20.343</v>
      </c>
      <c r="O21" s="15" t="s">
        <v>22</v>
      </c>
      <c r="P21" s="11">
        <f>SUM(E13:E16)</f>
        <v>22.148000000000003</v>
      </c>
      <c r="Q21" s="15" t="s">
        <v>22</v>
      </c>
      <c r="R21" s="11">
        <f>SUM(G13:G16)</f>
        <v>22.257999999999999</v>
      </c>
      <c r="S21" s="18">
        <f>SUM(N21,P21,R21)</f>
        <v>64.748999999999995</v>
      </c>
    </row>
    <row r="22" spans="2:19" x14ac:dyDescent="0.25">
      <c r="B22" s="6"/>
      <c r="C22" s="15" t="s">
        <v>23</v>
      </c>
      <c r="D22" s="11">
        <f>SUMSQ(C9:C12)</f>
        <v>5.8965669999999992</v>
      </c>
      <c r="E22" s="15" t="s">
        <v>23</v>
      </c>
      <c r="F22" s="11">
        <f>SUMSQ(E9:E12)</f>
        <v>36.088996000000002</v>
      </c>
      <c r="G22" s="15" t="s">
        <v>23</v>
      </c>
      <c r="H22" s="11">
        <f>SUMSQ(G9:G12)</f>
        <v>92.95505</v>
      </c>
      <c r="I22" s="7"/>
      <c r="L22" s="6"/>
      <c r="M22" s="15" t="s">
        <v>23</v>
      </c>
      <c r="N22" s="11">
        <f>SUMSQ(C13:C16)</f>
        <v>104.041991</v>
      </c>
      <c r="O22" s="15" t="s">
        <v>23</v>
      </c>
      <c r="P22" s="11">
        <f>SUMSQ(E13:E16)</f>
        <v>123.437096</v>
      </c>
      <c r="Q22" s="15" t="s">
        <v>23</v>
      </c>
      <c r="R22" s="11">
        <f>SUMSQ(G13:G16)</f>
        <v>123.87087</v>
      </c>
      <c r="S22" s="7"/>
    </row>
    <row r="23" spans="2:19" x14ac:dyDescent="0.25">
      <c r="B23" s="6" t="s">
        <v>19</v>
      </c>
      <c r="C23" s="14" t="s">
        <v>21</v>
      </c>
      <c r="D23" s="11">
        <f>AVERAGE(D9:D12)</f>
        <v>1.3522500000000002</v>
      </c>
      <c r="E23" s="14" t="s">
        <v>21</v>
      </c>
      <c r="F23" s="11">
        <f>AVERAGE(F9:F12)</f>
        <v>2.6987499999999995</v>
      </c>
      <c r="G23" s="14" t="s">
        <v>21</v>
      </c>
      <c r="H23" s="11">
        <f>AVERAGE(H9:H12)</f>
        <v>3.8365</v>
      </c>
      <c r="I23" s="7"/>
      <c r="L23" s="6" t="s">
        <v>19</v>
      </c>
      <c r="M23" s="14" t="s">
        <v>21</v>
      </c>
      <c r="N23" s="11">
        <f>AVERAGE(D13:D16)</f>
        <v>4.14175</v>
      </c>
      <c r="O23" s="14" t="s">
        <v>21</v>
      </c>
      <c r="P23" s="11">
        <f>AVERAGE(F13:F16)</f>
        <v>4.3795000000000002</v>
      </c>
      <c r="Q23" s="14" t="s">
        <v>21</v>
      </c>
      <c r="R23" s="11">
        <f>AVERAGE(H13:H16)</f>
        <v>5.0459999999999994</v>
      </c>
      <c r="S23" s="7"/>
    </row>
    <row r="24" spans="2:19" x14ac:dyDescent="0.25">
      <c r="B24" s="6"/>
      <c r="C24" s="15" t="s">
        <v>22</v>
      </c>
      <c r="D24" s="11">
        <f>SUM(D9:D12)</f>
        <v>5.4090000000000007</v>
      </c>
      <c r="E24" s="15" t="s">
        <v>22</v>
      </c>
      <c r="F24" s="11">
        <f>SUM(F9:F12)</f>
        <v>10.794999999999998</v>
      </c>
      <c r="G24" s="15" t="s">
        <v>22</v>
      </c>
      <c r="H24" s="11">
        <f>SUM(H9:H12)</f>
        <v>15.346</v>
      </c>
      <c r="I24" s="18">
        <f>SUM(D24,F24,H24)</f>
        <v>31.55</v>
      </c>
      <c r="L24" s="6"/>
      <c r="M24" s="15" t="s">
        <v>22</v>
      </c>
      <c r="N24" s="11">
        <f>SUM(D13:D16)</f>
        <v>16.567</v>
      </c>
      <c r="O24" s="15" t="s">
        <v>22</v>
      </c>
      <c r="P24" s="11">
        <f>SUM(F13:F16)</f>
        <v>17.518000000000001</v>
      </c>
      <c r="Q24" s="15" t="s">
        <v>22</v>
      </c>
      <c r="R24" s="11">
        <f>SUM(H13:H16)</f>
        <v>20.183999999999997</v>
      </c>
      <c r="S24" s="18">
        <f>SUM(N24,P24,R24)</f>
        <v>54.268999999999998</v>
      </c>
    </row>
    <row r="25" spans="2:19" x14ac:dyDescent="0.25">
      <c r="B25" s="6"/>
      <c r="C25" s="15" t="s">
        <v>23</v>
      </c>
      <c r="D25" s="11">
        <f>SUMSQ(D9:D12)</f>
        <v>7.6903930000000011</v>
      </c>
      <c r="E25" s="15" t="s">
        <v>23</v>
      </c>
      <c r="F25" s="11">
        <f>SUMSQ(F9:F12)</f>
        <v>29.278514999999999</v>
      </c>
      <c r="G25" s="15" t="s">
        <v>23</v>
      </c>
      <c r="H25" s="11">
        <f>SUMSQ(H9:H12)</f>
        <v>59.063205999999994</v>
      </c>
      <c r="L25" s="6"/>
      <c r="M25" s="15" t="s">
        <v>23</v>
      </c>
      <c r="N25" s="11">
        <f>SUMSQ(D13:D16)</f>
        <v>69.361960999999994</v>
      </c>
      <c r="O25" s="15" t="s">
        <v>23</v>
      </c>
      <c r="P25" s="11">
        <f>SUMSQ(F13:F16)</f>
        <v>77.695750000000004</v>
      </c>
      <c r="Q25" s="15" t="s">
        <v>23</v>
      </c>
      <c r="R25" s="11">
        <f>SUMSQ(H13:H16)</f>
        <v>101.94290399999998</v>
      </c>
    </row>
    <row r="26" spans="2:19" x14ac:dyDescent="0.25">
      <c r="B26" s="13"/>
      <c r="C26" s="5"/>
      <c r="D26" s="17">
        <f>SUM(D21,D24)</f>
        <v>10.166</v>
      </c>
      <c r="E26" s="5"/>
      <c r="F26" s="17">
        <f>SUM(F21,F24)</f>
        <v>22.638999999999996</v>
      </c>
      <c r="G26" s="5"/>
      <c r="H26" s="17">
        <f>SUM(H21,H24)</f>
        <v>34.591999999999999</v>
      </c>
      <c r="I26" s="16">
        <f>SUM(D26:H26)</f>
        <v>67.396999999999991</v>
      </c>
      <c r="N26" s="17">
        <f>SUM(N21,N24)</f>
        <v>36.909999999999997</v>
      </c>
      <c r="O26" s="5"/>
      <c r="P26" s="17">
        <f>SUM(P21,P24)</f>
        <v>39.666000000000004</v>
      </c>
      <c r="Q26" s="5"/>
      <c r="R26" s="17">
        <f>SUM(R21,R24)</f>
        <v>42.441999999999993</v>
      </c>
      <c r="S26" s="16">
        <f>SUM(N26:R26)</f>
        <v>119.01799999999999</v>
      </c>
    </row>
    <row r="27" spans="2:19" x14ac:dyDescent="0.25">
      <c r="I27" s="11"/>
    </row>
    <row r="28" spans="2:19" x14ac:dyDescent="0.25">
      <c r="I28" s="11"/>
    </row>
    <row r="29" spans="2:19" x14ac:dyDescent="0.25">
      <c r="B29" s="4" t="s">
        <v>24</v>
      </c>
      <c r="C29" s="4"/>
      <c r="D29" s="19">
        <v>4</v>
      </c>
    </row>
    <row r="30" spans="2:19" x14ac:dyDescent="0.25">
      <c r="B30" s="4" t="s">
        <v>25</v>
      </c>
      <c r="C30" s="4"/>
      <c r="D30" s="19">
        <v>3</v>
      </c>
    </row>
    <row r="31" spans="2:19" x14ac:dyDescent="0.25">
      <c r="B31" s="4" t="s">
        <v>26</v>
      </c>
      <c r="C31" s="4"/>
      <c r="D31" s="19">
        <v>2</v>
      </c>
      <c r="J31" s="7"/>
      <c r="K31" s="4"/>
      <c r="L31" s="4"/>
      <c r="M31" s="4"/>
      <c r="N31" s="4"/>
      <c r="O31" s="4"/>
      <c r="P31" s="4"/>
    </row>
    <row r="32" spans="2:19" x14ac:dyDescent="0.25">
      <c r="B32" s="4" t="s">
        <v>27</v>
      </c>
      <c r="C32" s="4"/>
      <c r="D32" s="19">
        <v>2</v>
      </c>
      <c r="K32" s="5"/>
      <c r="L32" s="5"/>
      <c r="M32" s="5"/>
      <c r="N32" s="5"/>
      <c r="O32" s="5"/>
      <c r="P32" s="5"/>
    </row>
    <row r="33" spans="2:16" x14ac:dyDescent="0.25">
      <c r="J33" s="7"/>
      <c r="K33" s="9"/>
      <c r="L33" s="9"/>
      <c r="M33" s="9"/>
      <c r="N33" s="9"/>
      <c r="O33" s="9"/>
      <c r="P33" s="9"/>
    </row>
    <row r="34" spans="2:16" x14ac:dyDescent="0.25">
      <c r="J34" s="7"/>
      <c r="K34" s="9"/>
      <c r="L34" s="9"/>
      <c r="M34" s="9"/>
      <c r="N34" s="9"/>
      <c r="O34" s="9"/>
      <c r="P34" s="9"/>
    </row>
    <row r="35" spans="2:16" x14ac:dyDescent="0.25">
      <c r="B35" s="5" t="s">
        <v>28</v>
      </c>
      <c r="C35" s="5" t="s">
        <v>18</v>
      </c>
      <c r="D35" s="5" t="s">
        <v>19</v>
      </c>
    </row>
    <row r="36" spans="2:16" x14ac:dyDescent="0.25">
      <c r="B36" s="5" t="s">
        <v>16</v>
      </c>
      <c r="C36" s="10">
        <f>I21</f>
        <v>35.847000000000001</v>
      </c>
      <c r="D36" s="10">
        <f>I24</f>
        <v>31.55</v>
      </c>
      <c r="E36" s="7">
        <f>SUM(C36:D36)</f>
        <v>67.397000000000006</v>
      </c>
    </row>
    <row r="37" spans="2:16" x14ac:dyDescent="0.25">
      <c r="B37" s="5" t="s">
        <v>17</v>
      </c>
      <c r="C37" s="10">
        <f>S21</f>
        <v>64.748999999999995</v>
      </c>
      <c r="D37" s="10">
        <f>S24</f>
        <v>54.268999999999998</v>
      </c>
      <c r="E37" s="7">
        <f>SUM(C37:D37)</f>
        <v>119.018</v>
      </c>
    </row>
    <row r="38" spans="2:16" x14ac:dyDescent="0.25">
      <c r="C38" s="7">
        <f>SUM(C36:C37)</f>
        <v>100.596</v>
      </c>
      <c r="D38" s="7">
        <f>SUM(D36:D37)</f>
        <v>85.819000000000003</v>
      </c>
      <c r="E38" s="7">
        <f>SUM(C38:D38)</f>
        <v>186.41500000000002</v>
      </c>
    </row>
    <row r="40" spans="2:16" x14ac:dyDescent="0.25">
      <c r="B40" s="3" t="s">
        <v>29</v>
      </c>
      <c r="C40">
        <f>SUMPRODUCT(C38:D38, C38:D38) / (D29*D30*D32)</f>
        <v>728.51899904166669</v>
      </c>
    </row>
    <row r="43" spans="2:16" x14ac:dyDescent="0.25">
      <c r="B43" s="8"/>
      <c r="C43" s="4"/>
      <c r="D43" s="4"/>
      <c r="E43" s="4"/>
      <c r="F43" s="4"/>
      <c r="G43" s="4"/>
      <c r="H43" s="4"/>
    </row>
    <row r="44" spans="2:16" x14ac:dyDescent="0.25">
      <c r="B44" s="6"/>
      <c r="C44" s="14"/>
      <c r="D44" s="11"/>
      <c r="E44" s="14"/>
      <c r="F44" s="11"/>
      <c r="G44" s="14"/>
      <c r="H44" s="11"/>
    </row>
    <row r="45" spans="2:16" x14ac:dyDescent="0.25">
      <c r="B45" s="6"/>
      <c r="C45" s="15"/>
      <c r="D45" s="11"/>
      <c r="E45" s="15"/>
      <c r="F45" s="11"/>
      <c r="G45" s="15"/>
      <c r="H45" s="11"/>
    </row>
    <row r="46" spans="2:16" x14ac:dyDescent="0.25">
      <c r="B46" s="6"/>
      <c r="C46" s="15"/>
      <c r="D46" s="11"/>
      <c r="E46" s="15"/>
      <c r="F46" s="11"/>
      <c r="G46" s="15"/>
      <c r="H46" s="11"/>
    </row>
    <row r="47" spans="2:16" x14ac:dyDescent="0.25">
      <c r="B47" s="6"/>
      <c r="C47" s="14"/>
      <c r="D47" s="11"/>
      <c r="E47" s="14"/>
      <c r="F47" s="11"/>
      <c r="G47" s="14"/>
      <c r="H47" s="11"/>
    </row>
    <row r="48" spans="2:16" x14ac:dyDescent="0.25">
      <c r="B48" s="6"/>
      <c r="C48" s="15"/>
      <c r="D48" s="11"/>
      <c r="E48" s="15"/>
      <c r="F48" s="11"/>
      <c r="G48" s="15"/>
      <c r="H48" s="11"/>
    </row>
    <row r="49" spans="2:8" x14ac:dyDescent="0.25">
      <c r="B49" s="6"/>
      <c r="C49" s="15"/>
      <c r="D49" s="11"/>
      <c r="E49" s="15"/>
      <c r="F49" s="11"/>
      <c r="G49" s="15"/>
      <c r="H49" s="11"/>
    </row>
  </sheetData>
  <mergeCells count="31">
    <mergeCell ref="M19:N19"/>
    <mergeCell ref="O19:P19"/>
    <mergeCell ref="Q19:R19"/>
    <mergeCell ref="L20:L22"/>
    <mergeCell ref="L23:L25"/>
    <mergeCell ref="B29:C29"/>
    <mergeCell ref="B30:C30"/>
    <mergeCell ref="B31:C31"/>
    <mergeCell ref="B32:C32"/>
    <mergeCell ref="C43:D43"/>
    <mergeCell ref="E43:F43"/>
    <mergeCell ref="G43:H43"/>
    <mergeCell ref="B44:B46"/>
    <mergeCell ref="B47:B49"/>
    <mergeCell ref="B23:B25"/>
    <mergeCell ref="B20:B22"/>
    <mergeCell ref="K31:L31"/>
    <mergeCell ref="M31:N31"/>
    <mergeCell ref="O31:P31"/>
    <mergeCell ref="C19:D19"/>
    <mergeCell ref="E19:F19"/>
    <mergeCell ref="G19:H19"/>
    <mergeCell ref="B9:B12"/>
    <mergeCell ref="B13:B16"/>
    <mergeCell ref="C7:D7"/>
    <mergeCell ref="E7:F7"/>
    <mergeCell ref="G7:H7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  <ignoredErrors>
    <ignoredError sqref="D20:I28 N20:S26 F37:I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Formatted Data (V Avg)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Morrison</dc:creator>
  <cp:lastModifiedBy>Callum Morrison</cp:lastModifiedBy>
  <dcterms:created xsi:type="dcterms:W3CDTF">2020-10-04T15:45:05Z</dcterms:created>
  <dcterms:modified xsi:type="dcterms:W3CDTF">2020-10-04T16:25:44Z</dcterms:modified>
</cp:coreProperties>
</file>