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_Unity\_UnityProject\FlatWorld\Assets\_Data\"/>
    </mc:Choice>
  </mc:AlternateContent>
  <xr:revisionPtr revIDLastSave="0" documentId="13_ncr:1_{D489261A-C15F-443F-BEE8-A590916B88DF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ColdWeaponData" sheetId="3" r:id="rId1"/>
    <sheet name="Com_ItemData" sheetId="6" r:id="rId2"/>
    <sheet name="Tree_Data" sheetId="9" r:id="rId3"/>
    <sheet name="枚举限制" sheetId="4" r:id="rId4"/>
    <sheet name="伤害计算表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7" l="1"/>
  <c r="B24" i="7"/>
  <c r="B25" i="7"/>
  <c r="A24" i="7"/>
  <c r="A25" i="7"/>
  <c r="A15" i="7"/>
  <c r="B15" i="7" s="1"/>
  <c r="A22" i="7"/>
  <c r="B22" i="7" s="1"/>
  <c r="A21" i="7"/>
  <c r="B21" i="7" s="1"/>
  <c r="A19" i="7"/>
  <c r="B19" i="7" s="1"/>
  <c r="A17" i="7"/>
  <c r="B17" i="7" s="1"/>
  <c r="A18" i="7"/>
  <c r="B18" i="7" s="1"/>
  <c r="A14" i="7"/>
  <c r="B14" i="7" s="1"/>
  <c r="A13" i="7"/>
  <c r="B13" i="7" s="1"/>
  <c r="A16" i="7"/>
  <c r="B16" i="7" s="1"/>
  <c r="A12" i="7"/>
  <c r="B12" i="7" s="1"/>
  <c r="A20" i="7"/>
  <c r="B20" i="7" s="1"/>
  <c r="A23" i="7"/>
  <c r="A11" i="7"/>
  <c r="B11" i="7" s="1"/>
  <c r="A10" i="7"/>
  <c r="B10" i="7" s="1"/>
  <c r="A9" i="7"/>
  <c r="B9" i="7" s="1"/>
  <c r="A8" i="7"/>
  <c r="B8" i="7" s="1"/>
  <c r="A7" i="7"/>
  <c r="B7" i="7" s="1"/>
  <c r="A3" i="7"/>
  <c r="B3" i="7" s="1"/>
  <c r="A4" i="7"/>
  <c r="B4" i="7" s="1"/>
  <c r="A5" i="7"/>
  <c r="B5" i="7" s="1"/>
  <c r="A6" i="7"/>
  <c r="B6" i="7" s="1"/>
  <c r="A2" i="7"/>
  <c r="B2" i="7" s="1"/>
  <c r="S4" i="3"/>
  <c r="S3" i="3"/>
</calcChain>
</file>

<file path=xl/sharedStrings.xml><?xml version="1.0" encoding="utf-8"?>
<sst xmlns="http://schemas.openxmlformats.org/spreadsheetml/2006/main" count="220" uniqueCount="126">
  <si>
    <t>Name</t>
    <phoneticPr fontId="2" type="noConversion"/>
  </si>
  <si>
    <t>ID</t>
    <phoneticPr fontId="2" type="noConversion"/>
  </si>
  <si>
    <t>Description</t>
    <phoneticPr fontId="2" type="noConversion"/>
  </si>
  <si>
    <t>CanBePickedUp</t>
    <phoneticPr fontId="2" type="noConversion"/>
  </si>
  <si>
    <t xml:space="preserve">   </t>
    <phoneticPr fontId="2" type="noConversion"/>
  </si>
  <si>
    <t>IronSword</t>
    <phoneticPr fontId="2" type="noConversion"/>
  </si>
  <si>
    <t>测试</t>
    <phoneticPr fontId="2" type="noConversion"/>
  </si>
  <si>
    <t>Durability</t>
    <phoneticPr fontId="2" type="noConversion"/>
  </si>
  <si>
    <t>ItemSpecialData</t>
    <phoneticPr fontId="2" type="noConversion"/>
  </si>
  <si>
    <t>Item_TypeTag</t>
    <phoneticPr fontId="2" type="noConversion"/>
  </si>
  <si>
    <t>Item_Material</t>
    <phoneticPr fontId="2" type="noConversion"/>
  </si>
  <si>
    <t>无</t>
    <phoneticPr fontId="2" type="noConversion"/>
  </si>
  <si>
    <t>Weapon,Sword</t>
    <phoneticPr fontId="2" type="noConversion"/>
  </si>
  <si>
    <t>Iron</t>
    <phoneticPr fontId="2" type="noConversion"/>
  </si>
  <si>
    <t>ArmorBreaking</t>
  </si>
  <si>
    <t>MagicDamage</t>
  </si>
  <si>
    <t>PhysicalDamage</t>
    <phoneticPr fontId="2" type="noConversion"/>
  </si>
  <si>
    <t>MinDamageInterval</t>
  </si>
  <si>
    <t>MaxAttackDistance</t>
  </si>
  <si>
    <t>AttackSpeed</t>
  </si>
  <si>
    <t>ReturnSpeed</t>
  </si>
  <si>
    <t>SpinSpeed</t>
  </si>
  <si>
    <t>EnergyConsumptionSpeed</t>
  </si>
  <si>
    <t>描述</t>
    <phoneticPr fontId="2" type="noConversion"/>
  </si>
  <si>
    <t>识别码</t>
    <phoneticPr fontId="2" type="noConversion"/>
  </si>
  <si>
    <t>名字</t>
    <phoneticPr fontId="2" type="noConversion"/>
  </si>
  <si>
    <t>耐久</t>
    <phoneticPr fontId="2" type="noConversion"/>
  </si>
  <si>
    <t>特殊数据</t>
    <phoneticPr fontId="2" type="noConversion"/>
  </si>
  <si>
    <t>是否可被拾取</t>
    <phoneticPr fontId="2" type="noConversion"/>
  </si>
  <si>
    <t>物品标签</t>
    <phoneticPr fontId="2" type="noConversion"/>
  </si>
  <si>
    <t>武器材质</t>
    <phoneticPr fontId="2" type="noConversion"/>
  </si>
  <si>
    <t>物理攻击伤害</t>
    <phoneticPr fontId="2" type="noConversion"/>
  </si>
  <si>
    <t>破甲能力</t>
    <phoneticPr fontId="2" type="noConversion"/>
  </si>
  <si>
    <t>魔法伤害</t>
    <phoneticPr fontId="2" type="noConversion"/>
  </si>
  <si>
    <t>最小攻击间隔</t>
    <phoneticPr fontId="2" type="noConversion"/>
  </si>
  <si>
    <t>最大攻击距离</t>
    <phoneticPr fontId="2" type="noConversion"/>
  </si>
  <si>
    <t>攻击速度</t>
    <phoneticPr fontId="2" type="noConversion"/>
  </si>
  <si>
    <t>武器返回速度</t>
    <phoneticPr fontId="2" type="noConversion"/>
  </si>
  <si>
    <t>武器自旋转速度</t>
    <phoneticPr fontId="2" type="noConversion"/>
  </si>
  <si>
    <t>攻击状态下的精力消耗</t>
    <phoneticPr fontId="2" type="noConversion"/>
  </si>
  <si>
    <t xml:space="preserve"> 物品材质</t>
    <phoneticPr fontId="2" type="noConversion"/>
  </si>
  <si>
    <t>code</t>
  </si>
  <si>
    <t>物品特殊代码</t>
    <phoneticPr fontId="2" type="noConversion"/>
  </si>
  <si>
    <t>只是一个木棍</t>
    <phoneticPr fontId="2" type="noConversion"/>
  </si>
  <si>
    <t>stirng</t>
    <phoneticPr fontId="2" type="noConversion"/>
  </si>
  <si>
    <t>int</t>
    <phoneticPr fontId="2" type="noConversion"/>
  </si>
  <si>
    <t>string</t>
    <phoneticPr fontId="2" type="noConversion"/>
  </si>
  <si>
    <t>bool</t>
    <phoneticPr fontId="2" type="noConversion"/>
  </si>
  <si>
    <t>List&lt;string&gt;</t>
    <phoneticPr fontId="2" type="noConversion"/>
  </si>
  <si>
    <t>Sword</t>
  </si>
  <si>
    <t>Weapon</t>
    <phoneticPr fontId="2" type="noConversion"/>
  </si>
  <si>
    <t>Materia</t>
    <phoneticPr fontId="2" type="noConversion"/>
  </si>
  <si>
    <t>Wood</t>
    <phoneticPr fontId="2" type="noConversion"/>
  </si>
  <si>
    <t>StoneAxe</t>
  </si>
  <si>
    <t>由石头制作而成的斧子,不锋利但好在能用</t>
    <phoneticPr fontId="2" type="noConversion"/>
  </si>
  <si>
    <t>Weapon,Axe</t>
    <phoneticPr fontId="2" type="noConversion"/>
  </si>
  <si>
    <t>Stone</t>
    <phoneticPr fontId="2" type="noConversion"/>
  </si>
  <si>
    <t>DPS</t>
    <phoneticPr fontId="2" type="noConversion"/>
  </si>
  <si>
    <t>每秒期望伤害</t>
    <phoneticPr fontId="2" type="noConversion"/>
  </si>
  <si>
    <t>物理攻击力</t>
    <phoneticPr fontId="2" type="noConversion"/>
  </si>
  <si>
    <t>护甲穿透</t>
    <phoneticPr fontId="2" type="noConversion"/>
  </si>
  <si>
    <t>最终伤害</t>
    <phoneticPr fontId="2" type="noConversion"/>
  </si>
  <si>
    <t>护甲强度</t>
    <phoneticPr fontId="2" type="noConversion"/>
  </si>
  <si>
    <t>护甲韧性</t>
    <phoneticPr fontId="2" type="noConversion"/>
  </si>
  <si>
    <t>,+5.5防御</t>
    <phoneticPr fontId="2" type="noConversion"/>
  </si>
  <si>
    <t>5.5防御  =  5点攻击力</t>
    <phoneticPr fontId="2" type="noConversion"/>
  </si>
  <si>
    <t>0.3护甲穿透</t>
    <phoneticPr fontId="2" type="noConversion"/>
  </si>
  <si>
    <t>10点防御 = 0.3护甲穿透</t>
    <phoneticPr fontId="2" type="noConversion"/>
  </si>
  <si>
    <t>需要整整0.6的护甲韧性才能防住</t>
    <phoneticPr fontId="2" type="noConversion"/>
  </si>
  <si>
    <t>生命值</t>
    <phoneticPr fontId="2" type="noConversion"/>
  </si>
  <si>
    <t>无甲人</t>
    <phoneticPr fontId="2" type="noConversion"/>
  </si>
  <si>
    <t>钢剑</t>
  </si>
  <si>
    <t>铁甲</t>
    <phoneticPr fontId="2" type="noConversion"/>
  </si>
  <si>
    <t>铁剑</t>
    <phoneticPr fontId="2" type="noConversion"/>
  </si>
  <si>
    <t>钢甲</t>
    <phoneticPr fontId="2" type="noConversion"/>
  </si>
  <si>
    <t>树</t>
    <phoneticPr fontId="2" type="noConversion"/>
  </si>
  <si>
    <t>石斧</t>
    <phoneticPr fontId="2" type="noConversion"/>
  </si>
  <si>
    <t>输出速度</t>
    <phoneticPr fontId="2" type="noConversion"/>
  </si>
  <si>
    <t>所需时间</t>
    <phoneticPr fontId="2" type="noConversion"/>
  </si>
  <si>
    <t>铁斧</t>
    <phoneticPr fontId="2" type="noConversion"/>
  </si>
  <si>
    <t>WorldEdge</t>
    <phoneticPr fontId="2" type="noConversion"/>
  </si>
  <si>
    <t>Op</t>
    <phoneticPr fontId="2" type="noConversion"/>
  </si>
  <si>
    <t>世界的边界,你是怎么拿到它的</t>
    <phoneticPr fontId="2" type="noConversion"/>
  </si>
  <si>
    <t>Description</t>
  </si>
  <si>
    <t>MaxHp</t>
  </si>
  <si>
    <t>float</t>
    <phoneticPr fontId="2" type="noConversion"/>
  </si>
  <si>
    <t>最大血量</t>
    <phoneticPr fontId="2" type="noConversion"/>
  </si>
  <si>
    <t>Hp</t>
    <phoneticPr fontId="2" type="noConversion"/>
  </si>
  <si>
    <t xml:space="preserve"> float</t>
    <phoneticPr fontId="2" type="noConversion"/>
  </si>
  <si>
    <t>当前血量</t>
    <phoneticPr fontId="2" type="noConversion"/>
  </si>
  <si>
    <t>DefenseStrength</t>
  </si>
  <si>
    <t>DefenseToughness</t>
  </si>
  <si>
    <t>MaxDefenseStrength</t>
  </si>
  <si>
    <t>MaxDefenseToughness</t>
  </si>
  <si>
    <t>MaxDefenseMagic</t>
  </si>
  <si>
    <t>DefenseMagic</t>
  </si>
  <si>
    <t>最大防御强度</t>
    <phoneticPr fontId="2" type="noConversion"/>
  </si>
  <si>
    <t>防御强度</t>
    <phoneticPr fontId="2" type="noConversion"/>
  </si>
  <si>
    <t>最大防御韧性</t>
    <phoneticPr fontId="2" type="noConversion"/>
  </si>
  <si>
    <t>防御韧性</t>
    <phoneticPr fontId="2" type="noConversion"/>
  </si>
  <si>
    <t>最大魔法抗性</t>
    <phoneticPr fontId="2" type="noConversion"/>
  </si>
  <si>
    <t>魔法抗性</t>
    <phoneticPr fontId="2" type="noConversion"/>
  </si>
  <si>
    <t>List&lt;string,int&gt;</t>
    <phoneticPr fontId="2" type="noConversion"/>
  </si>
  <si>
    <t>AppleTree</t>
  </si>
  <si>
    <t>一颗不那么正常的苹果树</t>
    <phoneticPr fontId="2" type="noConversion"/>
  </si>
  <si>
    <t>Weaknesses</t>
  </si>
  <si>
    <t>弱点伤害列表</t>
    <phoneticPr fontId="2" type="noConversion"/>
  </si>
  <si>
    <t>Plant</t>
    <phoneticPr fontId="2" type="noConversion"/>
  </si>
  <si>
    <t>,</t>
    <phoneticPr fontId="2" type="noConversion"/>
  </si>
  <si>
    <t>*</t>
    <phoneticPr fontId="2" type="noConversion"/>
  </si>
  <si>
    <t>斧伤,火</t>
    <phoneticPr fontId="2" type="noConversion"/>
  </si>
  <si>
    <t>Loots_Death</t>
    <phoneticPr fontId="2" type="noConversion"/>
  </si>
  <si>
    <t>Loots_Production</t>
  </si>
  <si>
    <t>生产掉落物列表</t>
    <phoneticPr fontId="2" type="noConversion"/>
  </si>
  <si>
    <t>死亡掉落物列表</t>
    <phoneticPr fontId="2" type="noConversion"/>
  </si>
  <si>
    <t>木板</t>
    <phoneticPr fontId="2" type="noConversion"/>
  </si>
  <si>
    <t>用途非常广泛的材料</t>
    <phoneticPr fontId="2" type="noConversion"/>
  </si>
  <si>
    <t>Material</t>
    <phoneticPr fontId="2" type="noConversion"/>
  </si>
  <si>
    <t>Log*4,Apple_Red*2</t>
    <phoneticPr fontId="2" type="noConversion"/>
  </si>
  <si>
    <t>木棍</t>
  </si>
  <si>
    <t>木棍*1</t>
    <phoneticPr fontId="2" type="noConversion"/>
  </si>
  <si>
    <t>Volume</t>
  </si>
  <si>
    <t>物品体积</t>
    <phoneticPr fontId="2" type="noConversion"/>
  </si>
  <si>
    <t>Int</t>
    <phoneticPr fontId="2" type="noConversion"/>
  </si>
  <si>
    <t>Volume</t>
    <phoneticPr fontId="2" type="noConversion"/>
  </si>
  <si>
    <t>flaot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</si>
</sst>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2" borderId="1" xfId="1" applyAlignment="1">
      <alignment horizontal="left" vertical="center" wrapText="1"/>
    </xf>
    <xf numFmtId="0" fontId="3" fillId="3" borderId="1" xfId="2" applyBorder="1" applyAlignment="1">
      <alignment horizontal="left" vertical="center" wrapText="1"/>
    </xf>
    <xf numFmtId="0" fontId="4" fillId="4" borderId="1" xfId="3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2" xfId="5" applyBorder="1" applyAlignment="1">
      <alignment wrapText="1"/>
    </xf>
    <xf numFmtId="0" fontId="7" fillId="5" borderId="3" xfId="6" applyBorder="1" applyAlignment="1">
      <alignment horizontal="left" vertical="center" wrapText="1"/>
    </xf>
    <xf numFmtId="0" fontId="1" fillId="2" borderId="1" xfId="1" applyAlignment="1"/>
    <xf numFmtId="0" fontId="1" fillId="2" borderId="4" xfId="1" applyBorder="1" applyAlignment="1"/>
    <xf numFmtId="0" fontId="5" fillId="0" borderId="2" xfId="4" applyAlignment="1">
      <alignment horizontal="left" vertical="center" wrapText="1"/>
    </xf>
    <xf numFmtId="0" fontId="8" fillId="6" borderId="1" xfId="7" applyBorder="1" applyAlignment="1">
      <alignment horizontal="left" vertical="center" wrapText="1"/>
    </xf>
    <xf numFmtId="0" fontId="8" fillId="6" borderId="2" xfId="7" applyBorder="1" applyAlignment="1">
      <alignment horizontal="left" vertical="center" wrapText="1"/>
    </xf>
    <xf numFmtId="0" fontId="8" fillId="6" borderId="0" xfId="7" applyAlignment="1">
      <alignment wrapText="1"/>
    </xf>
    <xf numFmtId="0" fontId="8" fillId="6" borderId="0" xfId="7" applyAlignment="1"/>
    <xf numFmtId="0" fontId="3" fillId="3" borderId="5" xfId="2" applyBorder="1" applyAlignment="1"/>
    <xf numFmtId="0" fontId="8" fillId="6" borderId="5" xfId="7" applyBorder="1" applyAlignment="1"/>
    <xf numFmtId="0" fontId="8" fillId="6" borderId="6" xfId="7" applyBorder="1" applyAlignment="1"/>
    <xf numFmtId="0" fontId="3" fillId="3" borderId="7" xfId="2" applyBorder="1" applyAlignment="1"/>
    <xf numFmtId="0" fontId="3" fillId="3" borderId="8" xfId="2" applyBorder="1" applyAlignment="1"/>
    <xf numFmtId="0" fontId="3" fillId="3" borderId="9" xfId="2" applyBorder="1" applyAlignment="1"/>
    <xf numFmtId="0" fontId="3" fillId="3" borderId="10" xfId="2" applyBorder="1" applyAlignment="1"/>
    <xf numFmtId="0" fontId="3" fillId="3" borderId="11" xfId="2" applyBorder="1" applyAlignment="1"/>
    <xf numFmtId="0" fontId="8" fillId="6" borderId="7" xfId="7" applyBorder="1" applyAlignment="1"/>
    <xf numFmtId="0" fontId="8" fillId="6" borderId="8" xfId="7" applyBorder="1" applyAlignment="1"/>
    <xf numFmtId="0" fontId="8" fillId="6" borderId="9" xfId="7" applyBorder="1" applyAlignment="1"/>
    <xf numFmtId="0" fontId="8" fillId="6" borderId="10" xfId="7" applyBorder="1" applyAlignment="1"/>
    <xf numFmtId="0" fontId="8" fillId="6" borderId="11" xfId="7" applyBorder="1" applyAlignment="1"/>
    <xf numFmtId="0" fontId="8" fillId="6" borderId="13" xfId="7" applyBorder="1" applyAlignment="1"/>
    <xf numFmtId="0" fontId="8" fillId="6" borderId="14" xfId="7" applyBorder="1" applyAlignment="1"/>
    <xf numFmtId="0" fontId="3" fillId="3" borderId="15" xfId="2" applyBorder="1" applyAlignment="1"/>
    <xf numFmtId="0" fontId="3" fillId="3" borderId="16" xfId="2" applyBorder="1" applyAlignment="1"/>
    <xf numFmtId="0" fontId="3" fillId="3" borderId="17" xfId="2" applyBorder="1" applyAlignment="1"/>
    <xf numFmtId="0" fontId="8" fillId="6" borderId="15" xfId="7" applyBorder="1" applyAlignment="1"/>
    <xf numFmtId="0" fontId="8" fillId="6" borderId="16" xfId="7" applyBorder="1" applyAlignment="1"/>
    <xf numFmtId="0" fontId="8" fillId="6" borderId="18" xfId="7" applyBorder="1" applyAlignment="1"/>
    <xf numFmtId="0" fontId="9" fillId="9" borderId="7" xfId="10" applyBorder="1" applyAlignment="1"/>
    <xf numFmtId="0" fontId="9" fillId="9" borderId="8" xfId="10" applyBorder="1" applyAlignment="1"/>
    <xf numFmtId="0" fontId="9" fillId="9" borderId="9" xfId="10" applyBorder="1" applyAlignment="1"/>
    <xf numFmtId="0" fontId="9" fillId="9" borderId="10" xfId="10" applyBorder="1" applyAlignment="1"/>
    <xf numFmtId="0" fontId="9" fillId="9" borderId="5" xfId="10" applyBorder="1" applyAlignment="1"/>
    <xf numFmtId="0" fontId="9" fillId="9" borderId="11" xfId="10" applyBorder="1" applyAlignment="1"/>
    <xf numFmtId="0" fontId="9" fillId="9" borderId="12" xfId="10" applyBorder="1" applyAlignment="1"/>
    <xf numFmtId="0" fontId="9" fillId="9" borderId="13" xfId="10" applyBorder="1" applyAlignment="1"/>
    <xf numFmtId="0" fontId="9" fillId="9" borderId="14" xfId="10" applyBorder="1" applyAlignment="1"/>
    <xf numFmtId="0" fontId="7" fillId="7" borderId="7" xfId="8" applyBorder="1" applyAlignment="1"/>
    <xf numFmtId="0" fontId="7" fillId="7" borderId="8" xfId="8" applyBorder="1" applyAlignment="1"/>
    <xf numFmtId="0" fontId="7" fillId="7" borderId="9" xfId="8" applyBorder="1" applyAlignment="1"/>
    <xf numFmtId="0" fontId="7" fillId="7" borderId="10" xfId="8" applyBorder="1" applyAlignment="1"/>
    <xf numFmtId="0" fontId="7" fillId="7" borderId="5" xfId="8" applyBorder="1" applyAlignment="1"/>
    <xf numFmtId="0" fontId="7" fillId="7" borderId="11" xfId="8" applyBorder="1" applyAlignment="1"/>
    <xf numFmtId="0" fontId="7" fillId="7" borderId="12" xfId="8" applyBorder="1" applyAlignment="1"/>
    <xf numFmtId="0" fontId="7" fillId="7" borderId="13" xfId="8" applyBorder="1" applyAlignment="1"/>
    <xf numFmtId="0" fontId="7" fillId="7" borderId="14" xfId="8" applyBorder="1" applyAlignment="1"/>
    <xf numFmtId="0" fontId="7" fillId="7" borderId="19" xfId="8" applyBorder="1" applyAlignment="1"/>
    <xf numFmtId="0" fontId="3" fillId="3" borderId="20" xfId="2" applyBorder="1" applyAlignment="1"/>
    <xf numFmtId="0" fontId="3" fillId="3" borderId="21" xfId="2" applyBorder="1" applyAlignment="1"/>
    <xf numFmtId="0" fontId="3" fillId="3" borderId="22" xfId="2" applyBorder="1" applyAlignment="1"/>
    <xf numFmtId="0" fontId="9" fillId="9" borderId="20" xfId="10" applyBorder="1" applyAlignment="1"/>
    <xf numFmtId="0" fontId="9" fillId="9" borderId="21" xfId="10" applyBorder="1" applyAlignment="1"/>
    <xf numFmtId="0" fontId="9" fillId="9" borderId="23" xfId="10" applyBorder="1" applyAlignment="1"/>
    <xf numFmtId="0" fontId="7" fillId="7" borderId="23" xfId="8" applyBorder="1" applyAlignment="1"/>
    <xf numFmtId="0" fontId="7" fillId="7" borderId="21" xfId="8" applyBorder="1" applyAlignment="1"/>
    <xf numFmtId="0" fontId="7" fillId="7" borderId="20" xfId="8" applyBorder="1" applyAlignment="1"/>
    <xf numFmtId="0" fontId="9" fillId="8" borderId="10" xfId="9" applyBorder="1" applyAlignment="1"/>
    <xf numFmtId="0" fontId="9" fillId="8" borderId="8" xfId="9" applyBorder="1" applyAlignment="1"/>
    <xf numFmtId="0" fontId="9" fillId="8" borderId="5" xfId="9" applyBorder="1" applyAlignment="1"/>
    <xf numFmtId="0" fontId="9" fillId="8" borderId="21" xfId="9" applyBorder="1" applyAlignment="1"/>
    <xf numFmtId="0" fontId="9" fillId="8" borderId="11" xfId="9" applyBorder="1" applyAlignment="1"/>
    <xf numFmtId="0" fontId="10" fillId="0" borderId="0" xfId="0" applyFont="1" applyAlignment="1">
      <alignment vertical="center" wrapText="1"/>
    </xf>
    <xf numFmtId="0" fontId="9" fillId="12" borderId="1" xfId="13" applyBorder="1" applyAlignment="1">
      <alignment horizontal="left" vertical="center" wrapText="1"/>
    </xf>
    <xf numFmtId="0" fontId="9" fillId="12" borderId="0" xfId="13" applyAlignment="1">
      <alignment wrapText="1"/>
    </xf>
    <xf numFmtId="0" fontId="9" fillId="9" borderId="1" xfId="10" applyBorder="1" applyAlignment="1">
      <alignment horizontal="left" vertical="center" wrapText="1"/>
    </xf>
    <xf numFmtId="0" fontId="9" fillId="9" borderId="0" xfId="10" applyAlignment="1">
      <alignment wrapText="1"/>
    </xf>
    <xf numFmtId="0" fontId="9" fillId="11" borderId="1" xfId="12" applyBorder="1" applyAlignment="1">
      <alignment horizontal="left" vertical="center" wrapText="1"/>
    </xf>
    <xf numFmtId="0" fontId="9" fillId="11" borderId="0" xfId="12" applyAlignment="1">
      <alignment wrapText="1"/>
    </xf>
    <xf numFmtId="0" fontId="9" fillId="10" borderId="1" xfId="11" applyBorder="1" applyAlignment="1">
      <alignment horizontal="left" vertical="center" wrapText="1"/>
    </xf>
    <xf numFmtId="0" fontId="9" fillId="10" borderId="0" xfId="11" applyAlignment="1">
      <alignment wrapText="1"/>
    </xf>
    <xf numFmtId="0" fontId="6" fillId="0" borderId="0" xfId="5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10" fillId="0" borderId="25" xfId="0" applyFont="1" applyBorder="1" applyAlignment="1">
      <alignment vertical="center" wrapText="1"/>
    </xf>
    <xf numFmtId="0" fontId="9" fillId="12" borderId="25" xfId="13" applyBorder="1" applyAlignment="1">
      <alignment wrapText="1"/>
    </xf>
    <xf numFmtId="0" fontId="9" fillId="9" borderId="25" xfId="10" applyBorder="1" applyAlignment="1">
      <alignment wrapText="1"/>
    </xf>
    <xf numFmtId="0" fontId="9" fillId="11" borderId="25" xfId="12" applyBorder="1" applyAlignment="1">
      <alignment wrapText="1"/>
    </xf>
    <xf numFmtId="0" fontId="9" fillId="10" borderId="25" xfId="11" applyBorder="1" applyAlignment="1">
      <alignment wrapText="1"/>
    </xf>
  </cellXfs>
  <cellStyles count="14">
    <cellStyle name="40% - 着色 3" xfId="11" builtinId="39"/>
    <cellStyle name="40% - 着色 4" xfId="12" builtinId="43"/>
    <cellStyle name="40% - 着色 5" xfId="10" builtinId="47"/>
    <cellStyle name="60% - 着色 4" xfId="9" builtinId="44"/>
    <cellStyle name="60% - 着色 6" xfId="13" builtinId="52"/>
    <cellStyle name="差" xfId="2" builtinId="27"/>
    <cellStyle name="常规" xfId="0" builtinId="0"/>
    <cellStyle name="好" xfId="3" builtinId="26"/>
    <cellStyle name="检查单元格" xfId="1" builtinId="23"/>
    <cellStyle name="解释性文本" xfId="5" builtinId="53"/>
    <cellStyle name="链接单元格" xfId="4" builtinId="24"/>
    <cellStyle name="适中" xfId="7" builtinId="28"/>
    <cellStyle name="着色 1" xfId="6" builtinId="29"/>
    <cellStyle name="着色 3" xfId="8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DBC-989A-4537-A558-911F7EAAFE0A}">
  <dimension ref="A1:S18"/>
  <sheetViews>
    <sheetView workbookViewId="0">
      <pane ySplit="2" topLeftCell="A3" activePane="bottomLeft" state="frozen"/>
      <selection pane="bottomLeft" activeCell="F9" sqref="F9"/>
    </sheetView>
  </sheetViews>
  <sheetFormatPr defaultColWidth="16.21875" defaultRowHeight="27" customHeight="1" x14ac:dyDescent="0.25"/>
  <cols>
    <col min="1" max="1" width="9.44140625" style="4" customWidth="1"/>
    <col min="2" max="2" width="7.5546875" style="4" customWidth="1"/>
    <col min="3" max="3" width="29.6640625" style="4" customWidth="1"/>
    <col min="4" max="4" width="11.33203125" style="4" customWidth="1"/>
    <col min="5" max="6" width="16.21875" style="4"/>
    <col min="7" max="7" width="7.5546875" style="4" customWidth="1"/>
    <col min="8" max="9" width="29.88671875" style="4" customWidth="1"/>
    <col min="10" max="18" width="12.5546875" style="4" customWidth="1"/>
    <col min="19" max="19" width="16.21875" style="12"/>
    <col min="20" max="16384" width="16.21875" style="4"/>
  </cols>
  <sheetData>
    <row r="1" spans="1:19" s="1" customFormat="1" ht="27" customHeight="1" thickTop="1" thickBo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121</v>
      </c>
      <c r="G1" s="1" t="s">
        <v>3</v>
      </c>
      <c r="H1" s="1" t="s">
        <v>9</v>
      </c>
      <c r="I1" s="1" t="s">
        <v>10</v>
      </c>
      <c r="J1" s="2" t="s">
        <v>16</v>
      </c>
      <c r="K1" s="2" t="s">
        <v>14</v>
      </c>
      <c r="L1" s="2" t="s">
        <v>15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10" t="s">
        <v>57</v>
      </c>
    </row>
    <row r="2" spans="1:19" s="9" customFormat="1" ht="27" customHeight="1" thickTop="1" thickBot="1" x14ac:dyDescent="0.3">
      <c r="A2" s="9" t="s">
        <v>25</v>
      </c>
      <c r="B2" s="9" t="s">
        <v>24</v>
      </c>
      <c r="C2" s="9" t="s">
        <v>23</v>
      </c>
      <c r="D2" s="9" t="s">
        <v>26</v>
      </c>
      <c r="E2" s="9" t="s">
        <v>27</v>
      </c>
      <c r="F2" s="9" t="s">
        <v>122</v>
      </c>
      <c r="G2" s="9" t="s">
        <v>28</v>
      </c>
      <c r="H2" s="9" t="s">
        <v>29</v>
      </c>
      <c r="I2" s="9" t="s">
        <v>30</v>
      </c>
      <c r="J2" s="9" t="s">
        <v>31</v>
      </c>
      <c r="K2" s="9" t="s">
        <v>32</v>
      </c>
      <c r="L2" s="9" t="s">
        <v>33</v>
      </c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11" t="s">
        <v>58</v>
      </c>
    </row>
    <row r="3" spans="1:19" ht="27" customHeight="1" thickTop="1" x14ac:dyDescent="0.25">
      <c r="A3" s="4" t="s">
        <v>5</v>
      </c>
      <c r="B3" s="4">
        <v>10001</v>
      </c>
      <c r="C3" s="4" t="s">
        <v>6</v>
      </c>
      <c r="D3" s="4">
        <v>200</v>
      </c>
      <c r="E3" s="4" t="s">
        <v>11</v>
      </c>
      <c r="F3" s="4">
        <v>2</v>
      </c>
      <c r="G3" s="4">
        <v>1</v>
      </c>
      <c r="H3" s="4" t="s">
        <v>12</v>
      </c>
      <c r="I3" s="4" t="s">
        <v>13</v>
      </c>
      <c r="J3" s="4">
        <v>10</v>
      </c>
      <c r="K3" s="4">
        <v>0</v>
      </c>
      <c r="L3" s="4">
        <v>0</v>
      </c>
      <c r="M3" s="4">
        <v>1</v>
      </c>
      <c r="N3" s="4">
        <v>1</v>
      </c>
      <c r="O3" s="4">
        <v>10</v>
      </c>
      <c r="P3" s="4">
        <v>10</v>
      </c>
      <c r="Q3" s="4">
        <v>360</v>
      </c>
      <c r="R3" s="4">
        <v>10</v>
      </c>
      <c r="S3" s="12">
        <f>J3/M3</f>
        <v>10</v>
      </c>
    </row>
    <row r="4" spans="1:19" ht="27" customHeight="1" x14ac:dyDescent="0.25">
      <c r="A4" s="4" t="s">
        <v>53</v>
      </c>
      <c r="B4" s="4">
        <v>10002</v>
      </c>
      <c r="C4" s="4" t="s">
        <v>54</v>
      </c>
      <c r="D4" s="4">
        <v>50</v>
      </c>
      <c r="E4" s="4" t="s">
        <v>11</v>
      </c>
      <c r="F4" s="4">
        <v>2</v>
      </c>
      <c r="G4" s="4">
        <v>1</v>
      </c>
      <c r="H4" s="4" t="s">
        <v>55</v>
      </c>
      <c r="I4" s="4" t="s">
        <v>56</v>
      </c>
      <c r="J4" s="4">
        <v>15</v>
      </c>
      <c r="K4" s="4">
        <v>0</v>
      </c>
      <c r="L4" s="4">
        <v>0</v>
      </c>
      <c r="M4" s="4">
        <v>2</v>
      </c>
      <c r="N4" s="4">
        <v>1</v>
      </c>
      <c r="O4" s="4">
        <v>5</v>
      </c>
      <c r="P4" s="4">
        <v>5</v>
      </c>
      <c r="Q4" s="4">
        <v>200</v>
      </c>
      <c r="R4" s="4">
        <v>30</v>
      </c>
      <c r="S4" s="12">
        <f>J4/M4</f>
        <v>7.5</v>
      </c>
    </row>
    <row r="5" spans="1:19" ht="27" customHeight="1" x14ac:dyDescent="0.25">
      <c r="B5" s="4">
        <v>10003</v>
      </c>
    </row>
    <row r="6" spans="1:19" ht="27" customHeight="1" x14ac:dyDescent="0.25">
      <c r="B6" s="4">
        <v>10004</v>
      </c>
    </row>
    <row r="7" spans="1:19" ht="27" customHeight="1" x14ac:dyDescent="0.25">
      <c r="B7" s="4">
        <v>10005</v>
      </c>
    </row>
    <row r="8" spans="1:19" ht="27" customHeight="1" x14ac:dyDescent="0.25">
      <c r="B8" s="4">
        <v>10006</v>
      </c>
      <c r="D8" s="4" t="s">
        <v>4</v>
      </c>
    </row>
    <row r="9" spans="1:19" ht="27" customHeight="1" x14ac:dyDescent="0.25">
      <c r="B9" s="4">
        <v>10007</v>
      </c>
    </row>
    <row r="10" spans="1:19" ht="27" customHeight="1" x14ac:dyDescent="0.25">
      <c r="B10" s="4">
        <v>10008</v>
      </c>
    </row>
    <row r="11" spans="1:19" ht="27" customHeight="1" x14ac:dyDescent="0.25">
      <c r="B11" s="4">
        <v>10009</v>
      </c>
    </row>
    <row r="12" spans="1:19" ht="27" customHeight="1" x14ac:dyDescent="0.25">
      <c r="B12" s="4">
        <v>10010</v>
      </c>
    </row>
    <row r="13" spans="1:19" ht="27" customHeight="1" x14ac:dyDescent="0.25">
      <c r="B13" s="4">
        <v>10011</v>
      </c>
    </row>
    <row r="14" spans="1:19" ht="27" customHeight="1" x14ac:dyDescent="0.25">
      <c r="B14" s="4">
        <v>10012</v>
      </c>
    </row>
    <row r="15" spans="1:19" ht="27" customHeight="1" x14ac:dyDescent="0.25">
      <c r="B15" s="4">
        <v>10013</v>
      </c>
    </row>
    <row r="16" spans="1:19" ht="27" customHeight="1" x14ac:dyDescent="0.25">
      <c r="B16" s="4">
        <v>10014</v>
      </c>
    </row>
    <row r="17" spans="2:2" ht="27" customHeight="1" x14ac:dyDescent="0.25">
      <c r="B17" s="4">
        <v>10015</v>
      </c>
    </row>
    <row r="18" spans="2:2" ht="27" customHeight="1" x14ac:dyDescent="0.25">
      <c r="B18" s="4">
        <v>10016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0F4-E31D-4926-81F2-2CBD1758CCB6}">
  <dimension ref="A1:J20"/>
  <sheetViews>
    <sheetView workbookViewId="0">
      <pane ySplit="3" topLeftCell="A4" activePane="bottomLeft" state="frozen"/>
      <selection pane="bottomLeft" activeCell="D15" sqref="D15"/>
    </sheetView>
  </sheetViews>
  <sheetFormatPr defaultColWidth="16.21875" defaultRowHeight="27" customHeight="1" x14ac:dyDescent="0.25"/>
  <cols>
    <col min="1" max="2" width="16.21875" style="4"/>
    <col min="3" max="4" width="16.21875" style="68"/>
    <col min="5" max="7" width="16.21875" style="4"/>
    <col min="8" max="9" width="27.6640625" style="4" customWidth="1"/>
    <col min="10" max="16384" width="16.21875" style="4"/>
  </cols>
  <sheetData>
    <row r="1" spans="1:10" s="1" customFormat="1" ht="27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121</v>
      </c>
      <c r="E1" s="1" t="s">
        <v>7</v>
      </c>
      <c r="F1" s="1" t="s">
        <v>8</v>
      </c>
      <c r="G1" s="1" t="s">
        <v>3</v>
      </c>
      <c r="H1" s="1" t="s">
        <v>9</v>
      </c>
      <c r="I1" s="1" t="s">
        <v>10</v>
      </c>
      <c r="J1" s="1" t="s">
        <v>41</v>
      </c>
    </row>
    <row r="2" spans="1:10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125</v>
      </c>
      <c r="E2" s="6" t="s">
        <v>45</v>
      </c>
      <c r="F2" s="6" t="s">
        <v>46</v>
      </c>
      <c r="G2" s="6" t="s">
        <v>47</v>
      </c>
      <c r="H2" s="6" t="s">
        <v>48</v>
      </c>
      <c r="I2" s="6" t="s">
        <v>48</v>
      </c>
      <c r="J2" s="6" t="s">
        <v>46</v>
      </c>
    </row>
    <row r="3" spans="1:10" s="5" customFormat="1" ht="27" customHeight="1" thickBot="1" x14ac:dyDescent="0.3">
      <c r="A3" s="5" t="s">
        <v>25</v>
      </c>
      <c r="B3" s="5" t="s">
        <v>24</v>
      </c>
      <c r="C3" s="5" t="s">
        <v>23</v>
      </c>
      <c r="D3" s="6" t="s">
        <v>122</v>
      </c>
      <c r="E3" s="5" t="s">
        <v>26</v>
      </c>
      <c r="F3" s="5" t="s">
        <v>27</v>
      </c>
      <c r="G3" s="5" t="s">
        <v>28</v>
      </c>
      <c r="H3" s="5" t="s">
        <v>29</v>
      </c>
      <c r="I3" s="5" t="s">
        <v>40</v>
      </c>
      <c r="J3" s="5" t="s">
        <v>42</v>
      </c>
    </row>
    <row r="4" spans="1:10" ht="27" customHeight="1" thickTop="1" x14ac:dyDescent="0.25">
      <c r="A4" s="4" t="s">
        <v>119</v>
      </c>
      <c r="B4" s="4">
        <v>20001</v>
      </c>
      <c r="C4" s="68" t="s">
        <v>43</v>
      </c>
      <c r="D4" s="68">
        <v>1</v>
      </c>
      <c r="E4" s="4">
        <v>1</v>
      </c>
      <c r="F4" s="4" t="s">
        <v>11</v>
      </c>
      <c r="G4" s="4">
        <v>1</v>
      </c>
      <c r="H4" s="4" t="s">
        <v>51</v>
      </c>
      <c r="I4" s="4" t="s">
        <v>52</v>
      </c>
      <c r="J4" s="4" t="s">
        <v>11</v>
      </c>
    </row>
    <row r="5" spans="1:10" ht="27" customHeight="1" x14ac:dyDescent="0.25">
      <c r="A5" s="4" t="s">
        <v>80</v>
      </c>
      <c r="B5" s="4">
        <v>20002</v>
      </c>
      <c r="C5" s="68" t="s">
        <v>82</v>
      </c>
      <c r="D5" s="68">
        <v>1</v>
      </c>
      <c r="E5" s="4">
        <v>-1</v>
      </c>
      <c r="F5" s="4" t="s">
        <v>11</v>
      </c>
      <c r="G5" s="4">
        <v>0</v>
      </c>
      <c r="H5" s="4" t="s">
        <v>81</v>
      </c>
      <c r="I5" s="4" t="s">
        <v>81</v>
      </c>
      <c r="J5" s="4" t="s">
        <v>11</v>
      </c>
    </row>
    <row r="6" spans="1:10" ht="27" customHeight="1" x14ac:dyDescent="0.25">
      <c r="A6" s="4" t="s">
        <v>115</v>
      </c>
      <c r="B6" s="4">
        <v>20003</v>
      </c>
      <c r="C6" s="68" t="s">
        <v>116</v>
      </c>
      <c r="D6" s="68">
        <v>1</v>
      </c>
      <c r="E6" s="4">
        <v>50</v>
      </c>
      <c r="F6" s="4" t="s">
        <v>11</v>
      </c>
      <c r="G6" s="4">
        <v>1</v>
      </c>
      <c r="H6" s="4" t="s">
        <v>117</v>
      </c>
      <c r="I6" s="4" t="s">
        <v>52</v>
      </c>
      <c r="J6" s="4" t="s">
        <v>11</v>
      </c>
    </row>
    <row r="7" spans="1:10" ht="27" customHeight="1" x14ac:dyDescent="0.25">
      <c r="B7" s="4">
        <v>20004</v>
      </c>
    </row>
    <row r="8" spans="1:10" ht="27" customHeight="1" x14ac:dyDescent="0.25">
      <c r="B8" s="4">
        <v>20005</v>
      </c>
    </row>
    <row r="9" spans="1:10" ht="27" customHeight="1" x14ac:dyDescent="0.25">
      <c r="B9" s="4">
        <v>20006</v>
      </c>
      <c r="E9" s="4" t="s">
        <v>4</v>
      </c>
    </row>
    <row r="10" spans="1:10" ht="27" customHeight="1" x14ac:dyDescent="0.25">
      <c r="B10" s="4">
        <v>20007</v>
      </c>
    </row>
    <row r="11" spans="1:10" ht="27" customHeight="1" x14ac:dyDescent="0.25">
      <c r="B11" s="4">
        <v>20008</v>
      </c>
    </row>
    <row r="12" spans="1:10" ht="27" customHeight="1" x14ac:dyDescent="0.25">
      <c r="B12" s="4">
        <v>20009</v>
      </c>
    </row>
    <row r="13" spans="1:10" ht="27" customHeight="1" x14ac:dyDescent="0.25">
      <c r="B13" s="4">
        <v>20010</v>
      </c>
    </row>
    <row r="14" spans="1:10" ht="27" customHeight="1" x14ac:dyDescent="0.25">
      <c r="B14" s="4">
        <v>20011</v>
      </c>
    </row>
    <row r="15" spans="1:10" ht="27" customHeight="1" x14ac:dyDescent="0.25">
      <c r="B15" s="4">
        <v>20012</v>
      </c>
    </row>
    <row r="16" spans="1:10" ht="27" customHeight="1" x14ac:dyDescent="0.25">
      <c r="B16" s="4">
        <v>20013</v>
      </c>
    </row>
    <row r="17" spans="2:2" ht="27" customHeight="1" x14ac:dyDescent="0.25">
      <c r="B17" s="4">
        <v>20014</v>
      </c>
    </row>
    <row r="18" spans="2:2" ht="27" customHeight="1" x14ac:dyDescent="0.25">
      <c r="B18" s="4">
        <v>20015</v>
      </c>
    </row>
    <row r="19" spans="2:2" ht="27" customHeight="1" x14ac:dyDescent="0.25">
      <c r="B19" s="4">
        <v>20016</v>
      </c>
    </row>
    <row r="20" spans="2:2" ht="27" customHeight="1" x14ac:dyDescent="0.25">
      <c r="B20" s="4">
        <v>20017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427-84D0-419A-A5AE-FCDD1DFD5083}">
  <dimension ref="A1:T21"/>
  <sheetViews>
    <sheetView tabSelected="1" workbookViewId="0">
      <pane ySplit="3" topLeftCell="A4" activePane="bottomLeft" state="frozen"/>
      <selection pane="bottomLeft" activeCell="Q15" sqref="Q15"/>
    </sheetView>
  </sheetViews>
  <sheetFormatPr defaultColWidth="16.21875" defaultRowHeight="27" customHeight="1" x14ac:dyDescent="0.25"/>
  <cols>
    <col min="1" max="1" width="10.21875" style="4" customWidth="1"/>
    <col min="2" max="2" width="6.21875" style="4" customWidth="1"/>
    <col min="3" max="3" width="16.21875" style="68"/>
    <col min="4" max="4" width="4.5546875" style="4" customWidth="1"/>
    <col min="5" max="5" width="3.5546875" style="4" customWidth="1"/>
    <col min="6" max="7" width="5.6640625" style="4" customWidth="1"/>
    <col min="8" max="8" width="13.6640625" style="4" customWidth="1"/>
    <col min="9" max="9" width="14.5546875" style="4" customWidth="1"/>
    <col min="10" max="10" width="9.33203125" style="4" customWidth="1"/>
    <col min="11" max="11" width="3.88671875" style="4" customWidth="1"/>
    <col min="12" max="12" width="7" style="70" customWidth="1"/>
    <col min="13" max="13" width="10.6640625" style="70" customWidth="1"/>
    <col min="14" max="14" width="7.77734375" style="72" customWidth="1"/>
    <col min="15" max="15" width="8.33203125" style="72" customWidth="1"/>
    <col min="16" max="16" width="9.109375" style="74" customWidth="1"/>
    <col min="17" max="17" width="9" style="74" customWidth="1"/>
    <col min="18" max="18" width="13.5546875" style="74" customWidth="1"/>
    <col min="19" max="19" width="25.6640625" style="76" customWidth="1"/>
    <col min="20" max="16384" width="16.21875" style="4"/>
  </cols>
  <sheetData>
    <row r="1" spans="1:20" s="1" customFormat="1" ht="43.2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7</v>
      </c>
      <c r="E1" s="1" t="s">
        <v>8</v>
      </c>
      <c r="F1" s="1" t="s">
        <v>3</v>
      </c>
      <c r="G1" s="1" t="s">
        <v>124</v>
      </c>
      <c r="H1" s="1" t="s">
        <v>9</v>
      </c>
      <c r="I1" s="1" t="s">
        <v>10</v>
      </c>
      <c r="J1" s="1" t="s">
        <v>84</v>
      </c>
      <c r="K1" s="1" t="s">
        <v>87</v>
      </c>
      <c r="L1" s="69" t="s">
        <v>92</v>
      </c>
      <c r="M1" s="69" t="s">
        <v>90</v>
      </c>
      <c r="N1" s="71" t="s">
        <v>93</v>
      </c>
      <c r="O1" s="71" t="s">
        <v>91</v>
      </c>
      <c r="P1" s="73" t="s">
        <v>94</v>
      </c>
      <c r="Q1" s="73" t="s">
        <v>95</v>
      </c>
      <c r="R1" s="73" t="s">
        <v>112</v>
      </c>
      <c r="S1" s="75" t="s">
        <v>111</v>
      </c>
      <c r="T1" s="1" t="s">
        <v>105</v>
      </c>
    </row>
    <row r="2" spans="1:20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45</v>
      </c>
      <c r="E2" s="6" t="s">
        <v>46</v>
      </c>
      <c r="F2" s="6" t="s">
        <v>47</v>
      </c>
      <c r="G2" s="6" t="s">
        <v>123</v>
      </c>
      <c r="H2" s="6" t="s">
        <v>48</v>
      </c>
      <c r="I2" s="6" t="s">
        <v>48</v>
      </c>
      <c r="J2" s="6" t="s">
        <v>85</v>
      </c>
      <c r="K2" s="6" t="s">
        <v>88</v>
      </c>
      <c r="L2" s="6" t="s">
        <v>88</v>
      </c>
      <c r="M2" s="6" t="s">
        <v>88</v>
      </c>
      <c r="N2" s="6" t="s">
        <v>88</v>
      </c>
      <c r="O2" s="6" t="s">
        <v>88</v>
      </c>
      <c r="P2" s="6" t="s">
        <v>88</v>
      </c>
      <c r="Q2" s="6" t="s">
        <v>88</v>
      </c>
      <c r="R2" s="6" t="s">
        <v>102</v>
      </c>
      <c r="S2" s="6" t="s">
        <v>102</v>
      </c>
      <c r="T2" s="6" t="s">
        <v>48</v>
      </c>
    </row>
    <row r="3" spans="1:20" s="77" customFormat="1" ht="27" customHeight="1" thickBot="1" x14ac:dyDescent="0.3">
      <c r="A3" s="77" t="s">
        <v>25</v>
      </c>
      <c r="B3" s="77" t="s">
        <v>24</v>
      </c>
      <c r="C3" s="77" t="s">
        <v>23</v>
      </c>
      <c r="D3" s="77" t="s">
        <v>26</v>
      </c>
      <c r="E3" s="77" t="s">
        <v>27</v>
      </c>
      <c r="F3" s="77" t="s">
        <v>28</v>
      </c>
      <c r="G3" s="77" t="s">
        <v>122</v>
      </c>
      <c r="H3" s="77" t="s">
        <v>29</v>
      </c>
      <c r="I3" s="77" t="s">
        <v>40</v>
      </c>
      <c r="J3" s="77" t="s">
        <v>86</v>
      </c>
      <c r="K3" s="77" t="s">
        <v>89</v>
      </c>
      <c r="L3" s="77" t="s">
        <v>96</v>
      </c>
      <c r="M3" s="77" t="s">
        <v>97</v>
      </c>
      <c r="N3" s="77" t="s">
        <v>98</v>
      </c>
      <c r="O3" s="77" t="s">
        <v>99</v>
      </c>
      <c r="P3" s="77" t="s">
        <v>100</v>
      </c>
      <c r="Q3" s="77" t="s">
        <v>101</v>
      </c>
      <c r="R3" s="77" t="s">
        <v>113</v>
      </c>
      <c r="S3" s="77" t="s">
        <v>114</v>
      </c>
      <c r="T3" s="77" t="s">
        <v>106</v>
      </c>
    </row>
    <row r="4" spans="1:20" s="79" customFormat="1" ht="27" customHeight="1" thickBot="1" x14ac:dyDescent="0.3">
      <c r="A4" s="78" t="s">
        <v>103</v>
      </c>
      <c r="B4" s="79">
        <v>30001</v>
      </c>
      <c r="C4" s="80" t="s">
        <v>104</v>
      </c>
      <c r="D4" s="79">
        <v>100</v>
      </c>
      <c r="E4" s="79" t="s">
        <v>11</v>
      </c>
      <c r="F4" s="79">
        <v>0</v>
      </c>
      <c r="G4" s="79">
        <v>1</v>
      </c>
      <c r="H4" s="79" t="s">
        <v>107</v>
      </c>
      <c r="I4" s="79" t="s">
        <v>52</v>
      </c>
      <c r="J4" s="79">
        <v>100</v>
      </c>
      <c r="K4" s="79">
        <v>100</v>
      </c>
      <c r="L4" s="81">
        <v>50</v>
      </c>
      <c r="M4" s="81">
        <v>50</v>
      </c>
      <c r="N4" s="82">
        <v>0.8</v>
      </c>
      <c r="O4" s="82">
        <v>0.8</v>
      </c>
      <c r="P4" s="83">
        <v>50</v>
      </c>
      <c r="Q4" s="83">
        <v>50</v>
      </c>
      <c r="R4" s="83" t="s">
        <v>120</v>
      </c>
      <c r="S4" s="84" t="s">
        <v>118</v>
      </c>
      <c r="T4" s="79" t="s">
        <v>110</v>
      </c>
    </row>
    <row r="5" spans="1:20" ht="27" customHeight="1" x14ac:dyDescent="0.25">
      <c r="B5" s="4">
        <v>30002</v>
      </c>
    </row>
    <row r="6" spans="1:20" ht="27" customHeight="1" x14ac:dyDescent="0.25">
      <c r="B6" s="4">
        <v>30003</v>
      </c>
    </row>
    <row r="7" spans="1:20" ht="27" customHeight="1" x14ac:dyDescent="0.25">
      <c r="B7" s="4">
        <v>30004</v>
      </c>
    </row>
    <row r="8" spans="1:20" ht="27" customHeight="1" x14ac:dyDescent="0.25">
      <c r="B8" s="4">
        <v>30005</v>
      </c>
    </row>
    <row r="9" spans="1:20" ht="27" customHeight="1" x14ac:dyDescent="0.25">
      <c r="B9" s="4">
        <v>30006</v>
      </c>
      <c r="D9" s="4" t="s">
        <v>4</v>
      </c>
    </row>
    <row r="10" spans="1:20" ht="27" customHeight="1" x14ac:dyDescent="0.25">
      <c r="B10" s="4">
        <v>30007</v>
      </c>
    </row>
    <row r="11" spans="1:20" ht="27" customHeight="1" x14ac:dyDescent="0.25">
      <c r="B11" s="4">
        <v>30008</v>
      </c>
    </row>
    <row r="12" spans="1:20" ht="27" customHeight="1" x14ac:dyDescent="0.25">
      <c r="B12" s="4">
        <v>30009</v>
      </c>
    </row>
    <row r="13" spans="1:20" ht="27" customHeight="1" x14ac:dyDescent="0.25">
      <c r="B13" s="4">
        <v>30010</v>
      </c>
    </row>
    <row r="14" spans="1:20" ht="27" customHeight="1" x14ac:dyDescent="0.25">
      <c r="B14" s="4">
        <v>30011</v>
      </c>
    </row>
    <row r="15" spans="1:20" ht="27" customHeight="1" x14ac:dyDescent="0.25">
      <c r="B15" s="4">
        <v>30012</v>
      </c>
    </row>
    <row r="16" spans="1:20" ht="27" customHeight="1" x14ac:dyDescent="0.25">
      <c r="B16" s="4">
        <v>30013</v>
      </c>
    </row>
    <row r="17" spans="2:2" ht="27" customHeight="1" x14ac:dyDescent="0.25">
      <c r="B17" s="4">
        <v>30014</v>
      </c>
    </row>
    <row r="18" spans="2:2" ht="27" customHeight="1" x14ac:dyDescent="0.25">
      <c r="B18" s="4">
        <v>30015</v>
      </c>
    </row>
    <row r="19" spans="2:2" ht="27" customHeight="1" x14ac:dyDescent="0.25">
      <c r="B19" s="4">
        <v>30016</v>
      </c>
    </row>
    <row r="20" spans="2:2" ht="27" customHeight="1" x14ac:dyDescent="0.25">
      <c r="B20" s="4">
        <v>30017</v>
      </c>
    </row>
    <row r="21" spans="2:2" ht="27" customHeight="1" x14ac:dyDescent="0.25">
      <c r="B21" s="4">
        <v>30018</v>
      </c>
    </row>
  </sheetData>
  <dataConsolidate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798B-2D77-4816-8FCE-38CBA24798A1}">
  <dimension ref="A1:B6"/>
  <sheetViews>
    <sheetView workbookViewId="0">
      <selection activeCell="A7" sqref="A7"/>
    </sheetView>
  </sheetViews>
  <sheetFormatPr defaultColWidth="17.44140625" defaultRowHeight="13.8" x14ac:dyDescent="0.25"/>
  <sheetData>
    <row r="1" spans="1:2" s="7" customFormat="1" ht="15" thickTop="1" thickBot="1" x14ac:dyDescent="0.3">
      <c r="A1" s="8" t="s">
        <v>9</v>
      </c>
      <c r="B1" s="7" t="s">
        <v>10</v>
      </c>
    </row>
    <row r="2" spans="1:2" ht="14.4" thickTop="1" x14ac:dyDescent="0.25">
      <c r="A2" t="s">
        <v>50</v>
      </c>
      <c r="B2" t="s">
        <v>13</v>
      </c>
    </row>
    <row r="3" spans="1:2" x14ac:dyDescent="0.25">
      <c r="A3" t="s">
        <v>49</v>
      </c>
      <c r="B3" t="s">
        <v>52</v>
      </c>
    </row>
    <row r="4" spans="1:2" x14ac:dyDescent="0.25">
      <c r="A4" t="s">
        <v>51</v>
      </c>
    </row>
    <row r="5" spans="1:2" x14ac:dyDescent="0.25">
      <c r="A5" t="s">
        <v>108</v>
      </c>
    </row>
    <row r="6" spans="1:2" x14ac:dyDescent="0.25">
      <c r="A6" t="s">
        <v>109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34AF-59B6-4F6A-B463-834ABE499C6A}">
  <dimension ref="A1:M26"/>
  <sheetViews>
    <sheetView workbookViewId="0">
      <selection activeCell="M14" sqref="M14"/>
    </sheetView>
  </sheetViews>
  <sheetFormatPr defaultColWidth="13.77734375" defaultRowHeight="13.8" x14ac:dyDescent="0.25"/>
  <sheetData>
    <row r="1" spans="1:13" x14ac:dyDescent="0.25">
      <c r="A1" s="17" t="s">
        <v>61</v>
      </c>
      <c r="B1" s="18" t="s">
        <v>78</v>
      </c>
      <c r="C1" s="18" t="s">
        <v>59</v>
      </c>
      <c r="D1" s="18" t="s">
        <v>60</v>
      </c>
      <c r="E1" s="54" t="s">
        <v>77</v>
      </c>
      <c r="F1" s="19"/>
      <c r="G1" s="22" t="s">
        <v>62</v>
      </c>
      <c r="H1" s="23" t="s">
        <v>63</v>
      </c>
      <c r="I1" s="23" t="s">
        <v>69</v>
      </c>
      <c r="J1" s="23" t="s">
        <v>70</v>
      </c>
      <c r="K1" s="23"/>
      <c r="L1" s="24"/>
    </row>
    <row r="2" spans="1:13" x14ac:dyDescent="0.25">
      <c r="A2" s="20">
        <f>C2-(G2-((D2*C2)*(1-H2)))</f>
        <v>6.6</v>
      </c>
      <c r="B2" s="14">
        <f t="shared" ref="B2:B12" si="0">_xlfn.CEILING.MATH(I2/A2)</f>
        <v>16</v>
      </c>
      <c r="C2" s="14">
        <v>10</v>
      </c>
      <c r="D2" s="14">
        <v>0.2</v>
      </c>
      <c r="E2" s="55"/>
      <c r="F2" s="21"/>
      <c r="G2" s="25">
        <v>5</v>
      </c>
      <c r="H2" s="15">
        <v>0.2</v>
      </c>
      <c r="I2" s="15">
        <v>100</v>
      </c>
      <c r="J2" s="15"/>
      <c r="K2" s="15"/>
      <c r="L2" s="26"/>
    </row>
    <row r="3" spans="1:13" x14ac:dyDescent="0.25">
      <c r="A3" s="20">
        <f t="shared" ref="A3:A6" si="1">C3-(G3-((D3*C3)*(1-H3)))</f>
        <v>12.4</v>
      </c>
      <c r="B3" s="14">
        <f t="shared" si="0"/>
        <v>9</v>
      </c>
      <c r="C3" s="14">
        <v>15</v>
      </c>
      <c r="D3" s="14">
        <v>0.2</v>
      </c>
      <c r="E3" s="55"/>
      <c r="F3" s="21"/>
      <c r="G3" s="25">
        <v>5</v>
      </c>
      <c r="H3" s="15">
        <v>0.2</v>
      </c>
      <c r="I3" s="15">
        <v>100</v>
      </c>
      <c r="J3" s="15"/>
      <c r="K3" s="15"/>
      <c r="L3" s="26"/>
    </row>
    <row r="4" spans="1:13" x14ac:dyDescent="0.25">
      <c r="A4" s="20">
        <f t="shared" si="1"/>
        <v>7.4</v>
      </c>
      <c r="B4" s="14">
        <f t="shared" si="0"/>
        <v>14</v>
      </c>
      <c r="C4" s="14">
        <v>15</v>
      </c>
      <c r="D4" s="14">
        <v>0.2</v>
      </c>
      <c r="E4" s="55"/>
      <c r="F4" s="21"/>
      <c r="G4" s="25">
        <v>10</v>
      </c>
      <c r="H4" s="15">
        <v>0.2</v>
      </c>
      <c r="I4" s="15">
        <v>100</v>
      </c>
      <c r="J4" s="15"/>
      <c r="K4" s="15"/>
      <c r="L4" s="26" t="s">
        <v>64</v>
      </c>
      <c r="M4" t="s">
        <v>65</v>
      </c>
    </row>
    <row r="5" spans="1:13" x14ac:dyDescent="0.25">
      <c r="A5" s="20">
        <f t="shared" si="1"/>
        <v>16</v>
      </c>
      <c r="B5" s="14">
        <f t="shared" si="0"/>
        <v>7</v>
      </c>
      <c r="C5" s="14">
        <v>15</v>
      </c>
      <c r="D5" s="14">
        <v>0.5</v>
      </c>
      <c r="E5" s="55"/>
      <c r="F5" s="21"/>
      <c r="G5" s="25">
        <v>5</v>
      </c>
      <c r="H5" s="15">
        <v>0.2</v>
      </c>
      <c r="I5" s="15">
        <v>100</v>
      </c>
      <c r="J5" s="15"/>
      <c r="K5" s="15"/>
      <c r="L5" s="26" t="s">
        <v>66</v>
      </c>
    </row>
    <row r="6" spans="1:13" x14ac:dyDescent="0.25">
      <c r="A6" s="20">
        <f t="shared" si="1"/>
        <v>6</v>
      </c>
      <c r="B6" s="14">
        <f t="shared" si="0"/>
        <v>17</v>
      </c>
      <c r="C6" s="14">
        <v>15</v>
      </c>
      <c r="D6" s="14">
        <v>0.5</v>
      </c>
      <c r="E6" s="55"/>
      <c r="F6" s="21"/>
      <c r="G6" s="25">
        <v>15</v>
      </c>
      <c r="H6" s="15">
        <v>0.2</v>
      </c>
      <c r="I6" s="15">
        <v>100</v>
      </c>
      <c r="J6" s="15"/>
      <c r="K6" s="15"/>
      <c r="L6" s="26"/>
      <c r="M6" t="s">
        <v>67</v>
      </c>
    </row>
    <row r="7" spans="1:13" ht="14.4" thickBot="1" x14ac:dyDescent="0.3">
      <c r="A7" s="20">
        <f t="shared" ref="A7" si="2">C7-(G7-((D7*C7)*(1-H7)))</f>
        <v>6.5</v>
      </c>
      <c r="B7" s="14">
        <f t="shared" si="0"/>
        <v>16</v>
      </c>
      <c r="C7" s="14">
        <v>15</v>
      </c>
      <c r="D7" s="14">
        <v>0.5</v>
      </c>
      <c r="E7" s="55"/>
      <c r="F7" s="21"/>
      <c r="G7" s="25">
        <v>10</v>
      </c>
      <c r="H7" s="15">
        <v>0.8</v>
      </c>
      <c r="I7" s="15">
        <v>100</v>
      </c>
      <c r="J7" s="15"/>
      <c r="K7" s="15"/>
      <c r="L7" s="26"/>
      <c r="M7" t="s">
        <v>68</v>
      </c>
    </row>
    <row r="8" spans="1:13" ht="15" thickTop="1" thickBot="1" x14ac:dyDescent="0.3">
      <c r="A8" s="7">
        <f t="shared" ref="A8" si="3">C8-(G8-((D8*C8)*(1-H8)))</f>
        <v>12</v>
      </c>
      <c r="B8" s="14">
        <f t="shared" si="0"/>
        <v>9</v>
      </c>
      <c r="C8" s="7">
        <v>20</v>
      </c>
      <c r="D8" s="7">
        <v>0.5</v>
      </c>
      <c r="E8" s="7"/>
      <c r="F8" s="7"/>
      <c r="G8" s="7">
        <v>10</v>
      </c>
      <c r="H8" s="7">
        <v>0.8</v>
      </c>
      <c r="I8" s="7">
        <v>100</v>
      </c>
      <c r="J8" s="15"/>
      <c r="K8" s="15"/>
      <c r="L8" s="26"/>
    </row>
    <row r="9" spans="1:13" ht="15" thickTop="1" thickBot="1" x14ac:dyDescent="0.3">
      <c r="A9" s="7">
        <f t="shared" ref="A9" si="4">C9-(G9-((D9*C9)*(1-H9)))</f>
        <v>17.5</v>
      </c>
      <c r="B9" s="14">
        <f t="shared" si="0"/>
        <v>6</v>
      </c>
      <c r="C9" s="7">
        <v>25</v>
      </c>
      <c r="D9" s="7">
        <v>0.5</v>
      </c>
      <c r="E9" s="7"/>
      <c r="F9" s="7"/>
      <c r="G9" s="7">
        <v>10</v>
      </c>
      <c r="H9" s="7">
        <v>0.8</v>
      </c>
      <c r="I9" s="7">
        <v>100</v>
      </c>
      <c r="J9" s="15"/>
      <c r="K9" s="15"/>
      <c r="L9" s="26"/>
    </row>
    <row r="10" spans="1:13" ht="15" thickTop="1" thickBot="1" x14ac:dyDescent="0.3">
      <c r="A10" s="7">
        <f>C10-(G10-((D10*C10)*(1-H10)))</f>
        <v>5.5</v>
      </c>
      <c r="B10" s="14">
        <f t="shared" si="0"/>
        <v>19</v>
      </c>
      <c r="C10" s="7">
        <v>25</v>
      </c>
      <c r="D10" s="7">
        <v>0.2</v>
      </c>
      <c r="E10" s="7"/>
      <c r="F10" s="7"/>
      <c r="G10" s="7">
        <v>20</v>
      </c>
      <c r="H10" s="7">
        <v>0.9</v>
      </c>
      <c r="I10" s="7">
        <v>100</v>
      </c>
      <c r="J10" s="15" t="s">
        <v>75</v>
      </c>
      <c r="K10" s="15"/>
      <c r="L10" s="26"/>
    </row>
    <row r="11" spans="1:13" ht="15" thickTop="1" thickBot="1" x14ac:dyDescent="0.3">
      <c r="A11" s="29">
        <f>C11-(G11-((D11*C11)*(1-H11)))</f>
        <v>9</v>
      </c>
      <c r="B11" s="30">
        <f t="shared" si="0"/>
        <v>12</v>
      </c>
      <c r="C11" s="30">
        <v>10</v>
      </c>
      <c r="D11" s="30">
        <v>0</v>
      </c>
      <c r="E11" s="56"/>
      <c r="F11" s="31"/>
      <c r="G11" s="32">
        <v>1</v>
      </c>
      <c r="H11" s="33">
        <v>0.1</v>
      </c>
      <c r="I11" s="33">
        <v>100</v>
      </c>
      <c r="J11" s="34" t="s">
        <v>70</v>
      </c>
      <c r="K11" s="15"/>
      <c r="L11" s="26"/>
    </row>
    <row r="12" spans="1:13" x14ac:dyDescent="0.25">
      <c r="A12" s="35">
        <f>C12-(G12-((D12*C12)*(1-H12)))</f>
        <v>15.35</v>
      </c>
      <c r="B12" s="36">
        <f t="shared" si="0"/>
        <v>7</v>
      </c>
      <c r="C12" s="36">
        <v>15</v>
      </c>
      <c r="D12" s="36">
        <v>0.1</v>
      </c>
      <c r="E12" s="57">
        <v>1</v>
      </c>
      <c r="F12" s="37" t="s">
        <v>73</v>
      </c>
      <c r="G12" s="35">
        <v>1</v>
      </c>
      <c r="H12" s="36">
        <v>0.1</v>
      </c>
      <c r="I12" s="36">
        <v>100</v>
      </c>
      <c r="J12" s="37" t="s">
        <v>70</v>
      </c>
      <c r="K12" s="16"/>
      <c r="L12" s="26"/>
    </row>
    <row r="13" spans="1:13" x14ac:dyDescent="0.25">
      <c r="A13" s="38">
        <f t="shared" ref="A13" si="5">C13-(G13-((D13*C13)*(1-H13)))</f>
        <v>8.35</v>
      </c>
      <c r="B13" s="39">
        <f t="shared" ref="B13" si="6">_xlfn.CEILING.MATH(I13/A13)</f>
        <v>12</v>
      </c>
      <c r="C13" s="39">
        <v>15</v>
      </c>
      <c r="D13" s="39">
        <v>0.1</v>
      </c>
      <c r="E13" s="58">
        <v>1</v>
      </c>
      <c r="F13" s="40" t="s">
        <v>73</v>
      </c>
      <c r="G13" s="38">
        <v>8</v>
      </c>
      <c r="H13" s="39">
        <v>0.1</v>
      </c>
      <c r="I13" s="39">
        <v>100</v>
      </c>
      <c r="J13" s="40" t="s">
        <v>72</v>
      </c>
      <c r="K13" s="16"/>
      <c r="L13" s="26"/>
    </row>
    <row r="14" spans="1:13" ht="14.4" thickBot="1" x14ac:dyDescent="0.3">
      <c r="A14" s="41">
        <f t="shared" ref="A14" si="7">C14-(G14-((D14*C14)*(1-H14)))</f>
        <v>6.35</v>
      </c>
      <c r="B14" s="42">
        <f t="shared" ref="B14" si="8">_xlfn.CEILING.MATH(I14/A14)</f>
        <v>16</v>
      </c>
      <c r="C14" s="42">
        <v>15</v>
      </c>
      <c r="D14" s="42">
        <v>0.1</v>
      </c>
      <c r="E14" s="59">
        <v>1</v>
      </c>
      <c r="F14" s="43" t="s">
        <v>73</v>
      </c>
      <c r="G14" s="41">
        <v>10</v>
      </c>
      <c r="H14" s="42">
        <v>0.1</v>
      </c>
      <c r="I14" s="42">
        <v>100</v>
      </c>
      <c r="J14" s="43" t="s">
        <v>74</v>
      </c>
      <c r="K14" s="16"/>
      <c r="L14" s="26"/>
    </row>
    <row r="15" spans="1:13" ht="15" thickTop="1" thickBot="1" x14ac:dyDescent="0.3">
      <c r="A15" s="41">
        <f t="shared" ref="A15" si="9">C15-(G15-((D15*C15)*(1-H15)))</f>
        <v>5.15</v>
      </c>
      <c r="B15" s="42">
        <f t="shared" ref="B15" si="10">_xlfn.CEILING.MATH(I15/A15)</f>
        <v>20</v>
      </c>
      <c r="C15" s="42">
        <v>15</v>
      </c>
      <c r="D15" s="42">
        <v>0.1</v>
      </c>
      <c r="E15" s="59">
        <v>1</v>
      </c>
      <c r="F15" s="43" t="s">
        <v>73</v>
      </c>
      <c r="G15" s="7">
        <v>10</v>
      </c>
      <c r="H15" s="7">
        <v>0.9</v>
      </c>
      <c r="I15" s="7">
        <v>100</v>
      </c>
      <c r="J15" s="15" t="s">
        <v>75</v>
      </c>
      <c r="K15" s="16"/>
      <c r="L15" s="26"/>
    </row>
    <row r="16" spans="1:13" ht="14.4" thickBot="1" x14ac:dyDescent="0.3">
      <c r="A16" s="50">
        <f>C16-(G16-((D16*C16)*(1-H16)))</f>
        <v>22.6</v>
      </c>
      <c r="B16" s="51">
        <f t="shared" ref="B16" si="11">_xlfn.CEILING.MATH(I16/A16)</f>
        <v>5</v>
      </c>
      <c r="C16" s="51">
        <v>20</v>
      </c>
      <c r="D16" s="51">
        <v>0.2</v>
      </c>
      <c r="E16" s="60">
        <v>1</v>
      </c>
      <c r="F16" s="52" t="s">
        <v>71</v>
      </c>
      <c r="G16" s="50">
        <v>1</v>
      </c>
      <c r="H16" s="51">
        <v>0.1</v>
      </c>
      <c r="I16" s="51">
        <v>100</v>
      </c>
      <c r="J16" s="53" t="s">
        <v>70</v>
      </c>
      <c r="K16" s="16"/>
      <c r="L16" s="26"/>
    </row>
    <row r="17" spans="1:12" ht="14.4" thickBot="1" x14ac:dyDescent="0.3">
      <c r="A17" s="47">
        <f t="shared" ref="A17" si="12">C17-(G17-((D17*C17)*(1-H17)))</f>
        <v>16.600000000000001</v>
      </c>
      <c r="B17" s="48">
        <f t="shared" ref="B17" si="13">_xlfn.CEILING.MATH(I17/A17)</f>
        <v>7</v>
      </c>
      <c r="C17" s="48">
        <v>20</v>
      </c>
      <c r="D17" s="48">
        <v>0.2</v>
      </c>
      <c r="E17" s="61">
        <v>1</v>
      </c>
      <c r="F17" s="49" t="s">
        <v>71</v>
      </c>
      <c r="G17" s="47">
        <v>7</v>
      </c>
      <c r="H17" s="48">
        <v>0.1</v>
      </c>
      <c r="I17" s="48">
        <v>100</v>
      </c>
      <c r="J17" s="49" t="s">
        <v>72</v>
      </c>
      <c r="K17" s="16"/>
      <c r="L17" s="26"/>
    </row>
    <row r="18" spans="1:12" ht="14.4" thickBot="1" x14ac:dyDescent="0.3">
      <c r="A18" s="44">
        <f t="shared" ref="A18" si="14">C18-(G18-((D18*C18)*(1-H18)))</f>
        <v>11.6</v>
      </c>
      <c r="B18" s="45">
        <f t="shared" ref="B18" si="15">_xlfn.CEILING.MATH(I18/A18)</f>
        <v>9</v>
      </c>
      <c r="C18" s="45">
        <v>20</v>
      </c>
      <c r="D18" s="45">
        <v>0.1</v>
      </c>
      <c r="E18" s="62">
        <v>1</v>
      </c>
      <c r="F18" s="46" t="s">
        <v>71</v>
      </c>
      <c r="G18" s="44">
        <v>10</v>
      </c>
      <c r="H18" s="45">
        <v>0.2</v>
      </c>
      <c r="I18" s="45">
        <v>100</v>
      </c>
      <c r="J18" s="46" t="s">
        <v>74</v>
      </c>
      <c r="K18" s="16"/>
      <c r="L18" s="26"/>
    </row>
    <row r="19" spans="1:12" ht="15" thickTop="1" thickBot="1" x14ac:dyDescent="0.3">
      <c r="A19" s="44">
        <f t="shared" ref="A19" si="16">C19-(G19-((D19*C19)*(1-H19)))</f>
        <v>10.199999999999999</v>
      </c>
      <c r="B19" s="45">
        <f>_xlfn.CEILING.MATH(I19/A19)</f>
        <v>10</v>
      </c>
      <c r="C19" s="45">
        <v>20</v>
      </c>
      <c r="D19" s="45">
        <v>0.1</v>
      </c>
      <c r="E19" s="62">
        <v>1</v>
      </c>
      <c r="F19" s="46" t="s">
        <v>71</v>
      </c>
      <c r="G19" s="7">
        <v>10</v>
      </c>
      <c r="H19" s="7">
        <v>0.9</v>
      </c>
      <c r="I19" s="7">
        <v>100</v>
      </c>
      <c r="J19" s="15" t="s">
        <v>75</v>
      </c>
      <c r="K19" s="15"/>
      <c r="L19" s="26"/>
    </row>
    <row r="20" spans="1:12" ht="15" thickTop="1" thickBot="1" x14ac:dyDescent="0.3">
      <c r="A20" s="63">
        <f>C20-(G20-((D20*C20)*(1-H20)))</f>
        <v>16.7</v>
      </c>
      <c r="B20" s="64">
        <f>_xlfn.CEILING.MATH(I20/A20*2)</f>
        <v>12</v>
      </c>
      <c r="C20" s="65">
        <v>15</v>
      </c>
      <c r="D20" s="65">
        <v>0.2</v>
      </c>
      <c r="E20" s="66">
        <v>2</v>
      </c>
      <c r="F20" s="67" t="s">
        <v>76</v>
      </c>
      <c r="G20" s="50">
        <v>1</v>
      </c>
      <c r="H20" s="51">
        <v>0.1</v>
      </c>
      <c r="I20" s="51">
        <v>100</v>
      </c>
      <c r="J20" s="53" t="s">
        <v>70</v>
      </c>
      <c r="K20" s="15"/>
      <c r="L20" s="26"/>
    </row>
    <row r="21" spans="1:12" ht="14.4" thickBot="1" x14ac:dyDescent="0.3">
      <c r="A21" s="63">
        <f>C21-(G21-((D21*C21)*(1-H21)))</f>
        <v>9.6999999999999993</v>
      </c>
      <c r="B21" s="64">
        <f>_xlfn.CEILING.MATH(I21/A21*2)</f>
        <v>21</v>
      </c>
      <c r="C21" s="65">
        <v>15</v>
      </c>
      <c r="D21" s="65">
        <v>0.2</v>
      </c>
      <c r="E21" s="66">
        <v>2</v>
      </c>
      <c r="F21" s="67" t="s">
        <v>76</v>
      </c>
      <c r="G21" s="38">
        <v>8</v>
      </c>
      <c r="H21" s="39">
        <v>0.1</v>
      </c>
      <c r="I21" s="39">
        <v>100</v>
      </c>
      <c r="J21" s="40" t="s">
        <v>72</v>
      </c>
      <c r="K21" s="15"/>
      <c r="L21" s="26"/>
    </row>
    <row r="22" spans="1:12" ht="14.4" thickBot="1" x14ac:dyDescent="0.3">
      <c r="A22" s="63">
        <f>C22-(G22-((D22*C22)*(1-H22)))</f>
        <v>7.4</v>
      </c>
      <c r="B22" s="64">
        <f>_xlfn.CEILING.MATH(I22/A22*2)</f>
        <v>28</v>
      </c>
      <c r="C22" s="65">
        <v>15</v>
      </c>
      <c r="D22" s="65">
        <v>0.2</v>
      </c>
      <c r="E22" s="66">
        <v>2</v>
      </c>
      <c r="F22" s="67" t="s">
        <v>76</v>
      </c>
      <c r="G22" s="44">
        <v>10</v>
      </c>
      <c r="H22" s="45">
        <v>0.2</v>
      </c>
      <c r="I22" s="45">
        <v>100</v>
      </c>
      <c r="J22" s="46" t="s">
        <v>74</v>
      </c>
      <c r="K22" s="15"/>
      <c r="L22" s="26"/>
    </row>
    <row r="23" spans="1:12" ht="14.4" thickBot="1" x14ac:dyDescent="0.3">
      <c r="A23" s="20">
        <f>C23-(G23-((D23*C23)*(1-H23)))</f>
        <v>22.6</v>
      </c>
      <c r="B23" s="64">
        <f t="shared" ref="B23:B25" si="17">_xlfn.CEILING.MATH(I23/A23*2)</f>
        <v>9</v>
      </c>
      <c r="C23" s="14">
        <v>20</v>
      </c>
      <c r="D23" s="14">
        <v>0.2</v>
      </c>
      <c r="E23" s="55">
        <v>2</v>
      </c>
      <c r="F23" s="21" t="s">
        <v>79</v>
      </c>
      <c r="G23" s="50">
        <v>1</v>
      </c>
      <c r="H23" s="51">
        <v>0.1</v>
      </c>
      <c r="I23" s="51">
        <v>100</v>
      </c>
      <c r="J23" s="53" t="s">
        <v>70</v>
      </c>
      <c r="K23" s="15"/>
      <c r="L23" s="26"/>
    </row>
    <row r="24" spans="1:12" ht="14.4" thickBot="1" x14ac:dyDescent="0.3">
      <c r="A24" s="20">
        <f t="shared" ref="A24:A25" si="18">C24-(G24-((D24*C24)*(1-H24)))</f>
        <v>16.600000000000001</v>
      </c>
      <c r="B24" s="64">
        <f t="shared" si="17"/>
        <v>13</v>
      </c>
      <c r="C24" s="14">
        <v>20</v>
      </c>
      <c r="D24" s="14">
        <v>0.2</v>
      </c>
      <c r="E24" s="55">
        <v>2</v>
      </c>
      <c r="F24" s="21" t="s">
        <v>79</v>
      </c>
      <c r="G24" s="47">
        <v>7</v>
      </c>
      <c r="H24" s="48">
        <v>0.1</v>
      </c>
      <c r="I24" s="48">
        <v>100</v>
      </c>
      <c r="J24" s="49" t="s">
        <v>72</v>
      </c>
      <c r="K24" s="15"/>
      <c r="L24" s="26"/>
    </row>
    <row r="25" spans="1:12" ht="14.4" thickBot="1" x14ac:dyDescent="0.3">
      <c r="A25" s="20">
        <f t="shared" si="18"/>
        <v>13.2</v>
      </c>
      <c r="B25" s="64">
        <f t="shared" si="17"/>
        <v>16</v>
      </c>
      <c r="C25" s="14">
        <v>20</v>
      </c>
      <c r="D25" s="14">
        <v>0.2</v>
      </c>
      <c r="E25" s="55">
        <v>2</v>
      </c>
      <c r="F25" s="21" t="s">
        <v>79</v>
      </c>
      <c r="G25" s="44">
        <v>10</v>
      </c>
      <c r="H25" s="45">
        <v>0.2</v>
      </c>
      <c r="I25" s="45">
        <v>100</v>
      </c>
      <c r="J25" s="46" t="s">
        <v>74</v>
      </c>
      <c r="K25" s="27"/>
      <c r="L25" s="28"/>
    </row>
    <row r="26" spans="1:12" x14ac:dyDescent="0.25">
      <c r="A26" s="20"/>
      <c r="B26" s="64"/>
      <c r="C26" s="14"/>
      <c r="D26" s="14"/>
      <c r="E26" s="55"/>
      <c r="F26" s="21"/>
      <c r="G26" s="13"/>
      <c r="H26" s="13"/>
      <c r="I26" s="13"/>
      <c r="J26" s="13"/>
      <c r="K26" s="13"/>
      <c r="L26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ColdWeaponData</vt:lpstr>
      <vt:lpstr>Com_ItemData</vt:lpstr>
      <vt:lpstr>Tree_Data</vt:lpstr>
      <vt:lpstr>枚举限制</vt:lpstr>
      <vt:lpstr>伤害计算表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XD FX</cp:lastModifiedBy>
  <dcterms:created xsi:type="dcterms:W3CDTF">2015-06-05T18:17:20Z</dcterms:created>
  <dcterms:modified xsi:type="dcterms:W3CDTF">2025-04-26T10:40:02Z</dcterms:modified>
</cp:coreProperties>
</file>