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12200" firstSheet="3" activeTab="5"/>
  </bookViews>
  <sheets>
    <sheet name="苏必利尔湖" sheetId="3" r:id="rId1"/>
    <sheet name="圣玛丽河" sheetId="2" r:id="rId2"/>
    <sheet name="密歇根湖和休伦湖" sheetId="13" r:id="rId3"/>
    <sheet name="圣克莱尔河" sheetId="18" r:id="rId4"/>
    <sheet name="圣克莱尔湖" sheetId="14" r:id="rId5"/>
    <sheet name="底特律河" sheetId="19" r:id="rId6"/>
    <sheet name="伊利湖" sheetId="15" r:id="rId7"/>
    <sheet name="尼亚加拉河" sheetId="20" r:id="rId8"/>
    <sheet name="安大略湖" sheetId="16" r:id="rId9"/>
    <sheet name="圣劳伦斯河" sheetId="2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<sst xmlns="http://schemas.openxmlformats.org/spreadsheetml/2006/main" count="180" uniqueCount="44">
  <si>
    <t>苏必利尔湖 - 平均水位</t>
  </si>
  <si>
    <r>
      <rPr>
        <b/>
        <sz val="11"/>
        <color theme="1"/>
        <rFont val="等线"/>
        <charset val="134"/>
        <scheme val="minor"/>
      </rPr>
      <t>单位：</t>
    </r>
    <r>
      <rPr>
        <sz val="11"/>
        <color theme="1"/>
        <rFont val="等线"/>
        <charset val="134"/>
        <scheme val="minor"/>
      </rPr>
      <t>米</t>
    </r>
  </si>
  <si>
    <r>
      <rPr>
        <b/>
        <sz val="11"/>
        <color theme="1"/>
        <rFont val="等线"/>
        <charset val="134"/>
        <scheme val="minor"/>
      </rPr>
      <t>概括：</t>
    </r>
    <r>
      <rPr>
        <sz val="11"/>
        <color theme="1"/>
        <rFont val="等线"/>
        <charset val="134"/>
        <scheme val="minor"/>
      </rPr>
      <t>协调的月平均全湖平均水位是使用协调的仪表网络计算的。对于苏必利尔湖，包括：密歇根州马凯特和易洛魁角；明尼苏达州德卢斯；安大略省米奇皮科滕和桑德贝</t>
    </r>
  </si>
  <si>
    <r>
      <rPr>
        <b/>
        <sz val="11"/>
        <color theme="1"/>
        <rFont val="等线"/>
        <charset val="134"/>
        <scheme val="minor"/>
      </rPr>
      <t>参考：</t>
    </r>
    <r>
      <rPr>
        <sz val="11"/>
        <color rgb="FF0000FF"/>
        <rFont val="等线"/>
        <charset val="134"/>
        <scheme val="minor"/>
      </rPr>
      <t>https://www.lre.usace.army.mil/Missions/Great-Lakes-Information/Great-Lakes-Information-2/Water-Level-Data/</t>
    </r>
  </si>
  <si>
    <r>
      <rPr>
        <b/>
        <sz val="11"/>
        <rFont val="等线"/>
        <charset val="134"/>
        <scheme val="minor"/>
      </rPr>
      <t>笔记：</t>
    </r>
    <r>
      <rPr>
        <sz val="11"/>
        <rFont val="等线"/>
        <charset val="134"/>
        <scheme val="minor"/>
      </rPr>
      <t>原始数据在转换为公制单位后进行了修改，以保证所提供的整个数据集的一致性。</t>
    </r>
  </si>
  <si>
    <t>年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</si>
  <si>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</si>
  <si>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</si>
  <si>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</si>
  <si>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</si>
  <si>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</si>
  <si>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</si>
  <si>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</si>
  <si>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</si>
  <si>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</si>
  <si>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</si>
  <si>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</si>
  <si>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</si>
  <si>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圣玛丽河 - 流量</t>
  </si>
  <si>
    <r>
      <rPr>
        <b/>
        <sz val="11"/>
        <color theme="1"/>
        <rFont val="等线"/>
        <charset val="134"/>
        <scheme val="minor"/>
      </rPr>
      <t>单位：</t>
    </r>
    <r>
      <rPr>
        <sz val="11"/>
        <color theme="1"/>
        <rFont val="等线"/>
        <charset val="134"/>
        <scheme val="minor"/>
      </rPr>
      <t>立方米每秒</t>
    </r>
  </si>
  <si>
    <r>
      <rPr>
        <b/>
        <sz val="11"/>
        <color theme="1"/>
        <rFont val="等线"/>
        <charset val="134"/>
        <scheme val="minor"/>
      </rPr>
      <t>概括：</t>
    </r>
    <r>
      <rPr>
        <sz val="11"/>
        <color theme="1"/>
        <rFont val="等线"/>
        <charset val="134"/>
        <scheme val="minor"/>
      </rPr>
      <t>圣玛丽河在苏圣玛丽水位站流动。提供安大略省玛丽 - 每月流量计算为每日计算流量的平均值。</t>
    </r>
  </si>
  <si>
    <r>
      <rPr>
        <b/>
        <sz val="11"/>
        <color theme="1"/>
        <rFont val="等线"/>
        <charset val="134"/>
        <scheme val="minor"/>
      </rPr>
      <t>参考：</t>
    </r>
    <r>
      <rPr>
        <sz val="11"/>
        <color rgb="FF0000FF"/>
        <rFont val="等线"/>
        <charset val="134"/>
        <scheme val="minor"/>
      </rPr>
      <t>https://waterdata.usgs.gov/nwis/inventory?site_no=04127885&amp;agency_cd=USGS</t>
    </r>
  </si>
  <si>
    <r>
      <rPr>
        <b/>
        <sz val="11"/>
        <color theme="1"/>
        <rFont val="等线"/>
        <charset val="134"/>
        <scheme val="minor"/>
      </rPr>
      <t>笔记：</t>
    </r>
    <r>
      <rPr>
        <sz val="11"/>
        <color theme="1"/>
        <rFont val="等线"/>
        <charset val="134"/>
        <scheme val="minor"/>
      </rPr>
      <t xml:space="preserve"> --- 表示该日期没有可用数据。</t>
    </r>
  </si>
  <si>
    <t>密歇根湖和休伦湖 - 平均水位</t>
  </si>
  <si>
    <r>
      <rPr>
        <b/>
        <sz val="11"/>
        <color theme="1"/>
        <rFont val="等线"/>
        <charset val="134"/>
        <scheme val="minor"/>
      </rPr>
      <t>概括：</t>
    </r>
    <r>
      <rPr>
        <sz val="11"/>
        <color theme="1"/>
        <rFont val="等线"/>
        <charset val="134"/>
        <scheme val="minor"/>
      </rPr>
      <t>协调的月平均全湖平均水位是使用协调的仪表网络计算的。对于密歇根湖和休伦湖，这包括：哈勃海滩、麦基诺城和密歇根州拉丁顿；威斯康星州密尔沃基；塞萨伦和托伯莫里，安大略省。</t>
    </r>
  </si>
  <si>
    <t>圣克莱尔河 - 流量</t>
  </si>
  <si>
    <r>
      <rPr>
        <b/>
        <sz val="11"/>
        <color theme="1"/>
        <rFont val="等线"/>
        <charset val="134"/>
        <scheme val="minor"/>
      </rPr>
      <t>概括：</t>
    </r>
    <r>
      <rPr>
        <sz val="11"/>
        <color theme="1"/>
        <rFont val="等线"/>
        <charset val="134"/>
        <scheme val="minor"/>
      </rPr>
      <t>提供密歇根州休伦港水位站的圣克莱尔河流量 - 每月流量计算为每日计算流量的平均值。</t>
    </r>
  </si>
  <si>
    <r>
      <rPr>
        <b/>
        <sz val="11"/>
        <color theme="1"/>
        <rFont val="等线"/>
        <charset val="134"/>
        <scheme val="minor"/>
      </rPr>
      <t>参考：</t>
    </r>
    <r>
      <rPr>
        <sz val="11"/>
        <color rgb="FF0000FF"/>
        <rFont val="等线"/>
        <charset val="134"/>
        <scheme val="minor"/>
      </rPr>
      <t>https://waterdata.usgs.gov/nwis/inventory?site_no=04159130&amp;agency_cd=USGS</t>
    </r>
  </si>
  <si>
    <t>圣克莱尔湖 - 平均水位</t>
  </si>
  <si>
    <r>
      <rPr>
        <b/>
        <sz val="11"/>
        <color theme="1"/>
        <rFont val="等线"/>
        <charset val="134"/>
        <scheme val="minor"/>
      </rPr>
      <t>概括：</t>
    </r>
    <r>
      <rPr>
        <sz val="11"/>
        <color theme="1"/>
        <rFont val="等线"/>
        <charset val="134"/>
        <scheme val="minor"/>
      </rPr>
      <t>协调的月平均全湖平均水位是使用协调的仪表网络计算的。对于圣克莱尔湖，这包括：密歇根州圣克莱尔海岸和安大略省贝尔河。</t>
    </r>
  </si>
  <si>
    <t>底特律河 - 流</t>
  </si>
  <si>
    <r>
      <rPr>
        <b/>
        <sz val="11"/>
        <color theme="1"/>
        <rFont val="等线"/>
        <charset val="134"/>
        <scheme val="minor"/>
      </rPr>
      <t>概括：</t>
    </r>
    <r>
      <rPr>
        <sz val="11"/>
        <color theme="1"/>
        <rFont val="等线"/>
        <charset val="134"/>
        <scheme val="minor"/>
      </rPr>
      <t>提供密歇根州韦恩县水位站的底特律河流量 - 每月流量计算为每日计算流量的平均值。</t>
    </r>
  </si>
  <si>
    <r>
      <rPr>
        <b/>
        <sz val="11"/>
        <color theme="1"/>
        <rFont val="等线"/>
        <charset val="134"/>
        <scheme val="minor"/>
      </rPr>
      <t>参考：</t>
    </r>
    <r>
      <rPr>
        <sz val="11"/>
        <color rgb="FF0000FF"/>
        <rFont val="等线"/>
        <charset val="134"/>
        <scheme val="minor"/>
      </rPr>
      <t>https://waterdata.usgs.gov/nwis/inventory?site_no=04165710&amp;agency_cd=USGS</t>
    </r>
  </si>
  <si>
    <t>伊利湖 - 平均水位</t>
  </si>
  <si>
    <r>
      <rPr>
        <b/>
        <sz val="11"/>
        <color theme="1"/>
        <rFont val="等线"/>
        <charset val="134"/>
        <scheme val="minor"/>
      </rPr>
      <t>概括：</t>
    </r>
    <r>
      <rPr>
        <sz val="11"/>
        <color theme="1"/>
        <rFont val="等线"/>
        <charset val="134"/>
        <scheme val="minor"/>
      </rPr>
      <t>协调的月平均全湖平均水位是使用协调的仪表网络计算的。对于苏必利尔湖，这包括：托莱多和俄亥俄州克利夫兰；安大略省斯坦利港和科尔本港</t>
    </r>
  </si>
  <si>
    <t>尼亚加拉河 - 流经布法罗</t>
  </si>
  <si>
    <r>
      <rPr>
        <b/>
        <sz val="11"/>
        <color theme="1"/>
        <rFont val="等线"/>
        <charset val="134"/>
        <scheme val="minor"/>
      </rPr>
      <t>概括：</t>
    </r>
    <r>
      <rPr>
        <sz val="11"/>
        <color theme="1"/>
        <rFont val="等线"/>
        <charset val="134"/>
        <scheme val="minor"/>
      </rPr>
      <t>布法罗的尼亚加拉河流量计算为分流至美国和加拿大水电站的流量、当地估计的流入量、韦兰河流量和尼亚加拉瀑布流量的总和。每月流量计算为每日计算流量的平均值。</t>
    </r>
  </si>
  <si>
    <r>
      <rPr>
        <b/>
        <sz val="11"/>
        <color theme="1"/>
        <rFont val="等线"/>
        <charset val="134"/>
        <scheme val="minor"/>
      </rPr>
      <t>参考：</t>
    </r>
    <r>
      <rPr>
        <sz val="11"/>
        <color rgb="FF0000FF"/>
        <rFont val="等线"/>
        <charset val="134"/>
        <scheme val="minor"/>
      </rPr>
      <t>https://www.greatlakescc.org/en/coordinating-committee-products-and-datasets/</t>
    </r>
  </si>
  <si>
    <t>安大略湖 - 平均水位</t>
  </si>
  <si>
    <r>
      <rPr>
        <b/>
        <sz val="11"/>
        <color theme="1"/>
        <rFont val="等线"/>
        <charset val="134"/>
        <scheme val="minor"/>
      </rPr>
      <t>概括：</t>
    </r>
    <r>
      <rPr>
        <sz val="11"/>
        <color theme="1"/>
        <rFont val="等线"/>
        <charset val="134"/>
        <scheme val="minor"/>
      </rPr>
      <t>协调的月平均全湖平均水位是使用协调的仪表网络计算的。对于安大略湖，这包括：纽约州奥斯威戈和罗切斯特；科堡、韦勒港、多伦多和安大略省金斯顿</t>
    </r>
  </si>
  <si>
    <r>
      <rPr>
        <b/>
        <sz val="11"/>
        <color theme="1"/>
        <rFont val="等线"/>
        <charset val="134"/>
        <scheme val="minor"/>
      </rPr>
      <t>笔记：</t>
    </r>
    <r>
      <rPr>
        <sz val="11"/>
        <color theme="1"/>
        <rFont val="等线"/>
        <charset val="134"/>
        <scheme val="minor"/>
      </rPr>
      <t>原始数据在转换为公制单位后进行了修改，以保证所提供的整个数据集的一致性。</t>
    </r>
  </si>
  <si>
    <t>圣劳伦斯河 - 流经康沃尔郡</t>
  </si>
  <si>
    <r>
      <rPr>
        <b/>
        <sz val="11"/>
        <color theme="1"/>
        <rFont val="等线"/>
        <charset val="134"/>
        <scheme val="minor"/>
      </rPr>
      <t>概括：</t>
    </r>
    <r>
      <rPr>
        <sz val="11"/>
        <color theme="1"/>
        <rFont val="等线"/>
        <charset val="134"/>
        <scheme val="minor"/>
      </rPr>
      <t>提供安大略省康沃尔郡水位站的圣劳伦斯河流量 - 提供每日数据，并且提供的数据是每月第一天的数据。</t>
    </r>
  </si>
  <si>
    <r>
      <rPr>
        <b/>
        <sz val="11"/>
        <color theme="1"/>
        <rFont val="等线"/>
        <charset val="134"/>
        <scheme val="minor"/>
      </rPr>
      <t>参考：</t>
    </r>
    <r>
      <rPr>
        <sz val="11"/>
        <color rgb="FF0000FF"/>
        <rFont val="等线"/>
        <charset val="134"/>
        <scheme val="minor"/>
      </rPr>
      <t>waterdata.usgs.gov/nwis/dv?cb_00010=on&amp;cb_00060=on&amp;cb_00095=on&amp;format=rdb&amp;site_no=04264331&amp;legacy=&amp;referred_module=sw&amp;period=&amp;begin_date=2011-12-01&amp;end_date=2023-12-05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</si>
</sst>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FF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4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5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6" xfId="0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1" fillId="0" borderId="6" xfId="0" applyFont="1" applyFill="1" applyBorder="1" applyAlignment="1">
      <alignment horizontal="center"/>
    </xf>
    <xf numFmtId="176" fontId="0" fillId="0" borderId="6" xfId="0" applyNumberFormat="1" applyFill="1" applyBorder="1" applyAlignment="1"/>
    <xf numFmtId="176" fontId="0" fillId="0" borderId="10" xfId="0" applyNumberFormat="1" applyFill="1" applyBorder="1" applyAlignment="1"/>
    <xf numFmtId="0" fontId="1" fillId="0" borderId="7" xfId="0" applyFont="1" applyBorder="1" applyAlignment="1">
      <alignment wrapText="1"/>
    </xf>
    <xf numFmtId="0" fontId="0" fillId="0" borderId="9" xfId="0" applyBorder="1"/>
    <xf numFmtId="176" fontId="0" fillId="0" borderId="6" xfId="0" applyNumberForma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/>
    <xf numFmtId="0" fontId="3" fillId="0" borderId="1" xfId="0" applyFont="1" applyBorder="1"/>
    <xf numFmtId="0" fontId="2" fillId="0" borderId="2" xfId="0" applyFont="1" applyBorder="1"/>
    <xf numFmtId="0" fontId="2" fillId="0" borderId="7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底特律河!$B$8:$M$8</c:f>
              <c:numCache>
                <c:formatCode>0.00_ </c:formatCode>
                <c:ptCount val="12"/>
                <c:pt idx="0">
                  <c:v>4589.13030036415</c:v>
                </c:pt>
                <c:pt idx="1">
                  <c:v>4655.6182326436</c:v>
                </c:pt>
                <c:pt idx="2">
                  <c:v>4988.99147047866</c:v>
                </c:pt>
                <c:pt idx="3">
                  <c:v>5088.0690835942</c:v>
                </c:pt>
                <c:pt idx="4">
                  <c:v>4995.30103558032</c:v>
                </c:pt>
                <c:pt idx="5">
                  <c:v>5081.31707068308</c:v>
                </c:pt>
                <c:pt idx="6">
                  <c:v>5376.65805427033</c:v>
                </c:pt>
                <c:pt idx="7">
                  <c:v>5305.05235365987</c:v>
                </c:pt>
                <c:pt idx="8">
                  <c:v>5447.46905446264</c:v>
                </c:pt>
                <c:pt idx="9">
                  <c:v>5066.71762757808</c:v>
                </c:pt>
                <c:pt idx="10">
                  <c:v>4825.94102587147</c:v>
                </c:pt>
                <c:pt idx="11">
                  <c:v>5301.6400336936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底特律河!$B$9:$M$9</c:f>
              <c:numCache>
                <c:formatCode>0.00_ </c:formatCode>
                <c:ptCount val="12"/>
                <c:pt idx="0">
                  <c:v>5212.50081650208</c:v>
                </c:pt>
                <c:pt idx="1">
                  <c:v>5361.97356999711</c:v>
                </c:pt>
                <c:pt idx="2">
                  <c:v>4574.68182413702</c:v>
                </c:pt>
                <c:pt idx="3">
                  <c:v>4721.54907951932</c:v>
                </c:pt>
                <c:pt idx="4">
                  <c:v>4874.30794434456</c:v>
                </c:pt>
                <c:pt idx="5">
                  <c:v>5159.12409558444</c:v>
                </c:pt>
                <c:pt idx="6">
                  <c:v>5286.26750786654</c:v>
                </c:pt>
                <c:pt idx="7">
                  <c:v>5092.53939993875</c:v>
                </c:pt>
                <c:pt idx="8">
                  <c:v>4748.56411891998</c:v>
                </c:pt>
                <c:pt idx="9">
                  <c:v>4758.11028472962</c:v>
                </c:pt>
                <c:pt idx="10">
                  <c:v>4764.73440836232</c:v>
                </c:pt>
                <c:pt idx="11">
                  <c:v>5119.46730640882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底特律河!$B$10:$M$10</c:f>
              <c:numCache>
                <c:formatCode>0.00_ </c:formatCode>
                <c:ptCount val="12"/>
                <c:pt idx="0">
                  <c:v>5098.65081196756</c:v>
                </c:pt>
                <c:pt idx="1">
                  <c:v>5321.78931685666</c:v>
                </c:pt>
                <c:pt idx="2">
                  <c:v>4918.17190085934</c:v>
                </c:pt>
                <c:pt idx="3">
                  <c:v>4991.8005969927</c:v>
                </c:pt>
                <c:pt idx="4">
                  <c:v>5404.57207471216</c:v>
                </c:pt>
                <c:pt idx="5">
                  <c:v>5079.96046758881</c:v>
                </c:pt>
                <c:pt idx="6">
                  <c:v>5615.92998558257</c:v>
                </c:pt>
                <c:pt idx="7">
                  <c:v>5585.64077484479</c:v>
                </c:pt>
                <c:pt idx="8">
                  <c:v>5222.20549688744</c:v>
                </c:pt>
                <c:pt idx="9">
                  <c:v>5321.81005141569</c:v>
                </c:pt>
                <c:pt idx="10">
                  <c:v>5008.11509451836</c:v>
                </c:pt>
                <c:pt idx="11">
                  <c:v>4873.64562549488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底特律河!$B$11:$M$11</c:f>
              <c:numCache>
                <c:formatCode>0.00_ </c:formatCode>
                <c:ptCount val="12"/>
                <c:pt idx="0">
                  <c:v>4413.37128117</c:v>
                </c:pt>
                <c:pt idx="1">
                  <c:v>4596.34606677099</c:v>
                </c:pt>
                <c:pt idx="2">
                  <c:v>4481.98432388035</c:v>
                </c:pt>
                <c:pt idx="3">
                  <c:v>4623.74359072979</c:v>
                </c:pt>
                <c:pt idx="4">
                  <c:v>4850.56642351412</c:v>
                </c:pt>
                <c:pt idx="5">
                  <c:v>4844.94552914515</c:v>
                </c:pt>
                <c:pt idx="6">
                  <c:v>4686.47644308932</c:v>
                </c:pt>
                <c:pt idx="7">
                  <c:v>5120.84804175073</c:v>
                </c:pt>
                <c:pt idx="8">
                  <c:v>4785.7300351033</c:v>
                </c:pt>
                <c:pt idx="9">
                  <c:v>4900.68166566983</c:v>
                </c:pt>
                <c:pt idx="10">
                  <c:v>4662.03847329</c:v>
                </c:pt>
                <c:pt idx="11">
                  <c:v>5087.47187662291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底特律河!$B$12:$M$12</c:f>
              <c:numCache>
                <c:formatCode>0.00_ </c:formatCode>
                <c:ptCount val="12"/>
                <c:pt idx="0">
                  <c:v>4700.53531909128</c:v>
                </c:pt>
                <c:pt idx="1">
                  <c:v>4445.92750305475</c:v>
                </c:pt>
                <c:pt idx="2">
                  <c:v>4933.80873137242</c:v>
                </c:pt>
                <c:pt idx="3">
                  <c:v>4721.50087971668</c:v>
                </c:pt>
                <c:pt idx="4">
                  <c:v>4867.01296310919</c:v>
                </c:pt>
                <c:pt idx="5">
                  <c:v>5728.7642577945</c:v>
                </c:pt>
                <c:pt idx="6">
                  <c:v>5091.06256378641</c:v>
                </c:pt>
                <c:pt idx="7">
                  <c:v>5093.53697512661</c:v>
                </c:pt>
                <c:pt idx="8">
                  <c:v>5126.13183788397</c:v>
                </c:pt>
                <c:pt idx="9">
                  <c:v>4778.54063621946</c:v>
                </c:pt>
                <c:pt idx="10">
                  <c:v>5448.64277851922</c:v>
                </c:pt>
                <c:pt idx="11">
                  <c:v>5414.46661840136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底特律河!$B$13:$M$13</c:f>
              <c:numCache>
                <c:formatCode>0.00_ </c:formatCode>
                <c:ptCount val="12"/>
                <c:pt idx="0">
                  <c:v>4953.53493082426</c:v>
                </c:pt>
                <c:pt idx="1">
                  <c:v>4952.3655620768</c:v>
                </c:pt>
                <c:pt idx="2">
                  <c:v>4806.31221728291</c:v>
                </c:pt>
                <c:pt idx="3">
                  <c:v>4854.08519570135</c:v>
                </c:pt>
                <c:pt idx="4">
                  <c:v>5132.04738863255</c:v>
                </c:pt>
                <c:pt idx="5">
                  <c:v>5450.46334983656</c:v>
                </c:pt>
                <c:pt idx="6">
                  <c:v>5354.30641653537</c:v>
                </c:pt>
                <c:pt idx="7">
                  <c:v>4902.58030603429</c:v>
                </c:pt>
                <c:pt idx="8">
                  <c:v>5049.57107433201</c:v>
                </c:pt>
                <c:pt idx="9">
                  <c:v>5061.48807848297</c:v>
                </c:pt>
                <c:pt idx="10">
                  <c:v>4584.35539784124</c:v>
                </c:pt>
                <c:pt idx="11">
                  <c:v>4821.79509498983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底特律河!$B$14:$M$14</c:f>
              <c:numCache>
                <c:formatCode>0.00_ </c:formatCode>
                <c:ptCount val="12"/>
                <c:pt idx="0">
                  <c:v>4505.33866853806</c:v>
                </c:pt>
                <c:pt idx="1">
                  <c:v>4748.5624825666</c:v>
                </c:pt>
                <c:pt idx="2">
                  <c:v>4857.30164170809</c:v>
                </c:pt>
                <c:pt idx="3">
                  <c:v>4513.36202864908</c:v>
                </c:pt>
                <c:pt idx="4">
                  <c:v>4642.51208251165</c:v>
                </c:pt>
                <c:pt idx="5">
                  <c:v>4747.00784808439</c:v>
                </c:pt>
                <c:pt idx="6">
                  <c:v>5379.18510928531</c:v>
                </c:pt>
                <c:pt idx="7">
                  <c:v>4986.69621539967</c:v>
                </c:pt>
                <c:pt idx="8">
                  <c:v>5329.4954941641</c:v>
                </c:pt>
                <c:pt idx="9">
                  <c:v>5149.80528241812</c:v>
                </c:pt>
                <c:pt idx="10">
                  <c:v>5267.83033620078</c:v>
                </c:pt>
                <c:pt idx="11">
                  <c:v>4746.96580608983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底特律河!$B$15:$M$15</c:f>
              <c:numCache>
                <c:formatCode>0.00_ </c:formatCode>
                <c:ptCount val="12"/>
                <c:pt idx="0">
                  <c:v>5150.56356776044</c:v>
                </c:pt>
                <c:pt idx="1">
                  <c:v>4882.90823451224</c:v>
                </c:pt>
                <c:pt idx="2">
                  <c:v>5104.77668378138</c:v>
                </c:pt>
                <c:pt idx="3">
                  <c:v>5097.92835108646</c:v>
                </c:pt>
                <c:pt idx="4">
                  <c:v>5059.11239373583</c:v>
                </c:pt>
                <c:pt idx="5">
                  <c:v>4983.81569667012</c:v>
                </c:pt>
                <c:pt idx="6">
                  <c:v>5336.96454636408</c:v>
                </c:pt>
                <c:pt idx="7">
                  <c:v>5115.07574269167</c:v>
                </c:pt>
                <c:pt idx="8">
                  <c:v>5052.64047497178</c:v>
                </c:pt>
                <c:pt idx="9">
                  <c:v>4974.28967361374</c:v>
                </c:pt>
                <c:pt idx="10">
                  <c:v>4761.39585698217</c:v>
                </c:pt>
                <c:pt idx="11">
                  <c:v>4710.03632779161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底特律河!$B$16:$M$16</c:f>
              <c:numCache>
                <c:formatCode>0.00_ </c:formatCode>
                <c:ptCount val="12"/>
                <c:pt idx="0">
                  <c:v>4391.91723089117</c:v>
                </c:pt>
                <c:pt idx="1">
                  <c:v>5303.28248723483</c:v>
                </c:pt>
                <c:pt idx="2">
                  <c:v>4275.18902203761</c:v>
                </c:pt>
                <c:pt idx="3">
                  <c:v>4511.21597723615</c:v>
                </c:pt>
                <c:pt idx="4">
                  <c:v>4593.24685709765</c:v>
                </c:pt>
                <c:pt idx="5">
                  <c:v>5006.06902488732</c:v>
                </c:pt>
                <c:pt idx="6">
                  <c:v>5155.65323559408</c:v>
                </c:pt>
                <c:pt idx="7">
                  <c:v>5428.51076659174</c:v>
                </c:pt>
                <c:pt idx="8">
                  <c:v>5545.55094845492</c:v>
                </c:pt>
                <c:pt idx="9">
                  <c:v>5254.25467803132</c:v>
                </c:pt>
                <c:pt idx="10">
                  <c:v>5339.37104579946</c:v>
                </c:pt>
                <c:pt idx="11">
                  <c:v>4925.80174628953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底特律河!$B$17:$M$17</c:f>
              <c:numCache>
                <c:formatCode>0.00_ </c:formatCode>
                <c:ptCount val="12"/>
                <c:pt idx="0">
                  <c:v>5158.93489083127</c:v>
                </c:pt>
                <c:pt idx="1">
                  <c:v>5477.41519065768</c:v>
                </c:pt>
                <c:pt idx="2">
                  <c:v>5512.74042075823</c:v>
                </c:pt>
                <c:pt idx="3">
                  <c:v>4863.38604645067</c:v>
                </c:pt>
                <c:pt idx="4">
                  <c:v>5115.97737861407</c:v>
                </c:pt>
                <c:pt idx="5">
                  <c:v>5428.94760603955</c:v>
                </c:pt>
                <c:pt idx="6">
                  <c:v>5153.26675079827</c:v>
                </c:pt>
                <c:pt idx="7">
                  <c:v>5589.26023320791</c:v>
                </c:pt>
                <c:pt idx="8">
                  <c:v>5627.22897554665</c:v>
                </c:pt>
                <c:pt idx="9">
                  <c:v>5228.39348908812</c:v>
                </c:pt>
                <c:pt idx="10">
                  <c:v>5599.64492294598</c:v>
                </c:pt>
                <c:pt idx="11">
                  <c:v>5125.27279004832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底特律河!$B$18:$M$18</c:f>
              <c:numCache>
                <c:formatCode>0.00_ </c:formatCode>
                <c:ptCount val="12"/>
                <c:pt idx="0">
                  <c:v>4495.67107596259</c:v>
                </c:pt>
                <c:pt idx="1">
                  <c:v>4191.30405183203</c:v>
                </c:pt>
                <c:pt idx="2">
                  <c:v>5066.93918190727</c:v>
                </c:pt>
                <c:pt idx="3">
                  <c:v>5124.9748914366</c:v>
                </c:pt>
                <c:pt idx="4">
                  <c:v>5144.04542276214</c:v>
                </c:pt>
                <c:pt idx="5">
                  <c:v>5551.33260262785</c:v>
                </c:pt>
                <c:pt idx="6">
                  <c:v>5049.59536259268</c:v>
                </c:pt>
                <c:pt idx="7">
                  <c:v>4902.74459363628</c:v>
                </c:pt>
                <c:pt idx="8">
                  <c:v>5158.83842973394</c:v>
                </c:pt>
                <c:pt idx="9">
                  <c:v>5075.04065325542</c:v>
                </c:pt>
                <c:pt idx="10">
                  <c:v>4706.03422830477</c:v>
                </c:pt>
                <c:pt idx="11">
                  <c:v>5030.664611719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底特律河!$B$19:$M$19</c:f>
              <c:numCache>
                <c:formatCode>0.00_ </c:formatCode>
                <c:ptCount val="12"/>
                <c:pt idx="0">
                  <c:v>4775.37914533371</c:v>
                </c:pt>
                <c:pt idx="1">
                  <c:v>4579.31129657774</c:v>
                </c:pt>
                <c:pt idx="2">
                  <c:v>4554.99923350191</c:v>
                </c:pt>
                <c:pt idx="3">
                  <c:v>4940.90734214238</c:v>
                </c:pt>
                <c:pt idx="4">
                  <c:v>5152.71166247617</c:v>
                </c:pt>
                <c:pt idx="5">
                  <c:v>5200.0812181362</c:v>
                </c:pt>
                <c:pt idx="6">
                  <c:v>5287.58867411856</c:v>
                </c:pt>
                <c:pt idx="7">
                  <c:v>5596.00536690837</c:v>
                </c:pt>
                <c:pt idx="8">
                  <c:v>5226.7250368771</c:v>
                </c:pt>
                <c:pt idx="9">
                  <c:v>4923.76447442902</c:v>
                </c:pt>
                <c:pt idx="10">
                  <c:v>4991.16758001404</c:v>
                </c:pt>
                <c:pt idx="11">
                  <c:v>5097.75453902162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底特律河!$B$20:$M$20</c:f>
              <c:numCache>
                <c:formatCode>0.00_ </c:formatCode>
                <c:ptCount val="12"/>
                <c:pt idx="0">
                  <c:v>4909.20375000424</c:v>
                </c:pt>
                <c:pt idx="1">
                  <c:v>4522.58164497246</c:v>
                </c:pt>
                <c:pt idx="2">
                  <c:v>4390.52154920053</c:v>
                </c:pt>
                <c:pt idx="3">
                  <c:v>5115.76867592852</c:v>
                </c:pt>
                <c:pt idx="4">
                  <c:v>4709.88598842847</c:v>
                </c:pt>
                <c:pt idx="5">
                  <c:v>5269.49939748779</c:v>
                </c:pt>
                <c:pt idx="6">
                  <c:v>4986.1087235991</c:v>
                </c:pt>
                <c:pt idx="7">
                  <c:v>5291.47604343274</c:v>
                </c:pt>
                <c:pt idx="8">
                  <c:v>4960.0929072272</c:v>
                </c:pt>
                <c:pt idx="9">
                  <c:v>4920.69790008789</c:v>
                </c:pt>
                <c:pt idx="10">
                  <c:v>4460.7591338608</c:v>
                </c:pt>
                <c:pt idx="11">
                  <c:v>4469.3949222953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底特律河!$B$21:$M$21</c:f>
              <c:numCache>
                <c:formatCode>0.00_ </c:formatCode>
                <c:ptCount val="12"/>
                <c:pt idx="0">
                  <c:v>4540.87326443614</c:v>
                </c:pt>
                <c:pt idx="1">
                  <c:v>4538.43476759049</c:v>
                </c:pt>
                <c:pt idx="2">
                  <c:v>4568.58898592142</c:v>
                </c:pt>
                <c:pt idx="3">
                  <c:v>4976.41359140366</c:v>
                </c:pt>
                <c:pt idx="4">
                  <c:v>5080.63843204833</c:v>
                </c:pt>
                <c:pt idx="5">
                  <c:v>5199.40754225437</c:v>
                </c:pt>
                <c:pt idx="6">
                  <c:v>5155.35323208763</c:v>
                </c:pt>
                <c:pt idx="7">
                  <c:v>5158.7887762014</c:v>
                </c:pt>
                <c:pt idx="8">
                  <c:v>5040.66537618893</c:v>
                </c:pt>
                <c:pt idx="9">
                  <c:v>4972.65367437717</c:v>
                </c:pt>
                <c:pt idx="10">
                  <c:v>4784.35531732811</c:v>
                </c:pt>
                <c:pt idx="11">
                  <c:v>4729.97179296704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底特律河!$B$22:$M$22</c:f>
              <c:numCache>
                <c:formatCode>0.00_ </c:formatCode>
                <c:ptCount val="12"/>
                <c:pt idx="0">
                  <c:v>4571.31528279738</c:v>
                </c:pt>
                <c:pt idx="1">
                  <c:v>4142.59181986644</c:v>
                </c:pt>
                <c:pt idx="2">
                  <c:v>4531.86180978611</c:v>
                </c:pt>
                <c:pt idx="3">
                  <c:v>4991.66218042665</c:v>
                </c:pt>
                <c:pt idx="4">
                  <c:v>5322.96557012891</c:v>
                </c:pt>
                <c:pt idx="5">
                  <c:v>5582.98449917006</c:v>
                </c:pt>
                <c:pt idx="6">
                  <c:v>5692.8552426937</c:v>
                </c:pt>
                <c:pt idx="7">
                  <c:v>5854.29712672208</c:v>
                </c:pt>
                <c:pt idx="8">
                  <c:v>5956.85019149411</c:v>
                </c:pt>
                <c:pt idx="9">
                  <c:v>5619.08388788775</c:v>
                </c:pt>
                <c:pt idx="10">
                  <c:v>5261.30462114153</c:v>
                </c:pt>
                <c:pt idx="11">
                  <c:v>5288.67552847464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底特律河!$B$23:$M$23</c:f>
              <c:numCache>
                <c:formatCode>0.00_ </c:formatCode>
                <c:ptCount val="12"/>
                <c:pt idx="0">
                  <c:v>4905.72820538098</c:v>
                </c:pt>
                <c:pt idx="1">
                  <c:v>4359.17734543239</c:v>
                </c:pt>
                <c:pt idx="2">
                  <c:v>5728.12123877786</c:v>
                </c:pt>
                <c:pt idx="3">
                  <c:v>5547.09537936842</c:v>
                </c:pt>
                <c:pt idx="4">
                  <c:v>5768.13725863678</c:v>
                </c:pt>
                <c:pt idx="5">
                  <c:v>5951.5338893427</c:v>
                </c:pt>
                <c:pt idx="6">
                  <c:v>5937.54153123074</c:v>
                </c:pt>
                <c:pt idx="7">
                  <c:v>5672.54533310785</c:v>
                </c:pt>
                <c:pt idx="8">
                  <c:v>5682.34404512212</c:v>
                </c:pt>
                <c:pt idx="9">
                  <c:v>5619.27939128121</c:v>
                </c:pt>
                <c:pt idx="10">
                  <c:v>5374.36196450879</c:v>
                </c:pt>
                <c:pt idx="11">
                  <c:v>5995.55028456671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底特律河!$B$24:$M$24</c:f>
              <c:numCache>
                <c:formatCode>0.00_ </c:formatCode>
                <c:ptCount val="12"/>
                <c:pt idx="0">
                  <c:v>5984.39068502429</c:v>
                </c:pt>
                <c:pt idx="1">
                  <c:v>6059.03663254464</c:v>
                </c:pt>
                <c:pt idx="2">
                  <c:v>5897.9204774641</c:v>
                </c:pt>
                <c:pt idx="3">
                  <c:v>6180.5197356515</c:v>
                </c:pt>
                <c:pt idx="4">
                  <c:v>5576.11792048127</c:v>
                </c:pt>
                <c:pt idx="5">
                  <c:v>6337.48232150753</c:v>
                </c:pt>
                <c:pt idx="6">
                  <c:v>6279.81476202495</c:v>
                </c:pt>
                <c:pt idx="7">
                  <c:v>6208.45095556726</c:v>
                </c:pt>
                <c:pt idx="8">
                  <c:v>6205.4766868248</c:v>
                </c:pt>
                <c:pt idx="9">
                  <c:v>5939.29411303526</c:v>
                </c:pt>
                <c:pt idx="10">
                  <c:v>5513.36624492524</c:v>
                </c:pt>
                <c:pt idx="11">
                  <c:v>5781.83418735108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底特律河!$B$25:$M$25</c:f>
              <c:numCache>
                <c:formatCode>0.00_ </c:formatCode>
                <c:ptCount val="12"/>
                <c:pt idx="0">
                  <c:v>5904.39107477401</c:v>
                </c:pt>
                <c:pt idx="1">
                  <c:v>5422.47130510964</c:v>
                </c:pt>
                <c:pt idx="2">
                  <c:v>5825.20950298631</c:v>
                </c:pt>
                <c:pt idx="3">
                  <c:v>5635.49602583555</c:v>
                </c:pt>
                <c:pt idx="4">
                  <c:v>5850.52801842597</c:v>
                </c:pt>
                <c:pt idx="5">
                  <c:v>6485.94304294371</c:v>
                </c:pt>
                <c:pt idx="6">
                  <c:v>6370.49492202962</c:v>
                </c:pt>
                <c:pt idx="7">
                  <c:v>6088.10993738305</c:v>
                </c:pt>
                <c:pt idx="8">
                  <c:v>6526.61062379976</c:v>
                </c:pt>
                <c:pt idx="9">
                  <c:v>5889.24409759707</c:v>
                </c:pt>
                <c:pt idx="10">
                  <c:v>6259.83437229498</c:v>
                </c:pt>
                <c:pt idx="11">
                  <c:v>6118.6468078643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底特律河!$B$26:$M$26</c:f>
              <c:numCache>
                <c:formatCode>0.00_ </c:formatCode>
                <c:ptCount val="12"/>
                <c:pt idx="0">
                  <c:v>5731.79764137026</c:v>
                </c:pt>
                <c:pt idx="1">
                  <c:v>5598.15990453945</c:v>
                </c:pt>
                <c:pt idx="2">
                  <c:v>6068.73613129387</c:v>
                </c:pt>
                <c:pt idx="3">
                  <c:v>6100.15415095308</c:v>
                </c:pt>
                <c:pt idx="4">
                  <c:v>6589.31435731955</c:v>
                </c:pt>
                <c:pt idx="5">
                  <c:v>6100.71485675244</c:v>
                </c:pt>
                <c:pt idx="6">
                  <c:v>6289.41402415418</c:v>
                </c:pt>
                <c:pt idx="7">
                  <c:v>6658.93606351776</c:v>
                </c:pt>
                <c:pt idx="8">
                  <c:v>6000.85278884028</c:v>
                </c:pt>
                <c:pt idx="9">
                  <c:v>6124.45667920001</c:v>
                </c:pt>
                <c:pt idx="10">
                  <c:v>5782.1837970991</c:v>
                </c:pt>
                <c:pt idx="11">
                  <c:v>6381.46092323768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底特律河!$B$27:$M$27</c:f>
              <c:numCache>
                <c:formatCode>0.00_ </c:formatCode>
                <c:ptCount val="12"/>
                <c:pt idx="0">
                  <c:v>5523.17688479247</c:v>
                </c:pt>
                <c:pt idx="1">
                  <c:v>5907.36772827053</c:v>
                </c:pt>
                <c:pt idx="2">
                  <c:v>6456.27330215337</c:v>
                </c:pt>
                <c:pt idx="3">
                  <c:v>5807.18369436753</c:v>
                </c:pt>
                <c:pt idx="4">
                  <c:v>6546.35662237983</c:v>
                </c:pt>
                <c:pt idx="5">
                  <c:v>6754.07370347441</c:v>
                </c:pt>
                <c:pt idx="6">
                  <c:v>6707.28286516644</c:v>
                </c:pt>
                <c:pt idx="7">
                  <c:v>6573.76769526607</c:v>
                </c:pt>
                <c:pt idx="8">
                  <c:v>6193.27049493523</c:v>
                </c:pt>
                <c:pt idx="9">
                  <c:v>6961.96598129611</c:v>
                </c:pt>
                <c:pt idx="10">
                  <c:v>6613.05793739487</c:v>
                </c:pt>
                <c:pt idx="11">
                  <c:v>6738.56921240015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底特律河!$B$28:$M$28</c:f>
              <c:numCache>
                <c:formatCode>0.00_ </c:formatCode>
                <c:ptCount val="12"/>
                <c:pt idx="0">
                  <c:v>6539.79789307925</c:v>
                </c:pt>
                <c:pt idx="1">
                  <c:v>6352.33456876939</c:v>
                </c:pt>
                <c:pt idx="2">
                  <c:v>6441.2589685143</c:v>
                </c:pt>
                <c:pt idx="3">
                  <c:v>6832.88082064635</c:v>
                </c:pt>
                <c:pt idx="4">
                  <c:v>6972.45001313917</c:v>
                </c:pt>
                <c:pt idx="5">
                  <c:v>6678.29309890096</c:v>
                </c:pt>
                <c:pt idx="6">
                  <c:v>7204.09407014816</c:v>
                </c:pt>
                <c:pt idx="7">
                  <c:v>7022.10531098172</c:v>
                </c:pt>
                <c:pt idx="8">
                  <c:v>6672.39082033397</c:v>
                </c:pt>
                <c:pt idx="9">
                  <c:v>6875.19675404502</c:v>
                </c:pt>
                <c:pt idx="10">
                  <c:v>6570.16269364072</c:v>
                </c:pt>
                <c:pt idx="11">
                  <c:v>6616.04398203216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底特律河!$B$29:$M$29</c:f>
              <c:numCache>
                <c:formatCode>0.00_ </c:formatCode>
                <c:ptCount val="12"/>
                <c:pt idx="0">
                  <c:v>6275.92712102768</c:v>
                </c:pt>
                <c:pt idx="1">
                  <c:v>6147.51686249394</c:v>
                </c:pt>
                <c:pt idx="2">
                  <c:v>6249.17979196388</c:v>
                </c:pt>
                <c:pt idx="3">
                  <c:v>5936.13024390851</c:v>
                </c:pt>
                <c:pt idx="4">
                  <c:v>5863.39134140842</c:v>
                </c:pt>
                <c:pt idx="5">
                  <c:v>6123.91028728156</c:v>
                </c:pt>
                <c:pt idx="6">
                  <c:v>6117.83050817103</c:v>
                </c:pt>
                <c:pt idx="7">
                  <c:v>6299.74983839037</c:v>
                </c:pt>
                <c:pt idx="8">
                  <c:v>6658.1833331842</c:v>
                </c:pt>
                <c:pt idx="9">
                  <c:v>6405.88377754338</c:v>
                </c:pt>
                <c:pt idx="10">
                  <c:v>5899.98354407232</c:v>
                </c:pt>
                <c:pt idx="11">
                  <c:v>5756.71381734521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底特律河!$B$30:$M$30</c:f>
              <c:numCache>
                <c:formatCode>0.00_ </c:formatCode>
                <c:ptCount val="12"/>
                <c:pt idx="0">
                  <c:v>5719.37154854638</c:v>
                </c:pt>
                <c:pt idx="1">
                  <c:v>4683.38774028691</c:v>
                </c:pt>
                <c:pt idx="2">
                  <c:v>5849.7200228027</c:v>
                </c:pt>
                <c:pt idx="3">
                  <c:v>5684.44881208968</c:v>
                </c:pt>
                <c:pt idx="4">
                  <c:v>5787.19020962647</c:v>
                </c:pt>
                <c:pt idx="5">
                  <c:v>5976.0557976753</c:v>
                </c:pt>
                <c:pt idx="6">
                  <c:v>5879.14156878724</c:v>
                </c:pt>
                <c:pt idx="7">
                  <c:v>6175.86702691947</c:v>
                </c:pt>
                <c:pt idx="8">
                  <c:v>5623.83779526359</c:v>
                </c:pt>
                <c:pt idx="9">
                  <c:v>5953.19287021477</c:v>
                </c:pt>
                <c:pt idx="10">
                  <c:v>5486.24157272249</c:v>
                </c:pt>
                <c:pt idx="11">
                  <c:v>5940.59372210104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3714176"/>
        <c:axId val="145248972"/>
      </c:lineChart>
      <c:catAx>
        <c:axId val="6837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248972"/>
        <c:crosses val="autoZero"/>
        <c:auto val="1"/>
        <c:lblAlgn val="ctr"/>
        <c:lblOffset val="100"/>
        <c:noMultiLvlLbl val="0"/>
      </c:catAx>
      <c:valAx>
        <c:axId val="145248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7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尼亚加拉河!$B$8:$M$8</c:f>
              <c:numCache>
                <c:formatCode>0.00_ </c:formatCode>
                <c:ptCount val="12"/>
                <c:pt idx="0">
                  <c:v>5177.35725500609</c:v>
                </c:pt>
                <c:pt idx="1">
                  <c:v>4869.5335443194</c:v>
                </c:pt>
                <c:pt idx="2">
                  <c:v>4922.4542094723</c:v>
                </c:pt>
                <c:pt idx="3">
                  <c:v>5195.66787401046</c:v>
                </c:pt>
                <c:pt idx="4">
                  <c:v>5750.22759237136</c:v>
                </c:pt>
                <c:pt idx="5">
                  <c:v>5842.53924185862</c:v>
                </c:pt>
                <c:pt idx="6">
                  <c:v>6138.21441507678</c:v>
                </c:pt>
                <c:pt idx="7">
                  <c:v>5770.33457887071</c:v>
                </c:pt>
                <c:pt idx="8">
                  <c:v>5582.31949917672</c:v>
                </c:pt>
                <c:pt idx="9">
                  <c:v>5479.6132524151</c:v>
                </c:pt>
                <c:pt idx="10">
                  <c:v>5362.10519249193</c:v>
                </c:pt>
                <c:pt idx="11">
                  <c:v>4869.82130943328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尼亚加拉河!$B$9:$M$9</c:f>
              <c:numCache>
                <c:formatCode>0.00_ </c:formatCode>
                <c:ptCount val="12"/>
                <c:pt idx="0">
                  <c:v>4904.71383954485</c:v>
                </c:pt>
                <c:pt idx="1">
                  <c:v>4900.93217835909</c:v>
                </c:pt>
                <c:pt idx="2">
                  <c:v>5431.03021392793</c:v>
                </c:pt>
                <c:pt idx="3">
                  <c:v>5290.35770476058</c:v>
                </c:pt>
                <c:pt idx="4">
                  <c:v>5711.98442174525</c:v>
                </c:pt>
                <c:pt idx="5">
                  <c:v>5658.58812434075</c:v>
                </c:pt>
                <c:pt idx="6">
                  <c:v>5294.83769832489</c:v>
                </c:pt>
                <c:pt idx="7">
                  <c:v>5238.28493417754</c:v>
                </c:pt>
                <c:pt idx="8">
                  <c:v>5214.12229099803</c:v>
                </c:pt>
                <c:pt idx="9">
                  <c:v>5178.88488698472</c:v>
                </c:pt>
                <c:pt idx="10">
                  <c:v>5158.36143064131</c:v>
                </c:pt>
                <c:pt idx="11">
                  <c:v>5163.24957457721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尼亚加拉河!$B$10:$M$10</c:f>
              <c:numCache>
                <c:formatCode>0.00_ </c:formatCode>
                <c:ptCount val="12"/>
                <c:pt idx="0">
                  <c:v>5191.2032542685</c:v>
                </c:pt>
                <c:pt idx="1">
                  <c:v>5181.38925813243</c:v>
                </c:pt>
                <c:pt idx="2">
                  <c:v>5526.66415923272</c:v>
                </c:pt>
                <c:pt idx="3">
                  <c:v>6053.76578696603</c:v>
                </c:pt>
                <c:pt idx="4">
                  <c:v>5884.61080721826</c:v>
                </c:pt>
                <c:pt idx="5">
                  <c:v>6174.14249393136</c:v>
                </c:pt>
                <c:pt idx="6">
                  <c:v>5869.36227872101</c:v>
                </c:pt>
                <c:pt idx="7">
                  <c:v>5553.52311586062</c:v>
                </c:pt>
                <c:pt idx="8">
                  <c:v>5631.72321037955</c:v>
                </c:pt>
                <c:pt idx="9">
                  <c:v>5362.55124920239</c:v>
                </c:pt>
                <c:pt idx="10">
                  <c:v>5266.08454133901</c:v>
                </c:pt>
                <c:pt idx="11">
                  <c:v>5051.41625847532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尼亚加拉河!$B$11:$M$11</c:f>
              <c:numCache>
                <c:formatCode>0.00_ </c:formatCode>
                <c:ptCount val="12"/>
                <c:pt idx="0">
                  <c:v>5107.36350665643</c:v>
                </c:pt>
                <c:pt idx="1">
                  <c:v>4975.05623541411</c:v>
                </c:pt>
                <c:pt idx="2">
                  <c:v>5109.27917368115</c:v>
                </c:pt>
                <c:pt idx="3">
                  <c:v>5508.77016471636</c:v>
                </c:pt>
                <c:pt idx="4">
                  <c:v>5675.40462457493</c:v>
                </c:pt>
                <c:pt idx="5">
                  <c:v>5885.65859284617</c:v>
                </c:pt>
                <c:pt idx="6">
                  <c:v>5838.43678091179</c:v>
                </c:pt>
                <c:pt idx="7">
                  <c:v>5955.92605737788</c:v>
                </c:pt>
                <c:pt idx="8">
                  <c:v>5560.01307436684</c:v>
                </c:pt>
                <c:pt idx="9">
                  <c:v>5347.88152652062</c:v>
                </c:pt>
                <c:pt idx="10">
                  <c:v>5157.96447053668</c:v>
                </c:pt>
                <c:pt idx="11">
                  <c:v>5115.97873081009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尼亚加拉河!$B$12:$M$12</c:f>
              <c:numCache>
                <c:formatCode>0.00_ </c:formatCode>
                <c:ptCount val="12"/>
                <c:pt idx="0">
                  <c:v>5346.8931757118</c:v>
                </c:pt>
                <c:pt idx="1">
                  <c:v>5291.69423410158</c:v>
                </c:pt>
                <c:pt idx="2">
                  <c:v>5219.44473014051</c:v>
                </c:pt>
                <c:pt idx="3">
                  <c:v>5694.92440769019</c:v>
                </c:pt>
                <c:pt idx="4">
                  <c:v>5963.89684120494</c:v>
                </c:pt>
                <c:pt idx="5">
                  <c:v>6010.42139368703</c:v>
                </c:pt>
                <c:pt idx="6">
                  <c:v>6332.11102674608</c:v>
                </c:pt>
                <c:pt idx="7">
                  <c:v>6060.21381778609</c:v>
                </c:pt>
                <c:pt idx="8">
                  <c:v>6042.89375038571</c:v>
                </c:pt>
                <c:pt idx="9">
                  <c:v>5649.2818362642</c:v>
                </c:pt>
                <c:pt idx="10">
                  <c:v>5228.54847526058</c:v>
                </c:pt>
                <c:pt idx="11">
                  <c:v>5385.30109322969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尼亚加拉河!$B$13:$M$13</c:f>
              <c:numCache>
                <c:formatCode>0.00_ </c:formatCode>
                <c:ptCount val="12"/>
                <c:pt idx="0">
                  <c:v>5786.37023884818</c:v>
                </c:pt>
                <c:pt idx="1">
                  <c:v>6123.45304393102</c:v>
                </c:pt>
                <c:pt idx="2">
                  <c:v>5949.80472887047</c:v>
                </c:pt>
                <c:pt idx="3">
                  <c:v>6288.69883596359</c:v>
                </c:pt>
                <c:pt idx="4">
                  <c:v>6462.43235626689</c:v>
                </c:pt>
                <c:pt idx="5">
                  <c:v>6043.87070025591</c:v>
                </c:pt>
                <c:pt idx="6">
                  <c:v>6037.1365057739</c:v>
                </c:pt>
                <c:pt idx="7">
                  <c:v>5923.49414381098</c:v>
                </c:pt>
                <c:pt idx="8">
                  <c:v>5537.2518834095</c:v>
                </c:pt>
                <c:pt idx="9">
                  <c:v>5300.10362654034</c:v>
                </c:pt>
                <c:pt idx="10">
                  <c:v>5150.69594946147</c:v>
                </c:pt>
                <c:pt idx="11">
                  <c:v>5230.01417381413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尼亚加拉河!$B$14:$M$14</c:f>
              <c:numCache>
                <c:formatCode>0.00_ </c:formatCode>
                <c:ptCount val="12"/>
                <c:pt idx="0">
                  <c:v>5498.56116132775</c:v>
                </c:pt>
                <c:pt idx="1">
                  <c:v>5700.05371563085</c:v>
                </c:pt>
                <c:pt idx="2">
                  <c:v>5615.97166586028</c:v>
                </c:pt>
                <c:pt idx="3">
                  <c:v>5898.06349490258</c:v>
                </c:pt>
                <c:pt idx="4">
                  <c:v>5970.85513691264</c:v>
                </c:pt>
                <c:pt idx="5">
                  <c:v>6118.72782079399</c:v>
                </c:pt>
                <c:pt idx="6">
                  <c:v>6072.27421901923</c:v>
                </c:pt>
                <c:pt idx="7">
                  <c:v>6089.54108861697</c:v>
                </c:pt>
                <c:pt idx="8">
                  <c:v>5551.95183371776</c:v>
                </c:pt>
                <c:pt idx="9">
                  <c:v>5745.79068360812</c:v>
                </c:pt>
                <c:pt idx="10">
                  <c:v>5630.45853826337</c:v>
                </c:pt>
                <c:pt idx="11">
                  <c:v>5932.26340404444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尼亚加拉河!$B$15:$M$15</c:f>
              <c:numCache>
                <c:formatCode>0.00_ </c:formatCode>
                <c:ptCount val="12"/>
                <c:pt idx="0">
                  <c:v>5986.76620915352</c:v>
                </c:pt>
                <c:pt idx="1">
                  <c:v>6014.83872739612</c:v>
                </c:pt>
                <c:pt idx="2">
                  <c:v>5993.89414184294</c:v>
                </c:pt>
                <c:pt idx="3">
                  <c:v>6184.11921324299</c:v>
                </c:pt>
                <c:pt idx="4">
                  <c:v>6376.41430965693</c:v>
                </c:pt>
                <c:pt idx="5">
                  <c:v>6031.75466589003</c:v>
                </c:pt>
                <c:pt idx="6">
                  <c:v>5653.26313093203</c:v>
                </c:pt>
                <c:pt idx="7">
                  <c:v>5677.12568095625</c:v>
                </c:pt>
                <c:pt idx="8">
                  <c:v>5538.56273202956</c:v>
                </c:pt>
                <c:pt idx="9">
                  <c:v>5218.17211579269</c:v>
                </c:pt>
                <c:pt idx="10">
                  <c:v>5120.26237150822</c:v>
                </c:pt>
                <c:pt idx="11">
                  <c:v>5076.45562926617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尼亚加拉河!$B$16:$M$16</c:f>
              <c:numCache>
                <c:formatCode>0.00_ </c:formatCode>
                <c:ptCount val="12"/>
                <c:pt idx="0">
                  <c:v>5349.07874311318</c:v>
                </c:pt>
                <c:pt idx="1">
                  <c:v>5410.18704205371</c:v>
                </c:pt>
                <c:pt idx="2">
                  <c:v>6178.30286905008</c:v>
                </c:pt>
                <c:pt idx="3">
                  <c:v>6472.18145260029</c:v>
                </c:pt>
                <c:pt idx="4">
                  <c:v>6271.49522026443</c:v>
                </c:pt>
                <c:pt idx="5">
                  <c:v>6124.04274046431</c:v>
                </c:pt>
                <c:pt idx="6">
                  <c:v>6346.29498592826</c:v>
                </c:pt>
                <c:pt idx="7">
                  <c:v>6124.07911098318</c:v>
                </c:pt>
                <c:pt idx="8">
                  <c:v>5821.23972790268</c:v>
                </c:pt>
                <c:pt idx="9">
                  <c:v>5245.82228150468</c:v>
                </c:pt>
                <c:pt idx="10">
                  <c:v>5201.09367194161</c:v>
                </c:pt>
                <c:pt idx="11">
                  <c:v>5354.09338516948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尼亚加拉河!$B$17:$M$17</c:f>
              <c:numCache>
                <c:formatCode>0.00_ </c:formatCode>
                <c:ptCount val="12"/>
                <c:pt idx="0">
                  <c:v>5460.63415874129</c:v>
                </c:pt>
                <c:pt idx="1">
                  <c:v>5771.86955494519</c:v>
                </c:pt>
                <c:pt idx="2">
                  <c:v>6064.14675469195</c:v>
                </c:pt>
                <c:pt idx="3">
                  <c:v>6489.80810414066</c:v>
                </c:pt>
                <c:pt idx="4">
                  <c:v>6518.87517012963</c:v>
                </c:pt>
                <c:pt idx="5">
                  <c:v>6398.39215655456</c:v>
                </c:pt>
                <c:pt idx="6">
                  <c:v>6469.04313155662</c:v>
                </c:pt>
                <c:pt idx="7">
                  <c:v>6297.59170624279</c:v>
                </c:pt>
                <c:pt idx="8">
                  <c:v>5800.22681533907</c:v>
                </c:pt>
                <c:pt idx="9">
                  <c:v>5535.43246903427</c:v>
                </c:pt>
                <c:pt idx="10">
                  <c:v>5493.72953145577</c:v>
                </c:pt>
                <c:pt idx="11">
                  <c:v>5616.87437278214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尼亚加拉河!$B$18:$M$18</c:f>
              <c:numCache>
                <c:formatCode>0.00_ </c:formatCode>
                <c:ptCount val="12"/>
                <c:pt idx="0">
                  <c:v>5506.99291752004</c:v>
                </c:pt>
                <c:pt idx="1">
                  <c:v>5246.41176633562</c:v>
                </c:pt>
                <c:pt idx="2">
                  <c:v>5391.44494407911</c:v>
                </c:pt>
                <c:pt idx="3">
                  <c:v>5763.11763038447</c:v>
                </c:pt>
                <c:pt idx="4">
                  <c:v>6033.87015481213</c:v>
                </c:pt>
                <c:pt idx="5">
                  <c:v>5931.36231807964</c:v>
                </c:pt>
                <c:pt idx="6">
                  <c:v>6129.20912675533</c:v>
                </c:pt>
                <c:pt idx="7">
                  <c:v>6037.61019765609</c:v>
                </c:pt>
                <c:pt idx="8">
                  <c:v>5594.16622025605</c:v>
                </c:pt>
                <c:pt idx="9">
                  <c:v>5465.5178645918</c:v>
                </c:pt>
                <c:pt idx="10">
                  <c:v>5293.34193569092</c:v>
                </c:pt>
                <c:pt idx="11">
                  <c:v>5138.79896556167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尼亚加拉河!$B$19:$M$19</c:f>
              <c:numCache>
                <c:formatCode>0.00_ </c:formatCode>
                <c:ptCount val="12"/>
                <c:pt idx="0">
                  <c:v>4887.19588096544</c:v>
                </c:pt>
                <c:pt idx="1">
                  <c:v>4713.58199497451</c:v>
                </c:pt>
                <c:pt idx="2">
                  <c:v>5318.89861600171</c:v>
                </c:pt>
                <c:pt idx="3">
                  <c:v>6055.92330502417</c:v>
                </c:pt>
                <c:pt idx="4">
                  <c:v>6556.83874449391</c:v>
                </c:pt>
                <c:pt idx="5">
                  <c:v>6891.0756162892</c:v>
                </c:pt>
                <c:pt idx="6">
                  <c:v>6595.37164841984</c:v>
                </c:pt>
                <c:pt idx="7">
                  <c:v>6316.17585620627</c:v>
                </c:pt>
                <c:pt idx="8">
                  <c:v>6065.97472029306</c:v>
                </c:pt>
                <c:pt idx="9">
                  <c:v>6132.98184952799</c:v>
                </c:pt>
                <c:pt idx="10">
                  <c:v>5941.59043232865</c:v>
                </c:pt>
                <c:pt idx="11">
                  <c:v>6419.47555088776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尼亚加拉河!$B$20:$M$20</c:f>
              <c:numCache>
                <c:formatCode>0.00_ </c:formatCode>
                <c:ptCount val="12"/>
                <c:pt idx="0">
                  <c:v>6062.23015107856</c:v>
                </c:pt>
                <c:pt idx="1">
                  <c:v>6425.23904977685</c:v>
                </c:pt>
                <c:pt idx="2">
                  <c:v>6380.14249605864</c:v>
                </c:pt>
                <c:pt idx="3">
                  <c:v>6230.75268730825</c:v>
                </c:pt>
                <c:pt idx="4">
                  <c:v>5996.84495850312</c:v>
                </c:pt>
                <c:pt idx="5">
                  <c:v>5816.41467666635</c:v>
                </c:pt>
                <c:pt idx="6">
                  <c:v>5860.30846772677</c:v>
                </c:pt>
                <c:pt idx="7">
                  <c:v>5333.37964776616</c:v>
                </c:pt>
                <c:pt idx="8">
                  <c:v>5371.85292252989</c:v>
                </c:pt>
                <c:pt idx="9">
                  <c:v>4931.70935801199</c:v>
                </c:pt>
                <c:pt idx="10">
                  <c:v>5108.28453021575</c:v>
                </c:pt>
                <c:pt idx="11">
                  <c:v>4877.90457643382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尼亚加拉河!$B$21:$M$21</c:f>
              <c:numCache>
                <c:formatCode>0.00_ </c:formatCode>
                <c:ptCount val="12"/>
                <c:pt idx="0">
                  <c:v>5081.70661802871</c:v>
                </c:pt>
                <c:pt idx="1">
                  <c:v>5004.43969822725</c:v>
                </c:pt>
                <c:pt idx="2">
                  <c:v>5165.03448931498</c:v>
                </c:pt>
                <c:pt idx="3">
                  <c:v>5447.6707277779</c:v>
                </c:pt>
                <c:pt idx="4">
                  <c:v>5556.72817247695</c:v>
                </c:pt>
                <c:pt idx="5">
                  <c:v>5785.51704230705</c:v>
                </c:pt>
                <c:pt idx="6">
                  <c:v>5979.5945935475</c:v>
                </c:pt>
                <c:pt idx="7">
                  <c:v>6066.80887204177</c:v>
                </c:pt>
                <c:pt idx="8">
                  <c:v>5861.42503540133</c:v>
                </c:pt>
                <c:pt idx="9">
                  <c:v>5459.10244558821</c:v>
                </c:pt>
                <c:pt idx="10">
                  <c:v>5312.92210907441</c:v>
                </c:pt>
                <c:pt idx="11">
                  <c:v>5404.94403285352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尼亚加拉河!$B$22:$M$22</c:f>
              <c:numCache>
                <c:formatCode>0.00_ </c:formatCode>
                <c:ptCount val="12"/>
                <c:pt idx="0">
                  <c:v>5621.55843678406</c:v>
                </c:pt>
                <c:pt idx="1">
                  <c:v>5438.32903898879</c:v>
                </c:pt>
                <c:pt idx="2">
                  <c:v>5557.93755298404</c:v>
                </c:pt>
                <c:pt idx="3">
                  <c:v>5739.51879356929</c:v>
                </c:pt>
                <c:pt idx="4">
                  <c:v>5978.03629083589</c:v>
                </c:pt>
                <c:pt idx="5">
                  <c:v>6388.29748662332</c:v>
                </c:pt>
                <c:pt idx="6">
                  <c:v>6465.06098026166</c:v>
                </c:pt>
                <c:pt idx="7">
                  <c:v>6143.16405332978</c:v>
                </c:pt>
                <c:pt idx="8">
                  <c:v>6206.67805682008</c:v>
                </c:pt>
                <c:pt idx="9">
                  <c:v>5914.68327957881</c:v>
                </c:pt>
                <c:pt idx="10">
                  <c:v>5815.40333681961</c:v>
                </c:pt>
                <c:pt idx="11">
                  <c:v>5903.94007734947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尼亚加拉河!$B$23:$M$23</c:f>
              <c:numCache>
                <c:formatCode>0.00_ </c:formatCode>
                <c:ptCount val="12"/>
                <c:pt idx="0">
                  <c:v>5950.31399878999</c:v>
                </c:pt>
                <c:pt idx="1">
                  <c:v>5598.68395028243</c:v>
                </c:pt>
                <c:pt idx="2">
                  <c:v>5302.42619608121</c:v>
                </c:pt>
                <c:pt idx="3">
                  <c:v>6030.57860772483</c:v>
                </c:pt>
                <c:pt idx="4">
                  <c:v>5930.75165304753</c:v>
                </c:pt>
                <c:pt idx="5">
                  <c:v>6581.85267586477</c:v>
                </c:pt>
                <c:pt idx="6">
                  <c:v>7146.65448807968</c:v>
                </c:pt>
                <c:pt idx="7">
                  <c:v>6849.14848371357</c:v>
                </c:pt>
                <c:pt idx="8">
                  <c:v>6591.4687058427</c:v>
                </c:pt>
                <c:pt idx="9">
                  <c:v>6275.67087497093</c:v>
                </c:pt>
                <c:pt idx="10">
                  <c:v>6071.48029381841</c:v>
                </c:pt>
                <c:pt idx="11">
                  <c:v>5702.20226528044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尼亚加拉河!$B$24:$M$24</c:f>
              <c:numCache>
                <c:formatCode>0.00_ </c:formatCode>
                <c:ptCount val="12"/>
                <c:pt idx="0">
                  <c:v>5708.40137981719</c:v>
                </c:pt>
                <c:pt idx="1">
                  <c:v>5825.58550042647</c:v>
                </c:pt>
                <c:pt idx="2">
                  <c:v>6198.61330284057</c:v>
                </c:pt>
                <c:pt idx="3">
                  <c:v>6679.80575738873</c:v>
                </c:pt>
                <c:pt idx="4">
                  <c:v>7035.97307697622</c:v>
                </c:pt>
                <c:pt idx="5">
                  <c:v>6672.33224596554</c:v>
                </c:pt>
                <c:pt idx="6">
                  <c:v>6381.18232834958</c:v>
                </c:pt>
                <c:pt idx="7">
                  <c:v>6419.37704732593</c:v>
                </c:pt>
                <c:pt idx="8">
                  <c:v>6195.61847586791</c:v>
                </c:pt>
                <c:pt idx="9">
                  <c:v>6250.67224916723</c:v>
                </c:pt>
                <c:pt idx="10">
                  <c:v>6061.51423614327</c:v>
                </c:pt>
                <c:pt idx="11">
                  <c:v>5963.77474607808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尼亚加拉河!$B$25:$M$25</c:f>
              <c:numCache>
                <c:formatCode>0.00_ </c:formatCode>
                <c:ptCount val="12"/>
                <c:pt idx="0">
                  <c:v>5871.86797648434</c:v>
                </c:pt>
                <c:pt idx="1">
                  <c:v>6194.78045513576</c:v>
                </c:pt>
                <c:pt idx="2">
                  <c:v>6564.09868232273</c:v>
                </c:pt>
                <c:pt idx="3">
                  <c:v>6935.33754921751</c:v>
                </c:pt>
                <c:pt idx="4">
                  <c:v>7209.66502364201</c:v>
                </c:pt>
                <c:pt idx="5">
                  <c:v>7109.32320771226</c:v>
                </c:pt>
                <c:pt idx="6">
                  <c:v>7050.05819732914</c:v>
                </c:pt>
                <c:pt idx="7">
                  <c:v>7182.51252037622</c:v>
                </c:pt>
                <c:pt idx="8">
                  <c:v>6604.55294794331</c:v>
                </c:pt>
                <c:pt idx="9">
                  <c:v>6660.49483339611</c:v>
                </c:pt>
                <c:pt idx="10">
                  <c:v>6385.78372394382</c:v>
                </c:pt>
                <c:pt idx="11">
                  <c:v>6456.84250991424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尼亚加拉河!$B$26:$M$26</c:f>
              <c:numCache>
                <c:formatCode>0.00_ </c:formatCode>
                <c:ptCount val="12"/>
                <c:pt idx="0">
                  <c:v>6340.34081179164</c:v>
                </c:pt>
                <c:pt idx="1">
                  <c:v>6504.21871160267</c:v>
                </c:pt>
                <c:pt idx="2">
                  <c:v>6703.64753043361</c:v>
                </c:pt>
                <c:pt idx="3">
                  <c:v>7043.17327303006</c:v>
                </c:pt>
                <c:pt idx="4">
                  <c:v>7153.76106655192</c:v>
                </c:pt>
                <c:pt idx="5">
                  <c:v>7469.55874011578</c:v>
                </c:pt>
                <c:pt idx="6">
                  <c:v>7332.45778924283</c:v>
                </c:pt>
                <c:pt idx="7">
                  <c:v>6947.54724847819</c:v>
                </c:pt>
                <c:pt idx="8">
                  <c:v>7037.63988877379</c:v>
                </c:pt>
                <c:pt idx="9">
                  <c:v>6568.60763643176</c:v>
                </c:pt>
                <c:pt idx="10">
                  <c:v>6703.2000704357</c:v>
                </c:pt>
                <c:pt idx="11">
                  <c:v>6527.97753682842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尼亚加拉河!$B$27:$M$27</c:f>
              <c:numCache>
                <c:formatCode>0.00_ </c:formatCode>
                <c:ptCount val="12"/>
                <c:pt idx="0">
                  <c:v>6982.96531626354</c:v>
                </c:pt>
                <c:pt idx="1">
                  <c:v>6742.08749441618</c:v>
                </c:pt>
                <c:pt idx="2">
                  <c:v>6634.1415135386</c:v>
                </c:pt>
                <c:pt idx="3">
                  <c:v>7396.64712070674</c:v>
                </c:pt>
                <c:pt idx="4">
                  <c:v>7685.38060006155</c:v>
                </c:pt>
                <c:pt idx="5">
                  <c:v>8025.55114021372</c:v>
                </c:pt>
                <c:pt idx="6">
                  <c:v>7872.29651235845</c:v>
                </c:pt>
                <c:pt idx="7">
                  <c:v>7942.14224872285</c:v>
                </c:pt>
                <c:pt idx="8">
                  <c:v>7558.12137904472</c:v>
                </c:pt>
                <c:pt idx="9">
                  <c:v>6850.46797949709</c:v>
                </c:pt>
                <c:pt idx="10">
                  <c:v>7142.30318081969</c:v>
                </c:pt>
                <c:pt idx="11">
                  <c:v>6807.13386441946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尼亚加拉河!$B$28:$M$28</c:f>
              <c:numCache>
                <c:formatCode>0.00_ </c:formatCode>
                <c:ptCount val="12"/>
                <c:pt idx="0">
                  <c:v>7366.80757934027</c:v>
                </c:pt>
                <c:pt idx="1">
                  <c:v>7557.73367163552</c:v>
                </c:pt>
                <c:pt idx="2">
                  <c:v>7544.92478140192</c:v>
                </c:pt>
                <c:pt idx="3">
                  <c:v>7674.25082616435</c:v>
                </c:pt>
                <c:pt idx="4">
                  <c:v>7902.43403989672</c:v>
                </c:pt>
                <c:pt idx="5">
                  <c:v>7846.23531076868</c:v>
                </c:pt>
                <c:pt idx="6">
                  <c:v>7689.74101719009</c:v>
                </c:pt>
                <c:pt idx="7">
                  <c:v>7424.14432546356</c:v>
                </c:pt>
                <c:pt idx="8">
                  <c:v>7394.11821492494</c:v>
                </c:pt>
                <c:pt idx="9">
                  <c:v>6926.07724424558</c:v>
                </c:pt>
                <c:pt idx="10">
                  <c:v>6699.63531561321</c:v>
                </c:pt>
                <c:pt idx="11">
                  <c:v>6853.13464805447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尼亚加拉河!$B$29:$M$29</c:f>
              <c:numCache>
                <c:formatCode>0.00_ </c:formatCode>
                <c:ptCount val="12"/>
                <c:pt idx="0">
                  <c:v>6768.67077968536</c:v>
                </c:pt>
                <c:pt idx="1">
                  <c:v>6885.59926728005</c:v>
                </c:pt>
                <c:pt idx="2">
                  <c:v>6851.63829551763</c:v>
                </c:pt>
                <c:pt idx="3">
                  <c:v>6943.54082736467</c:v>
                </c:pt>
                <c:pt idx="4">
                  <c:v>7052.43314409741</c:v>
                </c:pt>
                <c:pt idx="5">
                  <c:v>6796.98728843043</c:v>
                </c:pt>
                <c:pt idx="6">
                  <c:v>7203.70259026028</c:v>
                </c:pt>
                <c:pt idx="7">
                  <c:v>7203.40278181807</c:v>
                </c:pt>
                <c:pt idx="8">
                  <c:v>6817.14298178524</c:v>
                </c:pt>
                <c:pt idx="9">
                  <c:v>6845.54059488208</c:v>
                </c:pt>
                <c:pt idx="10">
                  <c:v>6781.95327370165</c:v>
                </c:pt>
                <c:pt idx="11">
                  <c:v>6615.68853286504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尼亚加拉河!$B$30:$M$30</c:f>
              <c:numCache>
                <c:formatCode>0.00_ </c:formatCode>
                <c:ptCount val="12"/>
                <c:pt idx="0">
                  <c:v>6661.85088931926</c:v>
                </c:pt>
                <c:pt idx="1">
                  <c:v>6345.47698401113</c:v>
                </c:pt>
                <c:pt idx="2">
                  <c:v>6618.39714708455</c:v>
                </c:pt>
                <c:pt idx="3">
                  <c:v>6552.95203623056</c:v>
                </c:pt>
                <c:pt idx="4">
                  <c:v>6915.03264265151</c:v>
                </c:pt>
                <c:pt idx="5">
                  <c:v>6861.92291981042</c:v>
                </c:pt>
                <c:pt idx="6">
                  <c:v>6679.7233072169</c:v>
                </c:pt>
                <c:pt idx="7">
                  <c:v>6568.38595035051</c:v>
                </c:pt>
                <c:pt idx="8">
                  <c:v>6562.5741329724</c:v>
                </c:pt>
                <c:pt idx="9">
                  <c:v>6071.70706670956</c:v>
                </c:pt>
                <c:pt idx="10">
                  <c:v>6141.56482641019</c:v>
                </c:pt>
                <c:pt idx="11">
                  <c:v>5724.72298266394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7163436"/>
        <c:axId val="355658651"/>
      </c:lineChart>
      <c:catAx>
        <c:axId val="8271634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658651"/>
        <c:crosses val="autoZero"/>
        <c:auto val="1"/>
        <c:lblAlgn val="ctr"/>
        <c:lblOffset val="100"/>
        <c:noMultiLvlLbl val="0"/>
      </c:catAx>
      <c:valAx>
        <c:axId val="355658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634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圣劳伦斯河!$B$8:$M$8</c:f>
              <c:numCache>
                <c:formatCode>0.00_ </c:formatCode>
                <c:ptCount val="12"/>
                <c:pt idx="0">
                  <c:v>6284.35557929842</c:v>
                </c:pt>
                <c:pt idx="1">
                  <c:v>6171.29031868201</c:v>
                </c:pt>
                <c:pt idx="2">
                  <c:v>6288.64786162403</c:v>
                </c:pt>
                <c:pt idx="3">
                  <c:v>6902.04065738964</c:v>
                </c:pt>
                <c:pt idx="4">
                  <c:v>7280.48202192005</c:v>
                </c:pt>
                <c:pt idx="5">
                  <c:v>7697.52222757363</c:v>
                </c:pt>
                <c:pt idx="6">
                  <c:v>7786.76519771501</c:v>
                </c:pt>
                <c:pt idx="7">
                  <c:v>7268.71501972998</c:v>
                </c:pt>
                <c:pt idx="8">
                  <c:v>6931.02379596891</c:v>
                </c:pt>
                <c:pt idx="9">
                  <c:v>6387.87615357173</c:v>
                </c:pt>
                <c:pt idx="10">
                  <c:v>5966.8301906567</c:v>
                </c:pt>
                <c:pt idx="11">
                  <c:v>6309.07864340819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圣劳伦斯河!$B$9:$M$9</c:f>
              <c:numCache>
                <c:formatCode>0.00_ </c:formatCode>
                <c:ptCount val="12"/>
                <c:pt idx="0">
                  <c:v>6090.44178134533</c:v>
                </c:pt>
                <c:pt idx="1">
                  <c:v>6215.77301256184</c:v>
                </c:pt>
                <c:pt idx="2">
                  <c:v>6571.5038303402</c:v>
                </c:pt>
                <c:pt idx="3">
                  <c:v>6842.13044815306</c:v>
                </c:pt>
                <c:pt idx="4">
                  <c:v>7152.84711969471</c:v>
                </c:pt>
                <c:pt idx="5">
                  <c:v>7212.92039442724</c:v>
                </c:pt>
                <c:pt idx="6">
                  <c:v>7154.47154144238</c:v>
                </c:pt>
                <c:pt idx="7">
                  <c:v>6704.45534604919</c:v>
                </c:pt>
                <c:pt idx="8">
                  <c:v>6384.57654609537</c:v>
                </c:pt>
                <c:pt idx="9">
                  <c:v>6377.73144531533</c:v>
                </c:pt>
                <c:pt idx="10">
                  <c:v>6216.54062773656</c:v>
                </c:pt>
                <c:pt idx="11">
                  <c:v>6312.63928249394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圣劳伦斯河!$B$10:$M$10</c:f>
              <c:numCache>
                <c:formatCode>0.00_ </c:formatCode>
                <c:ptCount val="12"/>
                <c:pt idx="0">
                  <c:v>6279.24514966399</c:v>
                </c:pt>
                <c:pt idx="1">
                  <c:v>6720.7652064353</c:v>
                </c:pt>
                <c:pt idx="2">
                  <c:v>6578.54589463987</c:v>
                </c:pt>
                <c:pt idx="3">
                  <c:v>7012.41387231123</c:v>
                </c:pt>
                <c:pt idx="4">
                  <c:v>7724.97423756369</c:v>
                </c:pt>
                <c:pt idx="5">
                  <c:v>7826.63289432494</c:v>
                </c:pt>
                <c:pt idx="6">
                  <c:v>7733.93107726109</c:v>
                </c:pt>
                <c:pt idx="7">
                  <c:v>6916.38006217659</c:v>
                </c:pt>
                <c:pt idx="8">
                  <c:v>6454.83780399055</c:v>
                </c:pt>
                <c:pt idx="9">
                  <c:v>6084.5024637367</c:v>
                </c:pt>
                <c:pt idx="10">
                  <c:v>6122.02785628251</c:v>
                </c:pt>
                <c:pt idx="11">
                  <c:v>5755.70238561874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圣劳伦斯河!$B$11:$M$11</c:f>
              <c:numCache>
                <c:formatCode>0.00_ </c:formatCode>
                <c:ptCount val="12"/>
                <c:pt idx="0">
                  <c:v>5778.30527021731</c:v>
                </c:pt>
                <c:pt idx="1">
                  <c:v>5990.73225907225</c:v>
                </c:pt>
                <c:pt idx="2">
                  <c:v>6113.28591014214</c:v>
                </c:pt>
                <c:pt idx="3">
                  <c:v>6486.84069904401</c:v>
                </c:pt>
                <c:pt idx="4">
                  <c:v>6999.85441674219</c:v>
                </c:pt>
                <c:pt idx="5">
                  <c:v>7541.10403800787</c:v>
                </c:pt>
                <c:pt idx="6">
                  <c:v>7171.6421602484</c:v>
                </c:pt>
                <c:pt idx="7">
                  <c:v>7130.98792741919</c:v>
                </c:pt>
                <c:pt idx="8">
                  <c:v>6767.80002066606</c:v>
                </c:pt>
                <c:pt idx="9">
                  <c:v>6451.71792357334</c:v>
                </c:pt>
                <c:pt idx="10">
                  <c:v>6527.54738948682</c:v>
                </c:pt>
                <c:pt idx="11">
                  <c:v>6809.98761236466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圣劳伦斯河!$B$12:$M$12</c:f>
              <c:numCache>
                <c:formatCode>0.00_ </c:formatCode>
                <c:ptCount val="12"/>
                <c:pt idx="0">
                  <c:v>6979.10323583943</c:v>
                </c:pt>
                <c:pt idx="1">
                  <c:v>6733.72428104736</c:v>
                </c:pt>
                <c:pt idx="2">
                  <c:v>6620.73209244938</c:v>
                </c:pt>
                <c:pt idx="3">
                  <c:v>6942.44824524402</c:v>
                </c:pt>
                <c:pt idx="4">
                  <c:v>7210.20202321016</c:v>
                </c:pt>
                <c:pt idx="5">
                  <c:v>7285.09727425747</c:v>
                </c:pt>
                <c:pt idx="6">
                  <c:v>7451.56727513734</c:v>
                </c:pt>
                <c:pt idx="7">
                  <c:v>7396.14636317192</c:v>
                </c:pt>
                <c:pt idx="8">
                  <c:v>7007.26236791718</c:v>
                </c:pt>
                <c:pt idx="9">
                  <c:v>6581.69752051642</c:v>
                </c:pt>
                <c:pt idx="10">
                  <c:v>6082.43913822725</c:v>
                </c:pt>
                <c:pt idx="11">
                  <c:v>6171.03518294824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圣劳伦斯河!$B$13:$M$13</c:f>
              <c:numCache>
                <c:formatCode>0.00_ </c:formatCode>
                <c:ptCount val="12"/>
                <c:pt idx="0">
                  <c:v>6732.60278775166</c:v>
                </c:pt>
                <c:pt idx="1">
                  <c:v>6815.86091630651</c:v>
                </c:pt>
                <c:pt idx="2">
                  <c:v>6708.79625293825</c:v>
                </c:pt>
                <c:pt idx="3">
                  <c:v>7327.18071319521</c:v>
                </c:pt>
                <c:pt idx="4">
                  <c:v>7470.44998499445</c:v>
                </c:pt>
                <c:pt idx="5">
                  <c:v>7108.96721471752</c:v>
                </c:pt>
                <c:pt idx="6">
                  <c:v>7154.85265664903</c:v>
                </c:pt>
                <c:pt idx="7">
                  <c:v>6845.2005892039</c:v>
                </c:pt>
                <c:pt idx="8">
                  <c:v>6625.47942811062</c:v>
                </c:pt>
                <c:pt idx="9">
                  <c:v>6277.35966937942</c:v>
                </c:pt>
                <c:pt idx="10">
                  <c:v>6326.61112616338</c:v>
                </c:pt>
                <c:pt idx="11">
                  <c:v>6158.91041929229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圣劳伦斯河!$B$14:$M$14</c:f>
              <c:numCache>
                <c:formatCode>0.00_ </c:formatCode>
                <c:ptCount val="12"/>
                <c:pt idx="0">
                  <c:v>6459.04516734651</c:v>
                </c:pt>
                <c:pt idx="1">
                  <c:v>6708.81572897364</c:v>
                </c:pt>
                <c:pt idx="2">
                  <c:v>6974.41198367572</c:v>
                </c:pt>
                <c:pt idx="3">
                  <c:v>6863.72727021181</c:v>
                </c:pt>
                <c:pt idx="4">
                  <c:v>7032.04348602789</c:v>
                </c:pt>
                <c:pt idx="5">
                  <c:v>7073.10285727158</c:v>
                </c:pt>
                <c:pt idx="6">
                  <c:v>7290.98244061555</c:v>
                </c:pt>
                <c:pt idx="7">
                  <c:v>6873.5317612957</c:v>
                </c:pt>
                <c:pt idx="8">
                  <c:v>6867.37946887046</c:v>
                </c:pt>
                <c:pt idx="9">
                  <c:v>6629.95690191411</c:v>
                </c:pt>
                <c:pt idx="10">
                  <c:v>6804.36487293592</c:v>
                </c:pt>
                <c:pt idx="11">
                  <c:v>6890.35605011603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圣劳伦斯河!$B$15:$M$15</c:f>
              <c:numCache>
                <c:formatCode>0.00_ </c:formatCode>
                <c:ptCount val="12"/>
                <c:pt idx="0">
                  <c:v>7017.64045976167</c:v>
                </c:pt>
                <c:pt idx="1">
                  <c:v>7136.11751699326</c:v>
                </c:pt>
                <c:pt idx="2">
                  <c:v>6691.76668358194</c:v>
                </c:pt>
                <c:pt idx="3">
                  <c:v>7344.19254097849</c:v>
                </c:pt>
                <c:pt idx="4">
                  <c:v>7187.80519042816</c:v>
                </c:pt>
                <c:pt idx="5">
                  <c:v>6961.67674765771</c:v>
                </c:pt>
                <c:pt idx="6">
                  <c:v>7001.78327423629</c:v>
                </c:pt>
                <c:pt idx="7">
                  <c:v>6429.11421281523</c:v>
                </c:pt>
                <c:pt idx="8">
                  <c:v>6305.96418032059</c:v>
                </c:pt>
                <c:pt idx="9">
                  <c:v>5983.40022347025</c:v>
                </c:pt>
                <c:pt idx="10">
                  <c:v>5851.95138171737</c:v>
                </c:pt>
                <c:pt idx="11">
                  <c:v>5864.31747629727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圣劳伦斯河!$B$16:$M$16</c:f>
              <c:numCache>
                <c:formatCode>0.00_ </c:formatCode>
                <c:ptCount val="12"/>
                <c:pt idx="0">
                  <c:v>6320.42779580391</c:v>
                </c:pt>
                <c:pt idx="1">
                  <c:v>6640.23402069657</c:v>
                </c:pt>
                <c:pt idx="2">
                  <c:v>7056.5644187118</c:v>
                </c:pt>
                <c:pt idx="3">
                  <c:v>7543.29702824939</c:v>
                </c:pt>
                <c:pt idx="4">
                  <c:v>7810.85717167319</c:v>
                </c:pt>
                <c:pt idx="5">
                  <c:v>7539.94914452816</c:v>
                </c:pt>
                <c:pt idx="6">
                  <c:v>7205.67084398081</c:v>
                </c:pt>
                <c:pt idx="7">
                  <c:v>7223.65202421949</c:v>
                </c:pt>
                <c:pt idx="8">
                  <c:v>6889.55305977778</c:v>
                </c:pt>
                <c:pt idx="9">
                  <c:v>6264.48138681522</c:v>
                </c:pt>
                <c:pt idx="10">
                  <c:v>6051.70021339112</c:v>
                </c:pt>
                <c:pt idx="11">
                  <c:v>6200.55496954862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圣劳伦斯河!$B$17:$M$17</c:f>
              <c:numCache>
                <c:formatCode>0.00_ </c:formatCode>
                <c:ptCount val="12"/>
                <c:pt idx="0">
                  <c:v>6844.45461085387</c:v>
                </c:pt>
                <c:pt idx="1">
                  <c:v>6966.19405661574</c:v>
                </c:pt>
                <c:pt idx="2">
                  <c:v>7108.23885444166</c:v>
                </c:pt>
                <c:pt idx="3">
                  <c:v>7451.99476235854</c:v>
                </c:pt>
                <c:pt idx="4">
                  <c:v>7404.43195305637</c:v>
                </c:pt>
                <c:pt idx="5">
                  <c:v>7405.81374953677</c:v>
                </c:pt>
                <c:pt idx="6">
                  <c:v>7572.72440158966</c:v>
                </c:pt>
                <c:pt idx="7">
                  <c:v>7098.72415061504</c:v>
                </c:pt>
                <c:pt idx="8">
                  <c:v>6653.33875100277</c:v>
                </c:pt>
                <c:pt idx="9">
                  <c:v>6532.7142926929</c:v>
                </c:pt>
                <c:pt idx="10">
                  <c:v>6184.39495548847</c:v>
                </c:pt>
                <c:pt idx="11">
                  <c:v>6177.60774252261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圣劳伦斯河!$B$18:$M$18</c:f>
              <c:numCache>
                <c:formatCode>0.00_ </c:formatCode>
                <c:ptCount val="12"/>
                <c:pt idx="0">
                  <c:v>6146.19951733604</c:v>
                </c:pt>
                <c:pt idx="1">
                  <c:v>6258.08504764255</c:v>
                </c:pt>
                <c:pt idx="2">
                  <c:v>6299.07640206076</c:v>
                </c:pt>
                <c:pt idx="3">
                  <c:v>6319.1198106278</c:v>
                </c:pt>
                <c:pt idx="4">
                  <c:v>6694.38886080921</c:v>
                </c:pt>
                <c:pt idx="5">
                  <c:v>7052.00239794802</c:v>
                </c:pt>
                <c:pt idx="6">
                  <c:v>6952.64546336737</c:v>
                </c:pt>
                <c:pt idx="7">
                  <c:v>6906.62781364101</c:v>
                </c:pt>
                <c:pt idx="8">
                  <c:v>6712.96625726331</c:v>
                </c:pt>
                <c:pt idx="9">
                  <c:v>6430.4434772739</c:v>
                </c:pt>
                <c:pt idx="10">
                  <c:v>6093.54990457272</c:v>
                </c:pt>
                <c:pt idx="11">
                  <c:v>6095.52763254571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圣劳伦斯河!$B$19:$M$19</c:f>
              <c:numCache>
                <c:formatCode>0.00_ </c:formatCode>
                <c:ptCount val="12"/>
                <c:pt idx="0">
                  <c:v>6292.89070815134</c:v>
                </c:pt>
                <c:pt idx="1">
                  <c:v>5948.89874459661</c:v>
                </c:pt>
                <c:pt idx="2">
                  <c:v>6280.39362309061</c:v>
                </c:pt>
                <c:pt idx="3">
                  <c:v>6914.60898844722</c:v>
                </c:pt>
                <c:pt idx="4">
                  <c:v>7471.92479403346</c:v>
                </c:pt>
                <c:pt idx="5">
                  <c:v>7887.83916855107</c:v>
                </c:pt>
                <c:pt idx="6">
                  <c:v>7428.19960283747</c:v>
                </c:pt>
                <c:pt idx="7">
                  <c:v>7208.4776149021</c:v>
                </c:pt>
                <c:pt idx="8">
                  <c:v>6785.38878896063</c:v>
                </c:pt>
                <c:pt idx="9">
                  <c:v>6405.53356647411</c:v>
                </c:pt>
                <c:pt idx="10">
                  <c:v>6327.89210376482</c:v>
                </c:pt>
                <c:pt idx="11">
                  <c:v>6521.05052124381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圣劳伦斯河!$B$20:$M$20</c:f>
              <c:numCache>
                <c:formatCode>0.00_ </c:formatCode>
                <c:ptCount val="12"/>
                <c:pt idx="0">
                  <c:v>6705.38307670739</c:v>
                </c:pt>
                <c:pt idx="1">
                  <c:v>7195.84208916342</c:v>
                </c:pt>
                <c:pt idx="2">
                  <c:v>7251.10318972038</c:v>
                </c:pt>
                <c:pt idx="3">
                  <c:v>6894.05273906439</c:v>
                </c:pt>
                <c:pt idx="4">
                  <c:v>7136.1453931818</c:v>
                </c:pt>
                <c:pt idx="5">
                  <c:v>6843.30528473138</c:v>
                </c:pt>
                <c:pt idx="6">
                  <c:v>6899.06895560457</c:v>
                </c:pt>
                <c:pt idx="7">
                  <c:v>6522.27658074232</c:v>
                </c:pt>
                <c:pt idx="8">
                  <c:v>6184.8924070991</c:v>
                </c:pt>
                <c:pt idx="9">
                  <c:v>6062.56492329721</c:v>
                </c:pt>
                <c:pt idx="10">
                  <c:v>5738.5121683126</c:v>
                </c:pt>
                <c:pt idx="11">
                  <c:v>5737.96659689966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圣劳伦斯河!$B$21:$M$21</c:f>
              <c:numCache>
                <c:formatCode>0.00_ </c:formatCode>
                <c:ptCount val="12"/>
                <c:pt idx="0">
                  <c:v>5955.91153142872</c:v>
                </c:pt>
                <c:pt idx="1">
                  <c:v>6250.62993365745</c:v>
                </c:pt>
                <c:pt idx="2">
                  <c:v>6160.91931235243</c:v>
                </c:pt>
                <c:pt idx="3">
                  <c:v>6446.77074553948</c:v>
                </c:pt>
                <c:pt idx="4">
                  <c:v>7048.42544657104</c:v>
                </c:pt>
                <c:pt idx="5">
                  <c:v>7381.94140377234</c:v>
                </c:pt>
                <c:pt idx="6">
                  <c:v>7425.62985161828</c:v>
                </c:pt>
                <c:pt idx="7">
                  <c:v>6997.99569379134</c:v>
                </c:pt>
                <c:pt idx="8">
                  <c:v>6559.38894964774</c:v>
                </c:pt>
                <c:pt idx="9">
                  <c:v>6282.62395066928</c:v>
                </c:pt>
                <c:pt idx="10">
                  <c:v>6555.54503593035</c:v>
                </c:pt>
                <c:pt idx="11">
                  <c:v>6183.13490820001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圣劳伦斯河!$B$22:$M$22</c:f>
              <c:numCache>
                <c:formatCode>0.00_ </c:formatCode>
                <c:ptCount val="12"/>
                <c:pt idx="0">
                  <c:v>6462.05185206644</c:v>
                </c:pt>
                <c:pt idx="1">
                  <c:v>6304.20398480581</c:v>
                </c:pt>
                <c:pt idx="2">
                  <c:v>6175.79160238313</c:v>
                </c:pt>
                <c:pt idx="3">
                  <c:v>6727.88458953562</c:v>
                </c:pt>
                <c:pt idx="4">
                  <c:v>7500.09784648029</c:v>
                </c:pt>
                <c:pt idx="5">
                  <c:v>7640.7137734792</c:v>
                </c:pt>
                <c:pt idx="6">
                  <c:v>7257.48001825297</c:v>
                </c:pt>
                <c:pt idx="7">
                  <c:v>7063.71024884035</c:v>
                </c:pt>
                <c:pt idx="8">
                  <c:v>6722.1535047643</c:v>
                </c:pt>
                <c:pt idx="9">
                  <c:v>6451.25495125529</c:v>
                </c:pt>
                <c:pt idx="10">
                  <c:v>5958.61966270124</c:v>
                </c:pt>
                <c:pt idx="11">
                  <c:v>6236.38928617298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圣劳伦斯河!$B$23:$M$23</c:f>
              <c:numCache>
                <c:formatCode>0.00_ </c:formatCode>
                <c:ptCount val="12"/>
                <c:pt idx="0">
                  <c:v>6143.39950559575</c:v>
                </c:pt>
                <c:pt idx="1">
                  <c:v>6248.12782741327</c:v>
                </c:pt>
                <c:pt idx="2">
                  <c:v>5916.20665831913</c:v>
                </c:pt>
                <c:pt idx="3">
                  <c:v>6322.66381892938</c:v>
                </c:pt>
                <c:pt idx="4">
                  <c:v>6870.10829759063</c:v>
                </c:pt>
                <c:pt idx="5">
                  <c:v>7123.78630760064</c:v>
                </c:pt>
                <c:pt idx="6">
                  <c:v>7654.53630146312</c:v>
                </c:pt>
                <c:pt idx="7">
                  <c:v>7503.14725332427</c:v>
                </c:pt>
                <c:pt idx="8">
                  <c:v>6860.63535570609</c:v>
                </c:pt>
                <c:pt idx="9">
                  <c:v>6630.96054680129</c:v>
                </c:pt>
                <c:pt idx="10">
                  <c:v>6371.31923113814</c:v>
                </c:pt>
                <c:pt idx="11">
                  <c:v>6194.30087416737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圣劳伦斯河!$B$24:$M$24</c:f>
              <c:numCache>
                <c:formatCode>0.00_ </c:formatCode>
                <c:ptCount val="12"/>
                <c:pt idx="0">
                  <c:v>6484.62782469161</c:v>
                </c:pt>
                <c:pt idx="1">
                  <c:v>6655.3528073738</c:v>
                </c:pt>
                <c:pt idx="2">
                  <c:v>6943.08894778628</c:v>
                </c:pt>
                <c:pt idx="3">
                  <c:v>7259.84784737652</c:v>
                </c:pt>
                <c:pt idx="4">
                  <c:v>7236.84846803182</c:v>
                </c:pt>
                <c:pt idx="5">
                  <c:v>7051.48671945818</c:v>
                </c:pt>
                <c:pt idx="6">
                  <c:v>6937.02911374285</c:v>
                </c:pt>
                <c:pt idx="7">
                  <c:v>6664.09418571854</c:v>
                </c:pt>
                <c:pt idx="8">
                  <c:v>6496.37965185928</c:v>
                </c:pt>
                <c:pt idx="9">
                  <c:v>6255.65324987542</c:v>
                </c:pt>
                <c:pt idx="10">
                  <c:v>6143.15224601529</c:v>
                </c:pt>
                <c:pt idx="11">
                  <c:v>6062.57287166249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圣劳伦斯河!$B$25:$M$25</c:f>
              <c:numCache>
                <c:formatCode>0.00_ </c:formatCode>
                <c:ptCount val="12"/>
                <c:pt idx="0">
                  <c:v>6406.30731102506</c:v>
                </c:pt>
                <c:pt idx="1">
                  <c:v>6920.10517272989</c:v>
                </c:pt>
                <c:pt idx="2">
                  <c:v>6938.33419179342</c:v>
                </c:pt>
                <c:pt idx="3">
                  <c:v>7191.27292582772</c:v>
                </c:pt>
                <c:pt idx="4">
                  <c:v>7586.25728207005</c:v>
                </c:pt>
                <c:pt idx="5">
                  <c:v>7646.10976340335</c:v>
                </c:pt>
                <c:pt idx="6">
                  <c:v>7806.48078313879</c:v>
                </c:pt>
                <c:pt idx="7">
                  <c:v>7546.44282010546</c:v>
                </c:pt>
                <c:pt idx="8">
                  <c:v>6841.85675076564</c:v>
                </c:pt>
                <c:pt idx="9">
                  <c:v>6688.432569418</c:v>
                </c:pt>
                <c:pt idx="10">
                  <c:v>6861.11619747227</c:v>
                </c:pt>
                <c:pt idx="11">
                  <c:v>6652.57237484051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圣劳伦斯河!$B$26:$M$26</c:f>
              <c:numCache>
                <c:formatCode>0.00_ </c:formatCode>
                <c:ptCount val="12"/>
                <c:pt idx="0">
                  <c:v>6712.74692157597</c:v>
                </c:pt>
                <c:pt idx="1">
                  <c:v>6821.04289216398</c:v>
                </c:pt>
                <c:pt idx="2">
                  <c:v>6883.16407006059</c:v>
                </c:pt>
                <c:pt idx="3">
                  <c:v>7001.64726906888</c:v>
                </c:pt>
                <c:pt idx="4">
                  <c:v>7591.70914982683</c:v>
                </c:pt>
                <c:pt idx="5">
                  <c:v>7368.77688852734</c:v>
                </c:pt>
                <c:pt idx="6">
                  <c:v>7317.09989402333</c:v>
                </c:pt>
                <c:pt idx="7">
                  <c:v>6775.94720893118</c:v>
                </c:pt>
                <c:pt idx="8">
                  <c:v>6724.34877259399</c:v>
                </c:pt>
                <c:pt idx="9">
                  <c:v>6232.11120050554</c:v>
                </c:pt>
                <c:pt idx="10">
                  <c:v>6421.97675912915</c:v>
                </c:pt>
                <c:pt idx="11">
                  <c:v>6385.25034278848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圣劳伦斯河!$B$27:$M$27</c:f>
              <c:numCache>
                <c:formatCode>0.00_ </c:formatCode>
                <c:ptCount val="12"/>
                <c:pt idx="0">
                  <c:v>6771.73432671422</c:v>
                </c:pt>
                <c:pt idx="1">
                  <c:v>6855.72173347923</c:v>
                </c:pt>
                <c:pt idx="2">
                  <c:v>6959.51990879028</c:v>
                </c:pt>
                <c:pt idx="3">
                  <c:v>7343.54259897188</c:v>
                </c:pt>
                <c:pt idx="4">
                  <c:v>7244.57631799258</c:v>
                </c:pt>
                <c:pt idx="5">
                  <c:v>7780.74691261025</c:v>
                </c:pt>
                <c:pt idx="6">
                  <c:v>7841.10524310507</c:v>
                </c:pt>
                <c:pt idx="7">
                  <c:v>7660.49767362396</c:v>
                </c:pt>
                <c:pt idx="8">
                  <c:v>6913.5930993928</c:v>
                </c:pt>
                <c:pt idx="9">
                  <c:v>6952.2639972182</c:v>
                </c:pt>
                <c:pt idx="10">
                  <c:v>7133.31478208637</c:v>
                </c:pt>
                <c:pt idx="11">
                  <c:v>7069.46096050766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圣劳伦斯河!$B$28:$M$28</c:f>
              <c:numCache>
                <c:formatCode>0.00_ </c:formatCode>
                <c:ptCount val="12"/>
                <c:pt idx="0">
                  <c:v>7078.04933480553</c:v>
                </c:pt>
                <c:pt idx="1">
                  <c:v>7326.30350164892</c:v>
                </c:pt>
                <c:pt idx="2">
                  <c:v>7521.20217845454</c:v>
                </c:pt>
                <c:pt idx="3">
                  <c:v>7730.26912166216</c:v>
                </c:pt>
                <c:pt idx="4">
                  <c:v>7870.14384750509</c:v>
                </c:pt>
                <c:pt idx="5">
                  <c:v>7535.21953637926</c:v>
                </c:pt>
                <c:pt idx="6">
                  <c:v>7316.93015069927</c:v>
                </c:pt>
                <c:pt idx="7">
                  <c:v>7080.43461090733</c:v>
                </c:pt>
                <c:pt idx="8">
                  <c:v>6938.3706709991</c:v>
                </c:pt>
                <c:pt idx="9">
                  <c:v>6599.28260184459</c:v>
                </c:pt>
                <c:pt idx="10">
                  <c:v>6272.8191280091</c:v>
                </c:pt>
                <c:pt idx="11">
                  <c:v>6367.91074501605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圣劳伦斯河!$B$29:$M$29</c:f>
              <c:numCache>
                <c:formatCode>0.00_ </c:formatCode>
                <c:ptCount val="12"/>
                <c:pt idx="0">
                  <c:v>6298.88306257555</c:v>
                </c:pt>
                <c:pt idx="1">
                  <c:v>6347.58217447508</c:v>
                </c:pt>
                <c:pt idx="2">
                  <c:v>6069.72348593896</c:v>
                </c:pt>
                <c:pt idx="3">
                  <c:v>6365.99284210921</c:v>
                </c:pt>
                <c:pt idx="4">
                  <c:v>6631.44111182304</c:v>
                </c:pt>
                <c:pt idx="5">
                  <c:v>6688.6268699672</c:v>
                </c:pt>
                <c:pt idx="6">
                  <c:v>6777.98420407882</c:v>
                </c:pt>
                <c:pt idx="7">
                  <c:v>6726.00798229905</c:v>
                </c:pt>
                <c:pt idx="8">
                  <c:v>6596.55244712584</c:v>
                </c:pt>
                <c:pt idx="9">
                  <c:v>6669.87644056563</c:v>
                </c:pt>
                <c:pt idx="10">
                  <c:v>7005.51583532963</c:v>
                </c:pt>
                <c:pt idx="11">
                  <c:v>6978.44851395599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圣劳伦斯河!$B$30:$M$30</c:f>
              <c:numCache>
                <c:formatCode>0.00_ </c:formatCode>
                <c:ptCount val="12"/>
                <c:pt idx="0">
                  <c:v>6898.62182950547</c:v>
                </c:pt>
                <c:pt idx="1">
                  <c:v>6808.05114921964</c:v>
                </c:pt>
                <c:pt idx="2">
                  <c:v>7039.18703701912</c:v>
                </c:pt>
                <c:pt idx="3">
                  <c:v>7396.70323098443</c:v>
                </c:pt>
                <c:pt idx="4">
                  <c:v>7577.41887376259</c:v>
                </c:pt>
                <c:pt idx="5">
                  <c:v>7556.52121234494</c:v>
                </c:pt>
                <c:pt idx="6">
                  <c:v>7207.03796854885</c:v>
                </c:pt>
                <c:pt idx="7">
                  <c:v>6622.871629934</c:v>
                </c:pt>
                <c:pt idx="8">
                  <c:v>6242.62482360783</c:v>
                </c:pt>
                <c:pt idx="9">
                  <c:v>5909.23969354692</c:v>
                </c:pt>
                <c:pt idx="10">
                  <c:v>5880.90727772278</c:v>
                </c:pt>
                <c:pt idx="11">
                  <c:v>6261.35182940085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5791054"/>
        <c:axId val="639426582"/>
      </c:lineChart>
      <c:catAx>
        <c:axId val="2357910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426582"/>
        <c:crosses val="autoZero"/>
        <c:auto val="1"/>
        <c:lblAlgn val="ctr"/>
        <c:lblOffset val="100"/>
        <c:noMultiLvlLbl val="0"/>
      </c:catAx>
      <c:valAx>
        <c:axId val="639426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7910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184150</xdr:colOff>
      <xdr:row>9</xdr:row>
      <xdr:rowOff>44450</xdr:rowOff>
    </xdr:from>
    <xdr:to>
      <xdr:col>11</xdr:col>
      <xdr:colOff>62865</xdr:colOff>
      <xdr:row>34</xdr:row>
      <xdr:rowOff>24765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4730750" y="1857375"/>
        <a:ext cx="5669915" cy="4425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114300</xdr:colOff>
      <xdr:row>9</xdr:row>
      <xdr:rowOff>82550</xdr:rowOff>
    </xdr:from>
    <xdr:to>
      <xdr:col>10</xdr:col>
      <xdr:colOff>170180</xdr:colOff>
      <xdr:row>35</xdr:row>
      <xdr:rowOff>25400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3695700" y="2066925"/>
        <a:ext cx="5847080" cy="456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800100</xdr:colOff>
      <xdr:row>3</xdr:row>
      <xdr:rowOff>565785</xdr:rowOff>
    </xdr:from>
    <xdr:to>
      <xdr:col>11</xdr:col>
      <xdr:colOff>341630</xdr:colOff>
      <xdr:row>31</xdr:row>
      <xdr:rowOff>151765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4381500" y="1295400"/>
        <a:ext cx="629793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O19" sqref="O19"/>
    </sheetView>
  </sheetViews>
  <sheetFormatPr defaultColWidth="9" defaultRowHeight="14"/>
  <sheetData>
    <row r="1" spans="1:1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22"/>
    </row>
    <row r="2" spans="1:13">
      <c r="A2" s="3" t="s">
        <v>1</v>
      </c>
      <c r="M2" s="12"/>
    </row>
    <row r="3" ht="29.1" customHeight="1" spans="1:13">
      <c r="A3" s="6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>
      <c r="A4" s="3" t="s">
        <v>3</v>
      </c>
      <c r="M4" s="12"/>
    </row>
    <row r="5" ht="14.75" spans="1:13">
      <c r="A5" s="25" t="s">
        <v>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</row>
    <row r="7" spans="1:13">
      <c r="A7" s="19" t="s">
        <v>5</v>
      </c>
      <c r="B7" s="19" t="s">
        <v>6</v>
      </c>
      <c r="C7" s="19" t="s">
        <v>7</v>
      </c>
      <c r="D7" s="19" t="s">
        <v>8</v>
      </c>
      <c r="E7" s="19" t="s">
        <v>9</v>
      </c>
      <c r="F7" s="19" t="s">
        <v>10</v>
      </c>
      <c r="G7" s="19" t="s">
        <v>11</v>
      </c>
      <c r="H7" s="19" t="s">
        <v>12</v>
      </c>
      <c r="I7" s="19" t="s">
        <v>13</v>
      </c>
      <c r="J7" s="19" t="s">
        <v>14</v>
      </c>
      <c r="K7" s="19" t="s">
        <v>15</v>
      </c>
      <c r="L7" s="19" t="s">
        <v>16</v>
      </c>
      <c r="M7" s="19" t="s">
        <v>17</v>
      </c>
    </row>
    <row r="8" spans="1:13">
      <c r="A8" s="19">
        <v>2000</v>
      </c>
      <c r="B8" s="20">
        <v>183.15297433314</v>
      </c>
      <c r="C8" s="20">
        <v>183.160867000124</v>
      </c>
      <c r="D8" s="20">
        <v>183.002058751479</v>
      </c>
      <c r="E8" s="20">
        <v>183.141421360406</v>
      </c>
      <c r="F8" s="20">
        <v>183.178313458278</v>
      </c>
      <c r="G8" s="20">
        <v>183.237270964538</v>
      </c>
      <c r="H8" s="20">
        <v>183.364819814147</v>
      </c>
      <c r="I8" s="20">
        <v>183.259797695167</v>
      </c>
      <c r="J8" s="20">
        <v>183.270623569078</v>
      </c>
      <c r="K8" s="20">
        <v>183.281391809052</v>
      </c>
      <c r="L8" s="20">
        <v>183.204291179791</v>
      </c>
      <c r="M8" s="20">
        <v>183.084234214503</v>
      </c>
    </row>
    <row r="9" spans="1:13">
      <c r="A9" s="19">
        <v>2001</v>
      </c>
      <c r="B9" s="20">
        <v>182.912211876509</v>
      </c>
      <c r="C9" s="20">
        <v>182.878187736666</v>
      </c>
      <c r="D9" s="20">
        <v>182.918538312923</v>
      </c>
      <c r="E9" s="20">
        <v>182.951095200301</v>
      </c>
      <c r="F9" s="20">
        <v>183.256081685302</v>
      </c>
      <c r="G9" s="20">
        <v>183.261027828483</v>
      </c>
      <c r="H9" s="20">
        <v>183.263767987541</v>
      </c>
      <c r="I9" s="20">
        <v>183.34260545296</v>
      </c>
      <c r="J9" s="20">
        <v>183.397467456251</v>
      </c>
      <c r="K9" s="20">
        <v>183.295648676373</v>
      </c>
      <c r="L9" s="20">
        <v>183.276506355937</v>
      </c>
      <c r="M9" s="20">
        <v>183.275841044163</v>
      </c>
    </row>
    <row r="10" spans="1:13">
      <c r="A10" s="19">
        <v>2002</v>
      </c>
      <c r="B10" s="20">
        <v>183.301706822961</v>
      </c>
      <c r="C10" s="20">
        <v>183.145064786812</v>
      </c>
      <c r="D10" s="20">
        <v>183.076916953444</v>
      </c>
      <c r="E10" s="20">
        <v>183.21210888647</v>
      </c>
      <c r="F10" s="20">
        <v>183.165079721396</v>
      </c>
      <c r="G10" s="20">
        <v>183.251770584415</v>
      </c>
      <c r="H10" s="20">
        <v>183.438940979827</v>
      </c>
      <c r="I10" s="20">
        <v>183.422562751068</v>
      </c>
      <c r="J10" s="20">
        <v>183.464175339983</v>
      </c>
      <c r="K10" s="20">
        <v>183.390581881974</v>
      </c>
      <c r="L10" s="20">
        <v>183.425413125515</v>
      </c>
      <c r="M10" s="20">
        <v>183.294848852896</v>
      </c>
    </row>
    <row r="11" spans="1:13">
      <c r="A11" s="19">
        <v>2003</v>
      </c>
      <c r="B11" s="20">
        <v>183.209530317293</v>
      </c>
      <c r="C11" s="20">
        <v>183.035756621946</v>
      </c>
      <c r="D11" s="20">
        <v>182.948667194452</v>
      </c>
      <c r="E11" s="20">
        <v>183.008279585042</v>
      </c>
      <c r="F11" s="20">
        <v>183.232076485889</v>
      </c>
      <c r="G11" s="20">
        <v>183.250533587506</v>
      </c>
      <c r="H11" s="20">
        <v>183.32321795229</v>
      </c>
      <c r="I11" s="20">
        <v>183.272230479175</v>
      </c>
      <c r="J11" s="20">
        <v>183.214391063782</v>
      </c>
      <c r="K11" s="20">
        <v>183.17599073643</v>
      </c>
      <c r="L11" s="20">
        <v>183.248798817846</v>
      </c>
      <c r="M11" s="20">
        <v>183.273436131875</v>
      </c>
    </row>
    <row r="12" spans="1:13">
      <c r="A12" s="19">
        <v>2004</v>
      </c>
      <c r="B12" s="20">
        <v>183.159597591156</v>
      </c>
      <c r="C12" s="20">
        <v>183.147180234947</v>
      </c>
      <c r="D12" s="20">
        <v>182.976522580219</v>
      </c>
      <c r="E12" s="20">
        <v>183.216934882408</v>
      </c>
      <c r="F12" s="20">
        <v>183.307879670118</v>
      </c>
      <c r="G12" s="20">
        <v>183.263068999225</v>
      </c>
      <c r="H12" s="20">
        <v>183.330941847483</v>
      </c>
      <c r="I12" s="20">
        <v>183.514241157894</v>
      </c>
      <c r="J12" s="20">
        <v>183.453586827768</v>
      </c>
      <c r="K12" s="20">
        <v>183.439739648842</v>
      </c>
      <c r="L12" s="20">
        <v>183.46559409201</v>
      </c>
      <c r="M12" s="20">
        <v>183.418168381688</v>
      </c>
    </row>
    <row r="13" spans="1:13">
      <c r="A13" s="19">
        <v>2005</v>
      </c>
      <c r="B13" s="20">
        <v>183.234659916833</v>
      </c>
      <c r="C13" s="20">
        <v>183.174173718451</v>
      </c>
      <c r="D13" s="20">
        <v>183.289633768394</v>
      </c>
      <c r="E13" s="20">
        <v>183.173383358404</v>
      </c>
      <c r="F13" s="20">
        <v>183.324660430468</v>
      </c>
      <c r="G13" s="20">
        <v>183.385060026949</v>
      </c>
      <c r="H13" s="20">
        <v>183.349222330669</v>
      </c>
      <c r="I13" s="20">
        <v>183.468109971243</v>
      </c>
      <c r="J13" s="20">
        <v>183.355303004917</v>
      </c>
      <c r="K13" s="20">
        <v>183.298872065497</v>
      </c>
      <c r="L13" s="20">
        <v>183.407156925452</v>
      </c>
      <c r="M13" s="20">
        <v>183.361744084341</v>
      </c>
    </row>
    <row r="14" spans="1:13">
      <c r="A14" s="19">
        <v>2006</v>
      </c>
      <c r="B14" s="20">
        <v>183.15064510531</v>
      </c>
      <c r="C14" s="20">
        <v>183.13219476068</v>
      </c>
      <c r="D14" s="20">
        <v>183.148911608467</v>
      </c>
      <c r="E14" s="20">
        <v>183.172949296529</v>
      </c>
      <c r="F14" s="20">
        <v>183.194087561337</v>
      </c>
      <c r="G14" s="20">
        <v>183.296902311862</v>
      </c>
      <c r="H14" s="20">
        <v>183.234699939624</v>
      </c>
      <c r="I14" s="20">
        <v>183.375717499131</v>
      </c>
      <c r="J14" s="20">
        <v>183.180538380053</v>
      </c>
      <c r="K14" s="20">
        <v>183.090747002285</v>
      </c>
      <c r="L14" s="20">
        <v>183.053739052593</v>
      </c>
      <c r="M14" s="20">
        <v>182.910967116552</v>
      </c>
    </row>
    <row r="15" spans="1:13">
      <c r="A15" s="19">
        <v>2007</v>
      </c>
      <c r="B15" s="20">
        <v>182.987016357924</v>
      </c>
      <c r="C15" s="20">
        <v>182.777412333187</v>
      </c>
      <c r="D15" s="20">
        <v>182.808014916783</v>
      </c>
      <c r="E15" s="20">
        <v>182.882239045322</v>
      </c>
      <c r="F15" s="20">
        <v>182.880605523615</v>
      </c>
      <c r="G15" s="20">
        <v>182.91141295385</v>
      </c>
      <c r="H15" s="20">
        <v>182.961722529918</v>
      </c>
      <c r="I15" s="20">
        <v>182.947934560345</v>
      </c>
      <c r="J15" s="20">
        <v>183.083234517837</v>
      </c>
      <c r="K15" s="20">
        <v>183.096031278216</v>
      </c>
      <c r="L15" s="20">
        <v>183.189097331623</v>
      </c>
      <c r="M15" s="20">
        <v>183.050726824471</v>
      </c>
    </row>
    <row r="16" spans="1:13">
      <c r="A16" s="19">
        <v>2008</v>
      </c>
      <c r="B16" s="20">
        <v>183.010878846481</v>
      </c>
      <c r="C16" s="20">
        <v>183.020577771407</v>
      </c>
      <c r="D16" s="20">
        <v>182.972568701112</v>
      </c>
      <c r="E16" s="20">
        <v>182.91625184223</v>
      </c>
      <c r="F16" s="20">
        <v>183.220339162423</v>
      </c>
      <c r="G16" s="20">
        <v>183.193369534613</v>
      </c>
      <c r="H16" s="20">
        <v>183.457705095738</v>
      </c>
      <c r="I16" s="20">
        <v>183.399186613458</v>
      </c>
      <c r="J16" s="20">
        <v>183.348618739772</v>
      </c>
      <c r="K16" s="20">
        <v>183.389265455393</v>
      </c>
      <c r="L16" s="20">
        <v>183.343845866019</v>
      </c>
      <c r="M16" s="20">
        <v>183.27115925625</v>
      </c>
    </row>
    <row r="17" spans="1:13">
      <c r="A17" s="19">
        <v>2009</v>
      </c>
      <c r="B17" s="20">
        <v>183.170078999573</v>
      </c>
      <c r="C17" s="20">
        <v>183.120796281917</v>
      </c>
      <c r="D17" s="20">
        <v>183.169059661221</v>
      </c>
      <c r="E17" s="20">
        <v>183.164371308883</v>
      </c>
      <c r="F17" s="20">
        <v>183.329360797036</v>
      </c>
      <c r="G17" s="20">
        <v>183.236550098847</v>
      </c>
      <c r="H17" s="20">
        <v>183.343462548579</v>
      </c>
      <c r="I17" s="20">
        <v>183.44141266144</v>
      </c>
      <c r="J17" s="20">
        <v>183.402965496949</v>
      </c>
      <c r="K17" s="20">
        <v>183.437952902932</v>
      </c>
      <c r="L17" s="20">
        <v>183.323992615614</v>
      </c>
      <c r="M17" s="20">
        <v>183.225247275833</v>
      </c>
    </row>
    <row r="18" spans="1:13">
      <c r="A18" s="19">
        <v>2010</v>
      </c>
      <c r="B18" s="20">
        <v>183.262054118303</v>
      </c>
      <c r="C18" s="20">
        <v>183.229614233939</v>
      </c>
      <c r="D18" s="20">
        <v>183.034796750021</v>
      </c>
      <c r="E18" s="20">
        <v>183.029016331771</v>
      </c>
      <c r="F18" s="20">
        <v>183.147057933225</v>
      </c>
      <c r="G18" s="20">
        <v>183.067473873939</v>
      </c>
      <c r="H18" s="20">
        <v>183.284457514205</v>
      </c>
      <c r="I18" s="20">
        <v>183.126555303323</v>
      </c>
      <c r="J18" s="20">
        <v>183.132365170523</v>
      </c>
      <c r="K18" s="20">
        <v>183.104669961458</v>
      </c>
      <c r="L18" s="20">
        <v>183.057813156825</v>
      </c>
      <c r="M18" s="20">
        <v>183.118004864207</v>
      </c>
    </row>
    <row r="19" spans="1:13">
      <c r="A19" s="19">
        <v>2011</v>
      </c>
      <c r="B19" s="20">
        <v>182.95419545409</v>
      </c>
      <c r="C19" s="20">
        <v>183.025657938188</v>
      </c>
      <c r="D19" s="20">
        <v>182.849434166062</v>
      </c>
      <c r="E19" s="20">
        <v>182.931064854061</v>
      </c>
      <c r="F19" s="20">
        <v>183.00790454217</v>
      </c>
      <c r="G19" s="20">
        <v>183.200877187494</v>
      </c>
      <c r="H19" s="20">
        <v>183.263862629965</v>
      </c>
      <c r="I19" s="20">
        <v>183.196809094021</v>
      </c>
      <c r="J19" s="20">
        <v>183.231720572</v>
      </c>
      <c r="K19" s="20">
        <v>183.286445672556</v>
      </c>
      <c r="L19" s="20">
        <v>183.147454852677</v>
      </c>
      <c r="M19" s="20">
        <v>183.062021992893</v>
      </c>
    </row>
    <row r="20" spans="1:13">
      <c r="A20" s="19">
        <v>2012</v>
      </c>
      <c r="B20" s="20">
        <v>182.923408569849</v>
      </c>
      <c r="C20" s="20">
        <v>182.968196395763</v>
      </c>
      <c r="D20" s="20">
        <v>182.969143346077</v>
      </c>
      <c r="E20" s="20">
        <v>182.953973816023</v>
      </c>
      <c r="F20" s="20">
        <v>183.056886932428</v>
      </c>
      <c r="G20" s="20">
        <v>183.256272600809</v>
      </c>
      <c r="H20" s="20">
        <v>183.309681246654</v>
      </c>
      <c r="I20" s="20">
        <v>183.243938353499</v>
      </c>
      <c r="J20" s="20">
        <v>183.231761295991</v>
      </c>
      <c r="K20" s="20">
        <v>183.078770666911</v>
      </c>
      <c r="L20" s="20">
        <v>183.102342276684</v>
      </c>
      <c r="M20" s="20">
        <v>183.122619807528</v>
      </c>
    </row>
    <row r="21" spans="1:13">
      <c r="A21" s="19">
        <v>2013</v>
      </c>
      <c r="B21" s="20">
        <v>182.960532606592</v>
      </c>
      <c r="C21" s="20">
        <v>182.865294327129</v>
      </c>
      <c r="D21" s="20">
        <v>182.872714590919</v>
      </c>
      <c r="E21" s="20">
        <v>182.96264844799</v>
      </c>
      <c r="F21" s="20">
        <v>183.067094255634</v>
      </c>
      <c r="G21" s="20">
        <v>183.188886458439</v>
      </c>
      <c r="H21" s="20">
        <v>183.396507494053</v>
      </c>
      <c r="I21" s="20">
        <v>183.441593481615</v>
      </c>
      <c r="J21" s="20">
        <v>183.476746442527</v>
      </c>
      <c r="K21" s="20">
        <v>183.359057096537</v>
      </c>
      <c r="L21" s="20">
        <v>183.443861945012</v>
      </c>
      <c r="M21" s="20">
        <v>183.339604100083</v>
      </c>
    </row>
    <row r="22" spans="1:13">
      <c r="A22" s="19">
        <v>2014</v>
      </c>
      <c r="B22" s="20">
        <v>183.24411131645</v>
      </c>
      <c r="C22" s="20">
        <v>183.327206831526</v>
      </c>
      <c r="D22" s="20">
        <v>183.322898370922</v>
      </c>
      <c r="E22" s="20">
        <v>183.212025724414</v>
      </c>
      <c r="F22" s="20">
        <v>183.379746485181</v>
      </c>
      <c r="G22" s="20">
        <v>183.532021000369</v>
      </c>
      <c r="H22" s="20">
        <v>183.568850913352</v>
      </c>
      <c r="I22" s="20">
        <v>183.700753264912</v>
      </c>
      <c r="J22" s="20">
        <v>183.720688694218</v>
      </c>
      <c r="K22" s="20">
        <v>183.752850348414</v>
      </c>
      <c r="L22" s="20">
        <v>183.759129508317</v>
      </c>
      <c r="M22" s="20">
        <v>183.607797854427</v>
      </c>
    </row>
    <row r="23" spans="1:13">
      <c r="A23" s="19">
        <v>2015</v>
      </c>
      <c r="B23" s="20">
        <v>183.451262855411</v>
      </c>
      <c r="C23" s="20">
        <v>183.51759748514</v>
      </c>
      <c r="D23" s="20">
        <v>183.361290893206</v>
      </c>
      <c r="E23" s="20">
        <v>183.519876806902</v>
      </c>
      <c r="F23" s="20">
        <v>183.519426646129</v>
      </c>
      <c r="G23" s="20">
        <v>183.682032726448</v>
      </c>
      <c r="H23" s="20">
        <v>183.614903088748</v>
      </c>
      <c r="I23" s="20">
        <v>183.689742473184</v>
      </c>
      <c r="J23" s="20">
        <v>183.748875424441</v>
      </c>
      <c r="K23" s="20">
        <v>183.521839676025</v>
      </c>
      <c r="L23" s="20">
        <v>183.530800456086</v>
      </c>
      <c r="M23" s="20">
        <v>183.52123656735</v>
      </c>
    </row>
    <row r="24" spans="1:13">
      <c r="A24" s="19">
        <v>2016</v>
      </c>
      <c r="B24" s="20">
        <v>183.585141144239</v>
      </c>
      <c r="C24" s="20">
        <v>183.52606793064</v>
      </c>
      <c r="D24" s="20">
        <v>183.429867756967</v>
      </c>
      <c r="E24" s="20">
        <v>183.443562349774</v>
      </c>
      <c r="F24" s="20">
        <v>183.582890786612</v>
      </c>
      <c r="G24" s="20">
        <v>183.512140354634</v>
      </c>
      <c r="H24" s="20">
        <v>183.626813812957</v>
      </c>
      <c r="I24" s="20">
        <v>183.671490157516</v>
      </c>
      <c r="J24" s="20">
        <v>183.671530807304</v>
      </c>
      <c r="K24" s="20">
        <v>183.776641724937</v>
      </c>
      <c r="L24" s="20">
        <v>183.637937071496</v>
      </c>
      <c r="M24" s="20">
        <v>183.462547534288</v>
      </c>
    </row>
    <row r="25" spans="1:13">
      <c r="A25" s="19">
        <v>2017</v>
      </c>
      <c r="B25" s="20">
        <v>183.53932980463</v>
      </c>
      <c r="C25" s="20">
        <v>183.359987979388</v>
      </c>
      <c r="D25" s="20">
        <v>183.392704632869</v>
      </c>
      <c r="E25" s="20">
        <v>183.489396096223</v>
      </c>
      <c r="F25" s="20">
        <v>183.529103044053</v>
      </c>
      <c r="G25" s="20">
        <v>183.731190918783</v>
      </c>
      <c r="H25" s="20">
        <v>183.744262479964</v>
      </c>
      <c r="I25" s="20">
        <v>183.762065240375</v>
      </c>
      <c r="J25" s="20">
        <v>183.776777590915</v>
      </c>
      <c r="K25" s="20">
        <v>183.748263106461</v>
      </c>
      <c r="L25" s="20">
        <v>183.87416287647</v>
      </c>
      <c r="M25" s="20">
        <v>183.685897583031</v>
      </c>
    </row>
    <row r="26" spans="1:13">
      <c r="A26" s="19">
        <v>2018</v>
      </c>
      <c r="B26" s="20">
        <v>183.609819631758</v>
      </c>
      <c r="C26" s="20">
        <v>183.585900102709</v>
      </c>
      <c r="D26" s="20">
        <v>183.48738397183</v>
      </c>
      <c r="E26" s="20">
        <v>183.488678128904</v>
      </c>
      <c r="F26" s="20">
        <v>183.532879007991</v>
      </c>
      <c r="G26" s="20">
        <v>183.599149519613</v>
      </c>
      <c r="H26" s="20">
        <v>183.66175176291</v>
      </c>
      <c r="I26" s="20">
        <v>183.633853195941</v>
      </c>
      <c r="J26" s="20">
        <v>183.7504934318</v>
      </c>
      <c r="K26" s="20">
        <v>183.783291282127</v>
      </c>
      <c r="L26" s="20">
        <v>183.665363061061</v>
      </c>
      <c r="M26" s="20">
        <v>183.723056183664</v>
      </c>
    </row>
    <row r="27" spans="1:13">
      <c r="A27" s="19">
        <v>2019</v>
      </c>
      <c r="B27" s="20">
        <v>183.616508740483</v>
      </c>
      <c r="C27" s="20">
        <v>183.503185670462</v>
      </c>
      <c r="D27" s="20">
        <v>183.570893853741</v>
      </c>
      <c r="E27" s="20">
        <v>183.655201608561</v>
      </c>
      <c r="F27" s="20">
        <v>183.819422541999</v>
      </c>
      <c r="G27" s="20">
        <v>183.815050736496</v>
      </c>
      <c r="H27" s="20">
        <v>183.959430757038</v>
      </c>
      <c r="I27" s="20">
        <v>183.761047197952</v>
      </c>
      <c r="J27" s="20">
        <v>183.805582819032</v>
      </c>
      <c r="K27" s="20">
        <v>183.808564429896</v>
      </c>
      <c r="L27" s="20">
        <v>183.828066211297</v>
      </c>
      <c r="M27" s="20">
        <v>183.803258619256</v>
      </c>
    </row>
    <row r="28" spans="1:13">
      <c r="A28" s="19">
        <v>2020</v>
      </c>
      <c r="B28" s="20">
        <v>183.800467190601</v>
      </c>
      <c r="C28" s="20">
        <v>183.703617107766</v>
      </c>
      <c r="D28" s="20">
        <v>183.478586970774</v>
      </c>
      <c r="E28" s="20">
        <v>183.5857842117</v>
      </c>
      <c r="F28" s="20">
        <v>183.574768744335</v>
      </c>
      <c r="G28" s="20">
        <v>183.61754706382</v>
      </c>
      <c r="H28" s="20">
        <v>183.706562597315</v>
      </c>
      <c r="I28" s="20">
        <v>183.874221597764</v>
      </c>
      <c r="J28" s="20">
        <v>183.829491479431</v>
      </c>
      <c r="K28" s="20">
        <v>183.735775319521</v>
      </c>
      <c r="L28" s="20">
        <v>183.655999841792</v>
      </c>
      <c r="M28" s="20">
        <v>183.675160329832</v>
      </c>
    </row>
    <row r="29" spans="1:13">
      <c r="A29" s="19">
        <v>2021</v>
      </c>
      <c r="B29" s="20">
        <v>183.537047936726</v>
      </c>
      <c r="C29" s="20">
        <v>183.548729816004</v>
      </c>
      <c r="D29" s="20">
        <v>183.329955661066</v>
      </c>
      <c r="E29" s="20">
        <v>183.405357965722</v>
      </c>
      <c r="F29" s="20">
        <v>183.57496883018</v>
      </c>
      <c r="G29" s="20">
        <v>183.543469209282</v>
      </c>
      <c r="H29" s="20">
        <v>183.633541831311</v>
      </c>
      <c r="I29" s="20">
        <v>183.445026605322</v>
      </c>
      <c r="J29" s="20">
        <v>183.472123887031</v>
      </c>
      <c r="K29" s="20">
        <v>183.522670732831</v>
      </c>
      <c r="L29" s="20">
        <v>183.344813968005</v>
      </c>
      <c r="M29" s="20">
        <v>183.229286693772</v>
      </c>
    </row>
    <row r="30" spans="1:13">
      <c r="A30" s="19">
        <v>2022</v>
      </c>
      <c r="B30" s="20">
        <v>183.318668766917</v>
      </c>
      <c r="C30" s="20">
        <v>183.090631025723</v>
      </c>
      <c r="D30" s="20">
        <v>183.073194559783</v>
      </c>
      <c r="E30" s="20">
        <v>183.309216773536</v>
      </c>
      <c r="F30" s="20">
        <v>183.448839430972</v>
      </c>
      <c r="G30" s="20">
        <v>183.484030447439</v>
      </c>
      <c r="H30" s="20">
        <v>183.701009852679</v>
      </c>
      <c r="I30" s="20">
        <v>183.728883992069</v>
      </c>
      <c r="J30" s="20">
        <v>183.683531879652</v>
      </c>
      <c r="K30" s="20">
        <v>183.669798710735</v>
      </c>
      <c r="L30" s="20">
        <v>183.510066583232</v>
      </c>
      <c r="M30" s="20">
        <v>183.51489754235</v>
      </c>
    </row>
  </sheetData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opLeftCell="B1" workbookViewId="0">
      <selection activeCell="B8" sqref="B8:M30"/>
    </sheetView>
  </sheetViews>
  <sheetFormatPr defaultColWidth="9" defaultRowHeight="14"/>
  <cols>
    <col min="2" max="13" width="12.6666666666667"/>
  </cols>
  <sheetData>
    <row r="1" spans="1:13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1"/>
    </row>
    <row r="2" spans="1:13">
      <c r="A2" s="3" t="s">
        <v>19</v>
      </c>
      <c r="M2" s="12"/>
    </row>
    <row r="3" ht="29.45" customHeight="1" spans="1:13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ht="45.95" customHeight="1" spans="1:13">
      <c r="A4" s="6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3"/>
    </row>
    <row r="5" ht="14.75" spans="1:13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4"/>
    </row>
    <row r="7" spans="1:13">
      <c r="A7" s="9" t="s">
        <v>5</v>
      </c>
      <c r="B7" s="9" t="s">
        <v>6</v>
      </c>
      <c r="C7" s="9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</row>
    <row r="8" spans="1:13">
      <c r="A8" s="9">
        <v>2000</v>
      </c>
      <c r="B8" s="10">
        <f>555.823*(安大略湖!B8-0.0014*($A8-1985)-69.474)^1.5</f>
        <v>6284.35557929842</v>
      </c>
      <c r="C8" s="10">
        <f>555.823*(安大略湖!C8-0.0014*($A8-1985)-69.474)^1.5</f>
        <v>6171.29031868201</v>
      </c>
      <c r="D8" s="10">
        <f>555.823*(安大略湖!D8-0.0014*($A8-1985)-69.474)^1.5</f>
        <v>6288.64786162403</v>
      </c>
      <c r="E8" s="10">
        <f>555.823*(安大略湖!E8-0.0014*($A8-1985)-69.474)^1.5</f>
        <v>6902.04065738964</v>
      </c>
      <c r="F8" s="10">
        <f>555.823*(安大略湖!F8-0.0014*($A8-1985)-69.474)^1.5</f>
        <v>7280.48202192005</v>
      </c>
      <c r="G8" s="10">
        <f>555.823*(安大略湖!G8-0.0014*($A8-1985)-69.474)^1.5</f>
        <v>7697.52222757363</v>
      </c>
      <c r="H8" s="10">
        <f>555.823*(安大略湖!H8-0.0014*($A8-1985)-69.474)^1.5</f>
        <v>7786.76519771501</v>
      </c>
      <c r="I8" s="10">
        <f>555.823*(安大略湖!I8-0.0014*($A8-1985)-69.474)^1.5</f>
        <v>7268.71501972998</v>
      </c>
      <c r="J8" s="10">
        <f>555.823*(安大略湖!J8-0.0014*($A8-1985)-69.474)^1.5</f>
        <v>6931.02379596891</v>
      </c>
      <c r="K8" s="10">
        <f>555.823*(安大略湖!K8-0.0014*($A8-1985)-69.474)^1.5</f>
        <v>6387.87615357173</v>
      </c>
      <c r="L8" s="10">
        <f>555.823*(安大略湖!L8-0.0014*($A8-1985)-69.474)^1.5</f>
        <v>5966.8301906567</v>
      </c>
      <c r="M8" s="10">
        <f>555.823*(安大略湖!M8-0.0014*($A8-1985)-69.474)^1.5</f>
        <v>6309.07864340819</v>
      </c>
    </row>
    <row r="9" spans="1:13">
      <c r="A9" s="9">
        <v>2001</v>
      </c>
      <c r="B9" s="10">
        <f>555.823*(安大略湖!B9-0.0014*($A9-1985)-69.474)^1.5</f>
        <v>6090.44178134533</v>
      </c>
      <c r="C9" s="10">
        <f>555.823*(安大略湖!C9-0.0014*($A9-1985)-69.474)^1.5</f>
        <v>6215.77301256184</v>
      </c>
      <c r="D9" s="10">
        <f>555.823*(安大略湖!D9-0.0014*($A9-1985)-69.474)^1.5</f>
        <v>6571.5038303402</v>
      </c>
      <c r="E9" s="10">
        <f>555.823*(安大略湖!E9-0.0014*($A9-1985)-69.474)^1.5</f>
        <v>6842.13044815306</v>
      </c>
      <c r="F9" s="10">
        <f>555.823*(安大略湖!F9-0.0014*($A9-1985)-69.474)^1.5</f>
        <v>7152.84711969471</v>
      </c>
      <c r="G9" s="10">
        <f>555.823*(安大略湖!G9-0.0014*($A9-1985)-69.474)^1.5</f>
        <v>7212.92039442724</v>
      </c>
      <c r="H9" s="10">
        <f>555.823*(安大略湖!H9-0.0014*($A9-1985)-69.474)^1.5</f>
        <v>7154.47154144238</v>
      </c>
      <c r="I9" s="10">
        <f>555.823*(安大略湖!I9-0.0014*($A9-1985)-69.474)^1.5</f>
        <v>6704.45534604919</v>
      </c>
      <c r="J9" s="10">
        <f>555.823*(安大略湖!J9-0.0014*($A9-1985)-69.474)^1.5</f>
        <v>6384.57654609537</v>
      </c>
      <c r="K9" s="10">
        <f>555.823*(安大略湖!K9-0.0014*($A9-1985)-69.474)^1.5</f>
        <v>6377.73144531533</v>
      </c>
      <c r="L9" s="10">
        <f>555.823*(安大略湖!L9-0.0014*($A9-1985)-69.474)^1.5</f>
        <v>6216.54062773656</v>
      </c>
      <c r="M9" s="10">
        <f>555.823*(安大略湖!M9-0.0014*($A9-1985)-69.474)^1.5</f>
        <v>6312.63928249394</v>
      </c>
    </row>
    <row r="10" spans="1:13">
      <c r="A10" s="9">
        <v>2002</v>
      </c>
      <c r="B10" s="10">
        <f>555.823*(安大略湖!B10-0.0014*($A10-1985)-69.474)^1.5</f>
        <v>6279.24514966399</v>
      </c>
      <c r="C10" s="10">
        <f>555.823*(安大略湖!C10-0.0014*($A10-1985)-69.474)^1.5</f>
        <v>6720.7652064353</v>
      </c>
      <c r="D10" s="10">
        <f>555.823*(安大略湖!D10-0.0014*($A10-1985)-69.474)^1.5</f>
        <v>6578.54589463987</v>
      </c>
      <c r="E10" s="10">
        <f>555.823*(安大略湖!E10-0.0014*($A10-1985)-69.474)^1.5</f>
        <v>7012.41387231123</v>
      </c>
      <c r="F10" s="10">
        <f>555.823*(安大略湖!F10-0.0014*($A10-1985)-69.474)^1.5</f>
        <v>7724.97423756369</v>
      </c>
      <c r="G10" s="10">
        <f>555.823*(安大略湖!G10-0.0014*($A10-1985)-69.474)^1.5</f>
        <v>7826.63289432494</v>
      </c>
      <c r="H10" s="10">
        <f>555.823*(安大略湖!H10-0.0014*($A10-1985)-69.474)^1.5</f>
        <v>7733.93107726109</v>
      </c>
      <c r="I10" s="10">
        <f>555.823*(安大略湖!I10-0.0014*($A10-1985)-69.474)^1.5</f>
        <v>6916.38006217659</v>
      </c>
      <c r="J10" s="10">
        <f>555.823*(安大略湖!J10-0.0014*($A10-1985)-69.474)^1.5</f>
        <v>6454.83780399055</v>
      </c>
      <c r="K10" s="10">
        <f>555.823*(安大略湖!K10-0.0014*($A10-1985)-69.474)^1.5</f>
        <v>6084.5024637367</v>
      </c>
      <c r="L10" s="10">
        <f>555.823*(安大略湖!L10-0.0014*($A10-1985)-69.474)^1.5</f>
        <v>6122.02785628251</v>
      </c>
      <c r="M10" s="10">
        <f>555.823*(安大略湖!M10-0.0014*($A10-1985)-69.474)^1.5</f>
        <v>5755.70238561874</v>
      </c>
    </row>
    <row r="11" spans="1:13">
      <c r="A11" s="9">
        <v>2003</v>
      </c>
      <c r="B11" s="10">
        <f>555.823*(安大略湖!B11-0.0014*($A11-1985)-69.474)^1.5</f>
        <v>5778.30527021731</v>
      </c>
      <c r="C11" s="10">
        <f>555.823*(安大略湖!C11-0.0014*($A11-1985)-69.474)^1.5</f>
        <v>5990.73225907225</v>
      </c>
      <c r="D11" s="10">
        <f>555.823*(安大略湖!D11-0.0014*($A11-1985)-69.474)^1.5</f>
        <v>6113.28591014214</v>
      </c>
      <c r="E11" s="10">
        <f>555.823*(安大略湖!E11-0.0014*($A11-1985)-69.474)^1.5</f>
        <v>6486.84069904401</v>
      </c>
      <c r="F11" s="10">
        <f>555.823*(安大略湖!F11-0.0014*($A11-1985)-69.474)^1.5</f>
        <v>6999.85441674219</v>
      </c>
      <c r="G11" s="10">
        <f>555.823*(安大略湖!G11-0.0014*($A11-1985)-69.474)^1.5</f>
        <v>7541.10403800787</v>
      </c>
      <c r="H11" s="10">
        <f>555.823*(安大略湖!H11-0.0014*($A11-1985)-69.474)^1.5</f>
        <v>7171.6421602484</v>
      </c>
      <c r="I11" s="10">
        <f>555.823*(安大略湖!I11-0.0014*($A11-1985)-69.474)^1.5</f>
        <v>7130.98792741919</v>
      </c>
      <c r="J11" s="10">
        <f>555.823*(安大略湖!J11-0.0014*($A11-1985)-69.474)^1.5</f>
        <v>6767.80002066606</v>
      </c>
      <c r="K11" s="10">
        <f>555.823*(安大略湖!K11-0.0014*($A11-1985)-69.474)^1.5</f>
        <v>6451.71792357334</v>
      </c>
      <c r="L11" s="10">
        <f>555.823*(安大略湖!L11-0.0014*($A11-1985)-69.474)^1.5</f>
        <v>6527.54738948682</v>
      </c>
      <c r="M11" s="10">
        <f>555.823*(安大略湖!M11-0.0014*($A11-1985)-69.474)^1.5</f>
        <v>6809.98761236466</v>
      </c>
    </row>
    <row r="12" spans="1:13">
      <c r="A12" s="9">
        <v>2004</v>
      </c>
      <c r="B12" s="10">
        <f>555.823*(安大略湖!B12-0.0014*($A12-1985)-69.474)^1.5</f>
        <v>6979.10323583943</v>
      </c>
      <c r="C12" s="10">
        <f>555.823*(安大略湖!C12-0.0014*($A12-1985)-69.474)^1.5</f>
        <v>6733.72428104736</v>
      </c>
      <c r="D12" s="10">
        <f>555.823*(安大略湖!D12-0.0014*($A12-1985)-69.474)^1.5</f>
        <v>6620.73209244938</v>
      </c>
      <c r="E12" s="10">
        <f>555.823*(安大略湖!E12-0.0014*($A12-1985)-69.474)^1.5</f>
        <v>6942.44824524402</v>
      </c>
      <c r="F12" s="10">
        <f>555.823*(安大略湖!F12-0.0014*($A12-1985)-69.474)^1.5</f>
        <v>7210.20202321016</v>
      </c>
      <c r="G12" s="10">
        <f>555.823*(安大略湖!G12-0.0014*($A12-1985)-69.474)^1.5</f>
        <v>7285.09727425747</v>
      </c>
      <c r="H12" s="10">
        <f>555.823*(安大略湖!H12-0.0014*($A12-1985)-69.474)^1.5</f>
        <v>7451.56727513734</v>
      </c>
      <c r="I12" s="10">
        <f>555.823*(安大略湖!I12-0.0014*($A12-1985)-69.474)^1.5</f>
        <v>7396.14636317192</v>
      </c>
      <c r="J12" s="10">
        <f>555.823*(安大略湖!J12-0.0014*($A12-1985)-69.474)^1.5</f>
        <v>7007.26236791718</v>
      </c>
      <c r="K12" s="10">
        <f>555.823*(安大略湖!K12-0.0014*($A12-1985)-69.474)^1.5</f>
        <v>6581.69752051642</v>
      </c>
      <c r="L12" s="10">
        <f>555.823*(安大略湖!L12-0.0014*($A12-1985)-69.474)^1.5</f>
        <v>6082.43913822725</v>
      </c>
      <c r="M12" s="10">
        <f>555.823*(安大略湖!M12-0.0014*($A12-1985)-69.474)^1.5</f>
        <v>6171.03518294824</v>
      </c>
    </row>
    <row r="13" spans="1:13">
      <c r="A13" s="9">
        <v>2005</v>
      </c>
      <c r="B13" s="10">
        <f>555.823*(安大略湖!B13-0.0014*($A13-1985)-69.474)^1.5</f>
        <v>6732.60278775166</v>
      </c>
      <c r="C13" s="10">
        <f>555.823*(安大略湖!C13-0.0014*($A13-1985)-69.474)^1.5</f>
        <v>6815.86091630651</v>
      </c>
      <c r="D13" s="10">
        <f>555.823*(安大略湖!D13-0.0014*($A13-1985)-69.474)^1.5</f>
        <v>6708.79625293825</v>
      </c>
      <c r="E13" s="10">
        <f>555.823*(安大略湖!E13-0.0014*($A13-1985)-69.474)^1.5</f>
        <v>7327.18071319521</v>
      </c>
      <c r="F13" s="10">
        <f>555.823*(安大略湖!F13-0.0014*($A13-1985)-69.474)^1.5</f>
        <v>7470.44998499445</v>
      </c>
      <c r="G13" s="10">
        <f>555.823*(安大略湖!G13-0.0014*($A13-1985)-69.474)^1.5</f>
        <v>7108.96721471752</v>
      </c>
      <c r="H13" s="10">
        <f>555.823*(安大略湖!H13-0.0014*($A13-1985)-69.474)^1.5</f>
        <v>7154.85265664903</v>
      </c>
      <c r="I13" s="10">
        <f>555.823*(安大略湖!I13-0.0014*($A13-1985)-69.474)^1.5</f>
        <v>6845.2005892039</v>
      </c>
      <c r="J13" s="10">
        <f>555.823*(安大略湖!J13-0.0014*($A13-1985)-69.474)^1.5</f>
        <v>6625.47942811062</v>
      </c>
      <c r="K13" s="10">
        <f>555.823*(安大略湖!K13-0.0014*($A13-1985)-69.474)^1.5</f>
        <v>6277.35966937942</v>
      </c>
      <c r="L13" s="10">
        <f>555.823*(安大略湖!L13-0.0014*($A13-1985)-69.474)^1.5</f>
        <v>6326.61112616338</v>
      </c>
      <c r="M13" s="10">
        <f>555.823*(安大略湖!M13-0.0014*($A13-1985)-69.474)^1.5</f>
        <v>6158.91041929229</v>
      </c>
    </row>
    <row r="14" spans="1:13">
      <c r="A14" s="9">
        <v>2006</v>
      </c>
      <c r="B14" s="10">
        <f>555.823*(安大略湖!B14-0.0014*($A14-1985)-69.474)^1.5</f>
        <v>6459.04516734651</v>
      </c>
      <c r="C14" s="10">
        <f>555.823*(安大略湖!C14-0.0014*($A14-1985)-69.474)^1.5</f>
        <v>6708.81572897364</v>
      </c>
      <c r="D14" s="10">
        <f>555.823*(安大略湖!D14-0.0014*($A14-1985)-69.474)^1.5</f>
        <v>6974.41198367572</v>
      </c>
      <c r="E14" s="10">
        <f>555.823*(安大略湖!E14-0.0014*($A14-1985)-69.474)^1.5</f>
        <v>6863.72727021181</v>
      </c>
      <c r="F14" s="10">
        <f>555.823*(安大略湖!F14-0.0014*($A14-1985)-69.474)^1.5</f>
        <v>7032.04348602789</v>
      </c>
      <c r="G14" s="10">
        <f>555.823*(安大略湖!G14-0.0014*($A14-1985)-69.474)^1.5</f>
        <v>7073.10285727158</v>
      </c>
      <c r="H14" s="10">
        <f>555.823*(安大略湖!H14-0.0014*($A14-1985)-69.474)^1.5</f>
        <v>7290.98244061555</v>
      </c>
      <c r="I14" s="10">
        <f>555.823*(安大略湖!I14-0.0014*($A14-1985)-69.474)^1.5</f>
        <v>6873.5317612957</v>
      </c>
      <c r="J14" s="10">
        <f>555.823*(安大略湖!J14-0.0014*($A14-1985)-69.474)^1.5</f>
        <v>6867.37946887046</v>
      </c>
      <c r="K14" s="10">
        <f>555.823*(安大略湖!K14-0.0014*($A14-1985)-69.474)^1.5</f>
        <v>6629.95690191411</v>
      </c>
      <c r="L14" s="10">
        <f>555.823*(安大略湖!L14-0.0014*($A14-1985)-69.474)^1.5</f>
        <v>6804.36487293592</v>
      </c>
      <c r="M14" s="10">
        <f>555.823*(安大略湖!M14-0.0014*($A14-1985)-69.474)^1.5</f>
        <v>6890.35605011603</v>
      </c>
    </row>
    <row r="15" spans="1:13">
      <c r="A15" s="9">
        <v>2007</v>
      </c>
      <c r="B15" s="10">
        <f>555.823*(安大略湖!B15-0.0014*($A15-1985)-69.474)^1.5</f>
        <v>7017.64045976167</v>
      </c>
      <c r="C15" s="10">
        <f>555.823*(安大略湖!C15-0.0014*($A15-1985)-69.474)^1.5</f>
        <v>7136.11751699326</v>
      </c>
      <c r="D15" s="10">
        <f>555.823*(安大略湖!D15-0.0014*($A15-1985)-69.474)^1.5</f>
        <v>6691.76668358194</v>
      </c>
      <c r="E15" s="10">
        <f>555.823*(安大略湖!E15-0.0014*($A15-1985)-69.474)^1.5</f>
        <v>7344.19254097849</v>
      </c>
      <c r="F15" s="10">
        <f>555.823*(安大略湖!F15-0.0014*($A15-1985)-69.474)^1.5</f>
        <v>7187.80519042816</v>
      </c>
      <c r="G15" s="10">
        <f>555.823*(安大略湖!G15-0.0014*($A15-1985)-69.474)^1.5</f>
        <v>6961.67674765771</v>
      </c>
      <c r="H15" s="10">
        <f>555.823*(安大略湖!H15-0.0014*($A15-1985)-69.474)^1.5</f>
        <v>7001.78327423629</v>
      </c>
      <c r="I15" s="10">
        <f>555.823*(安大略湖!I15-0.0014*($A15-1985)-69.474)^1.5</f>
        <v>6429.11421281523</v>
      </c>
      <c r="J15" s="10">
        <f>555.823*(安大略湖!J15-0.0014*($A15-1985)-69.474)^1.5</f>
        <v>6305.96418032059</v>
      </c>
      <c r="K15" s="10">
        <f>555.823*(安大略湖!K15-0.0014*($A15-1985)-69.474)^1.5</f>
        <v>5983.40022347025</v>
      </c>
      <c r="L15" s="10">
        <f>555.823*(安大略湖!L15-0.0014*($A15-1985)-69.474)^1.5</f>
        <v>5851.95138171737</v>
      </c>
      <c r="M15" s="10">
        <f>555.823*(安大略湖!M15-0.0014*($A15-1985)-69.474)^1.5</f>
        <v>5864.31747629727</v>
      </c>
    </row>
    <row r="16" spans="1:13">
      <c r="A16" s="9">
        <v>2008</v>
      </c>
      <c r="B16" s="10">
        <f>555.823*(安大略湖!B16-0.0014*($A16-1985)-69.474)^1.5</f>
        <v>6320.42779580391</v>
      </c>
      <c r="C16" s="10">
        <f>555.823*(安大略湖!C16-0.0014*($A16-1985)-69.474)^1.5</f>
        <v>6640.23402069657</v>
      </c>
      <c r="D16" s="10">
        <f>555.823*(安大略湖!D16-0.0014*($A16-1985)-69.474)^1.5</f>
        <v>7056.5644187118</v>
      </c>
      <c r="E16" s="10">
        <f>555.823*(安大略湖!E16-0.0014*($A16-1985)-69.474)^1.5</f>
        <v>7543.29702824939</v>
      </c>
      <c r="F16" s="10">
        <f>555.823*(安大略湖!F16-0.0014*($A16-1985)-69.474)^1.5</f>
        <v>7810.85717167319</v>
      </c>
      <c r="G16" s="10">
        <f>555.823*(安大略湖!G16-0.0014*($A16-1985)-69.474)^1.5</f>
        <v>7539.94914452816</v>
      </c>
      <c r="H16" s="10">
        <f>555.823*(安大略湖!H16-0.0014*($A16-1985)-69.474)^1.5</f>
        <v>7205.67084398081</v>
      </c>
      <c r="I16" s="10">
        <f>555.823*(安大略湖!I16-0.0014*($A16-1985)-69.474)^1.5</f>
        <v>7223.65202421949</v>
      </c>
      <c r="J16" s="10">
        <f>555.823*(安大略湖!J16-0.0014*($A16-1985)-69.474)^1.5</f>
        <v>6889.55305977778</v>
      </c>
      <c r="K16" s="10">
        <f>555.823*(安大略湖!K16-0.0014*($A16-1985)-69.474)^1.5</f>
        <v>6264.48138681522</v>
      </c>
      <c r="L16" s="10">
        <f>555.823*(安大略湖!L16-0.0014*($A16-1985)-69.474)^1.5</f>
        <v>6051.70021339112</v>
      </c>
      <c r="M16" s="10">
        <f>555.823*(安大略湖!M16-0.0014*($A16-1985)-69.474)^1.5</f>
        <v>6200.55496954862</v>
      </c>
    </row>
    <row r="17" spans="1:13">
      <c r="A17" s="9">
        <v>2009</v>
      </c>
      <c r="B17" s="10">
        <f>555.823*(安大略湖!B17-0.0014*($A17-1985)-69.474)^1.5</f>
        <v>6844.45461085387</v>
      </c>
      <c r="C17" s="10">
        <f>555.823*(安大略湖!C17-0.0014*($A17-1985)-69.474)^1.5</f>
        <v>6966.19405661574</v>
      </c>
      <c r="D17" s="10">
        <f>555.823*(安大略湖!D17-0.0014*($A17-1985)-69.474)^1.5</f>
        <v>7108.23885444166</v>
      </c>
      <c r="E17" s="10">
        <f>555.823*(安大略湖!E17-0.0014*($A17-1985)-69.474)^1.5</f>
        <v>7451.99476235854</v>
      </c>
      <c r="F17" s="10">
        <f>555.823*(安大略湖!F17-0.0014*($A17-1985)-69.474)^1.5</f>
        <v>7404.43195305637</v>
      </c>
      <c r="G17" s="10">
        <f>555.823*(安大略湖!G17-0.0014*($A17-1985)-69.474)^1.5</f>
        <v>7405.81374953677</v>
      </c>
      <c r="H17" s="10">
        <f>555.823*(安大略湖!H17-0.0014*($A17-1985)-69.474)^1.5</f>
        <v>7572.72440158966</v>
      </c>
      <c r="I17" s="10">
        <f>555.823*(安大略湖!I17-0.0014*($A17-1985)-69.474)^1.5</f>
        <v>7098.72415061504</v>
      </c>
      <c r="J17" s="10">
        <f>555.823*(安大略湖!J17-0.0014*($A17-1985)-69.474)^1.5</f>
        <v>6653.33875100277</v>
      </c>
      <c r="K17" s="10">
        <f>555.823*(安大略湖!K17-0.0014*($A17-1985)-69.474)^1.5</f>
        <v>6532.7142926929</v>
      </c>
      <c r="L17" s="10">
        <f>555.823*(安大略湖!L17-0.0014*($A17-1985)-69.474)^1.5</f>
        <v>6184.39495548847</v>
      </c>
      <c r="M17" s="10">
        <f>555.823*(安大略湖!M17-0.0014*($A17-1985)-69.474)^1.5</f>
        <v>6177.60774252261</v>
      </c>
    </row>
    <row r="18" spans="1:13">
      <c r="A18" s="9">
        <v>2010</v>
      </c>
      <c r="B18" s="10">
        <f>555.823*(安大略湖!B18-0.0014*($A18-1985)-69.474)^1.5</f>
        <v>6146.19951733604</v>
      </c>
      <c r="C18" s="10">
        <f>555.823*(安大略湖!C18-0.0014*($A18-1985)-69.474)^1.5</f>
        <v>6258.08504764255</v>
      </c>
      <c r="D18" s="10">
        <f>555.823*(安大略湖!D18-0.0014*($A18-1985)-69.474)^1.5</f>
        <v>6299.07640206076</v>
      </c>
      <c r="E18" s="10">
        <f>555.823*(安大略湖!E18-0.0014*($A18-1985)-69.474)^1.5</f>
        <v>6319.1198106278</v>
      </c>
      <c r="F18" s="10">
        <f>555.823*(安大略湖!F18-0.0014*($A18-1985)-69.474)^1.5</f>
        <v>6694.38886080921</v>
      </c>
      <c r="G18" s="10">
        <f>555.823*(安大略湖!G18-0.0014*($A18-1985)-69.474)^1.5</f>
        <v>7052.00239794802</v>
      </c>
      <c r="H18" s="10">
        <f>555.823*(安大略湖!H18-0.0014*($A18-1985)-69.474)^1.5</f>
        <v>6952.64546336737</v>
      </c>
      <c r="I18" s="10">
        <f>555.823*(安大略湖!I18-0.0014*($A18-1985)-69.474)^1.5</f>
        <v>6906.62781364101</v>
      </c>
      <c r="J18" s="10">
        <f>555.823*(安大略湖!J18-0.0014*($A18-1985)-69.474)^1.5</f>
        <v>6712.96625726331</v>
      </c>
      <c r="K18" s="10">
        <f>555.823*(安大略湖!K18-0.0014*($A18-1985)-69.474)^1.5</f>
        <v>6430.4434772739</v>
      </c>
      <c r="L18" s="10">
        <f>555.823*(安大略湖!L18-0.0014*($A18-1985)-69.474)^1.5</f>
        <v>6093.54990457272</v>
      </c>
      <c r="M18" s="10">
        <f>555.823*(安大略湖!M18-0.0014*($A18-1985)-69.474)^1.5</f>
        <v>6095.52763254571</v>
      </c>
    </row>
    <row r="19" spans="1:13">
      <c r="A19" s="9">
        <v>2011</v>
      </c>
      <c r="B19" s="10">
        <f>555.823*(安大略湖!B19-0.0014*($A19-1985)-69.474)^1.5</f>
        <v>6292.89070815134</v>
      </c>
      <c r="C19" s="10">
        <f>555.823*(安大略湖!C19-0.0014*($A19-1985)-69.474)^1.5</f>
        <v>5948.89874459661</v>
      </c>
      <c r="D19" s="10">
        <f>555.823*(安大略湖!D19-0.0014*($A19-1985)-69.474)^1.5</f>
        <v>6280.39362309061</v>
      </c>
      <c r="E19" s="10">
        <f>555.823*(安大略湖!E19-0.0014*($A19-1985)-69.474)^1.5</f>
        <v>6914.60898844722</v>
      </c>
      <c r="F19" s="10">
        <f>555.823*(安大略湖!F19-0.0014*($A19-1985)-69.474)^1.5</f>
        <v>7471.92479403346</v>
      </c>
      <c r="G19" s="10">
        <f>555.823*(安大略湖!G19-0.0014*($A19-1985)-69.474)^1.5</f>
        <v>7887.83916855107</v>
      </c>
      <c r="H19" s="10">
        <f>555.823*(安大略湖!H19-0.0014*($A19-1985)-69.474)^1.5</f>
        <v>7428.19960283747</v>
      </c>
      <c r="I19" s="10">
        <f>555.823*(安大略湖!I19-0.0014*($A19-1985)-69.474)^1.5</f>
        <v>7208.4776149021</v>
      </c>
      <c r="J19" s="10">
        <f>555.823*(安大略湖!J19-0.0014*($A19-1985)-69.474)^1.5</f>
        <v>6785.38878896063</v>
      </c>
      <c r="K19" s="10">
        <f>555.823*(安大略湖!K19-0.0014*($A19-1985)-69.474)^1.5</f>
        <v>6405.53356647411</v>
      </c>
      <c r="L19" s="10">
        <f>555.823*(安大略湖!L19-0.0014*($A19-1985)-69.474)^1.5</f>
        <v>6327.89210376482</v>
      </c>
      <c r="M19" s="10">
        <f>555.823*(安大略湖!M19-0.0014*($A19-1985)-69.474)^1.5</f>
        <v>6521.05052124381</v>
      </c>
    </row>
    <row r="20" spans="1:13">
      <c r="A20" s="9">
        <v>2012</v>
      </c>
      <c r="B20" s="10">
        <f>555.823*(安大略湖!B20-0.0014*($A20-1985)-69.474)^1.5</f>
        <v>6705.38307670739</v>
      </c>
      <c r="C20" s="10">
        <f>555.823*(安大略湖!C20-0.0014*($A20-1985)-69.474)^1.5</f>
        <v>7195.84208916342</v>
      </c>
      <c r="D20" s="10">
        <f>555.823*(安大略湖!D20-0.0014*($A20-1985)-69.474)^1.5</f>
        <v>7251.10318972038</v>
      </c>
      <c r="E20" s="10">
        <f>555.823*(安大略湖!E20-0.0014*($A20-1985)-69.474)^1.5</f>
        <v>6894.05273906439</v>
      </c>
      <c r="F20" s="10">
        <f>555.823*(安大略湖!F20-0.0014*($A20-1985)-69.474)^1.5</f>
        <v>7136.1453931818</v>
      </c>
      <c r="G20" s="10">
        <f>555.823*(安大略湖!G20-0.0014*($A20-1985)-69.474)^1.5</f>
        <v>6843.30528473138</v>
      </c>
      <c r="H20" s="10">
        <f>555.823*(安大略湖!H20-0.0014*($A20-1985)-69.474)^1.5</f>
        <v>6899.06895560457</v>
      </c>
      <c r="I20" s="10">
        <f>555.823*(安大略湖!I20-0.0014*($A20-1985)-69.474)^1.5</f>
        <v>6522.27658074232</v>
      </c>
      <c r="J20" s="10">
        <f>555.823*(安大略湖!J20-0.0014*($A20-1985)-69.474)^1.5</f>
        <v>6184.8924070991</v>
      </c>
      <c r="K20" s="10">
        <f>555.823*(安大略湖!K20-0.0014*($A20-1985)-69.474)^1.5</f>
        <v>6062.56492329721</v>
      </c>
      <c r="L20" s="10">
        <f>555.823*(安大略湖!L20-0.0014*($A20-1985)-69.474)^1.5</f>
        <v>5738.5121683126</v>
      </c>
      <c r="M20" s="10">
        <f>555.823*(安大略湖!M20-0.0014*($A20-1985)-69.474)^1.5</f>
        <v>5737.96659689966</v>
      </c>
    </row>
    <row r="21" spans="1:13">
      <c r="A21" s="9">
        <v>2013</v>
      </c>
      <c r="B21" s="10">
        <f>555.823*(安大略湖!B21-0.0014*($A21-1985)-69.474)^1.5</f>
        <v>5955.91153142872</v>
      </c>
      <c r="C21" s="10">
        <f>555.823*(安大略湖!C21-0.0014*($A21-1985)-69.474)^1.5</f>
        <v>6250.62993365745</v>
      </c>
      <c r="D21" s="10">
        <f>555.823*(安大略湖!D21-0.0014*($A21-1985)-69.474)^1.5</f>
        <v>6160.91931235243</v>
      </c>
      <c r="E21" s="10">
        <f>555.823*(安大略湖!E21-0.0014*($A21-1985)-69.474)^1.5</f>
        <v>6446.77074553948</v>
      </c>
      <c r="F21" s="10">
        <f>555.823*(安大略湖!F21-0.0014*($A21-1985)-69.474)^1.5</f>
        <v>7048.42544657104</v>
      </c>
      <c r="G21" s="10">
        <f>555.823*(安大略湖!G21-0.0014*($A21-1985)-69.474)^1.5</f>
        <v>7381.94140377234</v>
      </c>
      <c r="H21" s="10">
        <f>555.823*(安大略湖!H21-0.0014*($A21-1985)-69.474)^1.5</f>
        <v>7425.62985161828</v>
      </c>
      <c r="I21" s="10">
        <f>555.823*(安大略湖!I21-0.0014*($A21-1985)-69.474)^1.5</f>
        <v>6997.99569379134</v>
      </c>
      <c r="J21" s="10">
        <f>555.823*(安大略湖!J21-0.0014*($A21-1985)-69.474)^1.5</f>
        <v>6559.38894964774</v>
      </c>
      <c r="K21" s="10">
        <f>555.823*(安大略湖!K21-0.0014*($A21-1985)-69.474)^1.5</f>
        <v>6282.62395066928</v>
      </c>
      <c r="L21" s="10">
        <f>555.823*(安大略湖!L21-0.0014*($A21-1985)-69.474)^1.5</f>
        <v>6555.54503593035</v>
      </c>
      <c r="M21" s="10">
        <f>555.823*(安大略湖!M21-0.0014*($A21-1985)-69.474)^1.5</f>
        <v>6183.13490820001</v>
      </c>
    </row>
    <row r="22" spans="1:13">
      <c r="A22" s="9">
        <v>2014</v>
      </c>
      <c r="B22" s="10">
        <f>555.823*(安大略湖!B22-0.0014*($A22-1985)-69.474)^1.5</f>
        <v>6462.05185206644</v>
      </c>
      <c r="C22" s="10">
        <f>555.823*(安大略湖!C22-0.0014*($A22-1985)-69.474)^1.5</f>
        <v>6304.20398480581</v>
      </c>
      <c r="D22" s="10">
        <f>555.823*(安大略湖!D22-0.0014*($A22-1985)-69.474)^1.5</f>
        <v>6175.79160238313</v>
      </c>
      <c r="E22" s="10">
        <f>555.823*(安大略湖!E22-0.0014*($A22-1985)-69.474)^1.5</f>
        <v>6727.88458953562</v>
      </c>
      <c r="F22" s="10">
        <f>555.823*(安大略湖!F22-0.0014*($A22-1985)-69.474)^1.5</f>
        <v>7500.09784648029</v>
      </c>
      <c r="G22" s="10">
        <f>555.823*(安大略湖!G22-0.0014*($A22-1985)-69.474)^1.5</f>
        <v>7640.7137734792</v>
      </c>
      <c r="H22" s="10">
        <f>555.823*(安大略湖!H22-0.0014*($A22-1985)-69.474)^1.5</f>
        <v>7257.48001825297</v>
      </c>
      <c r="I22" s="10">
        <f>555.823*(安大略湖!I22-0.0014*($A22-1985)-69.474)^1.5</f>
        <v>7063.71024884035</v>
      </c>
      <c r="J22" s="10">
        <f>555.823*(安大略湖!J22-0.0014*($A22-1985)-69.474)^1.5</f>
        <v>6722.1535047643</v>
      </c>
      <c r="K22" s="10">
        <f>555.823*(安大略湖!K22-0.0014*($A22-1985)-69.474)^1.5</f>
        <v>6451.25495125529</v>
      </c>
      <c r="L22" s="10">
        <f>555.823*(安大略湖!L22-0.0014*($A22-1985)-69.474)^1.5</f>
        <v>5958.61966270124</v>
      </c>
      <c r="M22" s="10">
        <f>555.823*(安大略湖!M22-0.0014*($A22-1985)-69.474)^1.5</f>
        <v>6236.38928617298</v>
      </c>
    </row>
    <row r="23" spans="1:13">
      <c r="A23" s="9">
        <v>2015</v>
      </c>
      <c r="B23" s="10">
        <f>555.823*(安大略湖!B23-0.0014*($A23-1985)-69.474)^1.5</f>
        <v>6143.39950559575</v>
      </c>
      <c r="C23" s="10">
        <f>555.823*(安大略湖!C23-0.0014*($A23-1985)-69.474)^1.5</f>
        <v>6248.12782741327</v>
      </c>
      <c r="D23" s="10">
        <f>555.823*(安大略湖!D23-0.0014*($A23-1985)-69.474)^1.5</f>
        <v>5916.20665831913</v>
      </c>
      <c r="E23" s="10">
        <f>555.823*(安大略湖!E23-0.0014*($A23-1985)-69.474)^1.5</f>
        <v>6322.66381892938</v>
      </c>
      <c r="F23" s="10">
        <f>555.823*(安大略湖!F23-0.0014*($A23-1985)-69.474)^1.5</f>
        <v>6870.10829759063</v>
      </c>
      <c r="G23" s="10">
        <f>555.823*(安大略湖!G23-0.0014*($A23-1985)-69.474)^1.5</f>
        <v>7123.78630760064</v>
      </c>
      <c r="H23" s="10">
        <f>555.823*(安大略湖!H23-0.0014*($A23-1985)-69.474)^1.5</f>
        <v>7654.53630146312</v>
      </c>
      <c r="I23" s="10">
        <f>555.823*(安大略湖!I23-0.0014*($A23-1985)-69.474)^1.5</f>
        <v>7503.14725332427</v>
      </c>
      <c r="J23" s="10">
        <f>555.823*(安大略湖!J23-0.0014*($A23-1985)-69.474)^1.5</f>
        <v>6860.63535570609</v>
      </c>
      <c r="K23" s="10">
        <f>555.823*(安大略湖!K23-0.0014*($A23-1985)-69.474)^1.5</f>
        <v>6630.96054680129</v>
      </c>
      <c r="L23" s="10">
        <f>555.823*(安大略湖!L23-0.0014*($A23-1985)-69.474)^1.5</f>
        <v>6371.31923113814</v>
      </c>
      <c r="M23" s="10">
        <f>555.823*(安大略湖!M23-0.0014*($A23-1985)-69.474)^1.5</f>
        <v>6194.30087416737</v>
      </c>
    </row>
    <row r="24" spans="1:13">
      <c r="A24" s="9">
        <v>2016</v>
      </c>
      <c r="B24" s="10">
        <f>555.823*(安大略湖!B24-0.0014*($A24-1985)-69.474)^1.5</f>
        <v>6484.62782469161</v>
      </c>
      <c r="C24" s="10">
        <f>555.823*(安大略湖!C24-0.0014*($A24-1985)-69.474)^1.5</f>
        <v>6655.3528073738</v>
      </c>
      <c r="D24" s="10">
        <f>555.823*(安大略湖!D24-0.0014*($A24-1985)-69.474)^1.5</f>
        <v>6943.08894778628</v>
      </c>
      <c r="E24" s="10">
        <f>555.823*(安大略湖!E24-0.0014*($A24-1985)-69.474)^1.5</f>
        <v>7259.84784737652</v>
      </c>
      <c r="F24" s="10">
        <f>555.823*(安大略湖!F24-0.0014*($A24-1985)-69.474)^1.5</f>
        <v>7236.84846803182</v>
      </c>
      <c r="G24" s="10">
        <f>555.823*(安大略湖!G24-0.0014*($A24-1985)-69.474)^1.5</f>
        <v>7051.48671945818</v>
      </c>
      <c r="H24" s="10">
        <f>555.823*(安大略湖!H24-0.0014*($A24-1985)-69.474)^1.5</f>
        <v>6937.02911374285</v>
      </c>
      <c r="I24" s="10">
        <f>555.823*(安大略湖!I24-0.0014*($A24-1985)-69.474)^1.5</f>
        <v>6664.09418571854</v>
      </c>
      <c r="J24" s="10">
        <f>555.823*(安大略湖!J24-0.0014*($A24-1985)-69.474)^1.5</f>
        <v>6496.37965185928</v>
      </c>
      <c r="K24" s="10">
        <f>555.823*(安大略湖!K24-0.0014*($A24-1985)-69.474)^1.5</f>
        <v>6255.65324987542</v>
      </c>
      <c r="L24" s="10">
        <f>555.823*(安大略湖!L24-0.0014*($A24-1985)-69.474)^1.5</f>
        <v>6143.15224601529</v>
      </c>
      <c r="M24" s="10">
        <f>555.823*(安大略湖!M24-0.0014*($A24-1985)-69.474)^1.5</f>
        <v>6062.57287166249</v>
      </c>
    </row>
    <row r="25" spans="1:13">
      <c r="A25" s="9">
        <v>2017</v>
      </c>
      <c r="B25" s="10">
        <f>555.823*(安大略湖!B25-0.0014*($A25-1985)-69.474)^1.5</f>
        <v>6406.30731102506</v>
      </c>
      <c r="C25" s="10">
        <f>555.823*(安大略湖!C25-0.0014*($A25-1985)-69.474)^1.5</f>
        <v>6920.10517272989</v>
      </c>
      <c r="D25" s="10">
        <f>555.823*(安大略湖!D25-0.0014*($A25-1985)-69.474)^1.5</f>
        <v>6938.33419179342</v>
      </c>
      <c r="E25" s="10">
        <f>555.823*(安大略湖!E25-0.0014*($A25-1985)-69.474)^1.5</f>
        <v>7191.27292582772</v>
      </c>
      <c r="F25" s="10">
        <f>555.823*(安大略湖!F25-0.0014*($A25-1985)-69.474)^1.5</f>
        <v>7586.25728207005</v>
      </c>
      <c r="G25" s="10">
        <f>555.823*(安大略湖!G25-0.0014*($A25-1985)-69.474)^1.5</f>
        <v>7646.10976340335</v>
      </c>
      <c r="H25" s="10">
        <f>555.823*(安大略湖!H25-0.0014*($A25-1985)-69.474)^1.5</f>
        <v>7806.48078313879</v>
      </c>
      <c r="I25" s="10">
        <f>555.823*(安大略湖!I25-0.0014*($A25-1985)-69.474)^1.5</f>
        <v>7546.44282010546</v>
      </c>
      <c r="J25" s="10">
        <f>555.823*(安大略湖!J25-0.0014*($A25-1985)-69.474)^1.5</f>
        <v>6841.85675076564</v>
      </c>
      <c r="K25" s="10">
        <f>555.823*(安大略湖!K25-0.0014*($A25-1985)-69.474)^1.5</f>
        <v>6688.432569418</v>
      </c>
      <c r="L25" s="10">
        <f>555.823*(安大略湖!L25-0.0014*($A25-1985)-69.474)^1.5</f>
        <v>6861.11619747227</v>
      </c>
      <c r="M25" s="10">
        <f>555.823*(安大略湖!M25-0.0014*($A25-1985)-69.474)^1.5</f>
        <v>6652.57237484051</v>
      </c>
    </row>
    <row r="26" spans="1:13">
      <c r="A26" s="9">
        <v>2018</v>
      </c>
      <c r="B26" s="10">
        <f>555.823*(安大略湖!B26-0.0014*($A26-1985)-69.474)^1.5</f>
        <v>6712.74692157597</v>
      </c>
      <c r="C26" s="10">
        <f>555.823*(安大略湖!C26-0.0014*($A26-1985)-69.474)^1.5</f>
        <v>6821.04289216398</v>
      </c>
      <c r="D26" s="10">
        <f>555.823*(安大略湖!D26-0.0014*($A26-1985)-69.474)^1.5</f>
        <v>6883.16407006059</v>
      </c>
      <c r="E26" s="10">
        <f>555.823*(安大略湖!E26-0.0014*($A26-1985)-69.474)^1.5</f>
        <v>7001.64726906888</v>
      </c>
      <c r="F26" s="10">
        <f>555.823*(安大略湖!F26-0.0014*($A26-1985)-69.474)^1.5</f>
        <v>7591.70914982683</v>
      </c>
      <c r="G26" s="10">
        <f>555.823*(安大略湖!G26-0.0014*($A26-1985)-69.474)^1.5</f>
        <v>7368.77688852734</v>
      </c>
      <c r="H26" s="10">
        <f>555.823*(安大略湖!H26-0.0014*($A26-1985)-69.474)^1.5</f>
        <v>7317.09989402333</v>
      </c>
      <c r="I26" s="10">
        <f>555.823*(安大略湖!I26-0.0014*($A26-1985)-69.474)^1.5</f>
        <v>6775.94720893118</v>
      </c>
      <c r="J26" s="10">
        <f>555.823*(安大略湖!J26-0.0014*($A26-1985)-69.474)^1.5</f>
        <v>6724.34877259399</v>
      </c>
      <c r="K26" s="10">
        <f>555.823*(安大略湖!K26-0.0014*($A26-1985)-69.474)^1.5</f>
        <v>6232.11120050554</v>
      </c>
      <c r="L26" s="10">
        <f>555.823*(安大略湖!L26-0.0014*($A26-1985)-69.474)^1.5</f>
        <v>6421.97675912915</v>
      </c>
      <c r="M26" s="10">
        <f>555.823*(安大略湖!M26-0.0014*($A26-1985)-69.474)^1.5</f>
        <v>6385.25034278848</v>
      </c>
    </row>
    <row r="27" spans="1:13">
      <c r="A27" s="9">
        <v>2019</v>
      </c>
      <c r="B27" s="10">
        <f>555.823*(安大略湖!B27-0.0014*($A27-1985)-69.474)^1.5</f>
        <v>6771.73432671422</v>
      </c>
      <c r="C27" s="10">
        <f>555.823*(安大略湖!C27-0.0014*($A27-1985)-69.474)^1.5</f>
        <v>6855.72173347923</v>
      </c>
      <c r="D27" s="10">
        <f>555.823*(安大略湖!D27-0.0014*($A27-1985)-69.474)^1.5</f>
        <v>6959.51990879028</v>
      </c>
      <c r="E27" s="10">
        <f>555.823*(安大略湖!E27-0.0014*($A27-1985)-69.474)^1.5</f>
        <v>7343.54259897188</v>
      </c>
      <c r="F27" s="10">
        <f>555.823*(安大略湖!F27-0.0014*($A27-1985)-69.474)^1.5</f>
        <v>7244.57631799258</v>
      </c>
      <c r="G27" s="10">
        <f>555.823*(安大略湖!G27-0.0014*($A27-1985)-69.474)^1.5</f>
        <v>7780.74691261025</v>
      </c>
      <c r="H27" s="10">
        <f>555.823*(安大略湖!H27-0.0014*($A27-1985)-69.474)^1.5</f>
        <v>7841.10524310507</v>
      </c>
      <c r="I27" s="10">
        <f>555.823*(安大略湖!I27-0.0014*($A27-1985)-69.474)^1.5</f>
        <v>7660.49767362396</v>
      </c>
      <c r="J27" s="10">
        <f>555.823*(安大略湖!J27-0.0014*($A27-1985)-69.474)^1.5</f>
        <v>6913.5930993928</v>
      </c>
      <c r="K27" s="10">
        <f>555.823*(安大略湖!K27-0.0014*($A27-1985)-69.474)^1.5</f>
        <v>6952.2639972182</v>
      </c>
      <c r="L27" s="10">
        <f>555.823*(安大略湖!L27-0.0014*($A27-1985)-69.474)^1.5</f>
        <v>7133.31478208637</v>
      </c>
      <c r="M27" s="10">
        <f>555.823*(安大略湖!M27-0.0014*($A27-1985)-69.474)^1.5</f>
        <v>7069.46096050766</v>
      </c>
    </row>
    <row r="28" spans="1:13">
      <c r="A28" s="9">
        <v>2020</v>
      </c>
      <c r="B28" s="10">
        <f>555.823*(安大略湖!B28-0.0014*($A28-1985)-69.474)^1.5</f>
        <v>7078.04933480553</v>
      </c>
      <c r="C28" s="10">
        <f>555.823*(安大略湖!C28-0.0014*($A28-1985)-69.474)^1.5</f>
        <v>7326.30350164892</v>
      </c>
      <c r="D28" s="10">
        <f>555.823*(安大略湖!D28-0.0014*($A28-1985)-69.474)^1.5</f>
        <v>7521.20217845454</v>
      </c>
      <c r="E28" s="10">
        <f>555.823*(安大略湖!E28-0.0014*($A28-1985)-69.474)^1.5</f>
        <v>7730.26912166216</v>
      </c>
      <c r="F28" s="10">
        <f>555.823*(安大略湖!F28-0.0014*($A28-1985)-69.474)^1.5</f>
        <v>7870.14384750509</v>
      </c>
      <c r="G28" s="10">
        <f>555.823*(安大略湖!G28-0.0014*($A28-1985)-69.474)^1.5</f>
        <v>7535.21953637926</v>
      </c>
      <c r="H28" s="10">
        <f>555.823*(安大略湖!H28-0.0014*($A28-1985)-69.474)^1.5</f>
        <v>7316.93015069927</v>
      </c>
      <c r="I28" s="10">
        <f>555.823*(安大略湖!I28-0.0014*($A28-1985)-69.474)^1.5</f>
        <v>7080.43461090733</v>
      </c>
      <c r="J28" s="10">
        <f>555.823*(安大略湖!J28-0.0014*($A28-1985)-69.474)^1.5</f>
        <v>6938.3706709991</v>
      </c>
      <c r="K28" s="10">
        <f>555.823*(安大略湖!K28-0.0014*($A28-1985)-69.474)^1.5</f>
        <v>6599.28260184459</v>
      </c>
      <c r="L28" s="10">
        <f>555.823*(安大略湖!L28-0.0014*($A28-1985)-69.474)^1.5</f>
        <v>6272.8191280091</v>
      </c>
      <c r="M28" s="10">
        <f>555.823*(安大略湖!M28-0.0014*($A28-1985)-69.474)^1.5</f>
        <v>6367.91074501605</v>
      </c>
    </row>
    <row r="29" spans="1:13">
      <c r="A29" s="9">
        <v>2021</v>
      </c>
      <c r="B29" s="10">
        <f>555.823*(安大略湖!B29-0.0014*($A29-1985)-69.474)^1.5</f>
        <v>6298.88306257555</v>
      </c>
      <c r="C29" s="10">
        <f>555.823*(安大略湖!C29-0.0014*($A29-1985)-69.474)^1.5</f>
        <v>6347.58217447508</v>
      </c>
      <c r="D29" s="10">
        <f>555.823*(安大略湖!D29-0.0014*($A29-1985)-69.474)^1.5</f>
        <v>6069.72348593896</v>
      </c>
      <c r="E29" s="10">
        <f>555.823*(安大略湖!E29-0.0014*($A29-1985)-69.474)^1.5</f>
        <v>6365.99284210921</v>
      </c>
      <c r="F29" s="10">
        <f>555.823*(安大略湖!F29-0.0014*($A29-1985)-69.474)^1.5</f>
        <v>6631.44111182304</v>
      </c>
      <c r="G29" s="10">
        <f>555.823*(安大略湖!G29-0.0014*($A29-1985)-69.474)^1.5</f>
        <v>6688.6268699672</v>
      </c>
      <c r="H29" s="10">
        <f>555.823*(安大略湖!H29-0.0014*($A29-1985)-69.474)^1.5</f>
        <v>6777.98420407882</v>
      </c>
      <c r="I29" s="10">
        <f>555.823*(安大略湖!I29-0.0014*($A29-1985)-69.474)^1.5</f>
        <v>6726.00798229905</v>
      </c>
      <c r="J29" s="10">
        <f>555.823*(安大略湖!J29-0.0014*($A29-1985)-69.474)^1.5</f>
        <v>6596.55244712584</v>
      </c>
      <c r="K29" s="10">
        <f>555.823*(安大略湖!K29-0.0014*($A29-1985)-69.474)^1.5</f>
        <v>6669.87644056563</v>
      </c>
      <c r="L29" s="10">
        <f>555.823*(安大略湖!L29-0.0014*($A29-1985)-69.474)^1.5</f>
        <v>7005.51583532963</v>
      </c>
      <c r="M29" s="10">
        <f>555.823*(安大略湖!M29-0.0014*($A29-1985)-69.474)^1.5</f>
        <v>6978.44851395599</v>
      </c>
    </row>
    <row r="30" spans="1:13">
      <c r="A30" s="9">
        <v>2022</v>
      </c>
      <c r="B30" s="10">
        <f>555.823*(安大略湖!B30-0.0014*($A30-1985)-69.474)^1.5</f>
        <v>6898.62182950547</v>
      </c>
      <c r="C30" s="10">
        <f>555.823*(安大略湖!C30-0.0014*($A30-1985)-69.474)^1.5</f>
        <v>6808.05114921964</v>
      </c>
      <c r="D30" s="10">
        <f>555.823*(安大略湖!D30-0.0014*($A30-1985)-69.474)^1.5</f>
        <v>7039.18703701912</v>
      </c>
      <c r="E30" s="10">
        <f>555.823*(安大略湖!E30-0.0014*($A30-1985)-69.474)^1.5</f>
        <v>7396.70323098443</v>
      </c>
      <c r="F30" s="10">
        <f>555.823*(安大略湖!F30-0.0014*($A30-1985)-69.474)^1.5</f>
        <v>7577.41887376259</v>
      </c>
      <c r="G30" s="10">
        <f>555.823*(安大略湖!G30-0.0014*($A30-1985)-69.474)^1.5</f>
        <v>7556.52121234494</v>
      </c>
      <c r="H30" s="10">
        <f>555.823*(安大略湖!H30-0.0014*($A30-1985)-69.474)^1.5</f>
        <v>7207.03796854885</v>
      </c>
      <c r="I30" s="10">
        <f>555.823*(安大略湖!I30-0.0014*($A30-1985)-69.474)^1.5</f>
        <v>6622.871629934</v>
      </c>
      <c r="J30" s="10">
        <f>555.823*(安大略湖!J30-0.0014*($A30-1985)-69.474)^1.5</f>
        <v>6242.62482360783</v>
      </c>
      <c r="K30" s="10">
        <f>555.823*(安大略湖!K30-0.0014*($A30-1985)-69.474)^1.5</f>
        <v>5909.23969354692</v>
      </c>
      <c r="L30" s="10">
        <f>555.823*(安大略湖!L30-0.0014*($A30-1985)-69.474)^1.5</f>
        <v>5880.90727772278</v>
      </c>
      <c r="M30" s="10">
        <f>555.823*(安大略湖!M30-0.0014*($A30-1985)-69.474)^1.5</f>
        <v>6261.35182940085</v>
      </c>
    </row>
  </sheetData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opLeftCell="B1" workbookViewId="0">
      <selection activeCell="B8" sqref="B8:M30"/>
    </sheetView>
  </sheetViews>
  <sheetFormatPr defaultColWidth="9" defaultRowHeight="14"/>
  <cols>
    <col min="2" max="13" width="12.6666666666667"/>
  </cols>
  <sheetData>
    <row r="1" spans="1:13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1"/>
    </row>
    <row r="2" spans="1:13">
      <c r="A2" s="3" t="s">
        <v>19</v>
      </c>
      <c r="M2" s="12"/>
    </row>
    <row r="3" ht="29.1" customHeight="1" spans="1:13">
      <c r="A3" s="4" t="s">
        <v>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>
      <c r="A4" s="6" t="s">
        <v>21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3"/>
    </row>
    <row r="5" ht="14.75" spans="1:13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4"/>
    </row>
    <row r="7" spans="1:13">
      <c r="A7" s="9" t="s">
        <v>5</v>
      </c>
      <c r="B7" s="9" t="s">
        <v>6</v>
      </c>
      <c r="C7" s="9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</row>
    <row r="8" spans="1:13">
      <c r="A8" s="9">
        <v>2000</v>
      </c>
      <c r="B8" s="10">
        <f>824.7*(苏必利尔湖!B8-181.43)^1.5</f>
        <v>1865.15189737631</v>
      </c>
      <c r="C8" s="10">
        <f>824.7*(苏必利尔湖!C8-181.43)^1.5</f>
        <v>1877.98250227097</v>
      </c>
      <c r="D8" s="10">
        <f>824.7*(苏必利尔湖!D8-181.43)^1.5</f>
        <v>1625.54558718509</v>
      </c>
      <c r="E8" s="10">
        <f>824.7*(苏必利尔湖!E8-181.43)^1.5</f>
        <v>1846.42391617125</v>
      </c>
      <c r="F8" s="10">
        <f>824.7*(苏必利尔湖!F8-181.43)^1.5</f>
        <v>1906.44791935099</v>
      </c>
      <c r="G8" s="10">
        <f>824.7*(苏必利尔湖!G8-181.43)^1.5</f>
        <v>2003.69171080967</v>
      </c>
      <c r="H8" s="10">
        <f>824.7*(苏必利尔湖!H8-181.43)^1.5</f>
        <v>2219.50835383246</v>
      </c>
      <c r="I8" s="10">
        <f>824.7*(苏必利尔湖!I8-181.43)^1.5</f>
        <v>2041.27073315201</v>
      </c>
      <c r="J8" s="10">
        <f>824.7*(苏必利尔湖!J8-181.43)^1.5</f>
        <v>2059.41306134628</v>
      </c>
      <c r="K8" s="10">
        <f>824.7*(苏必利尔湖!K8-181.43)^1.5</f>
        <v>2077.5118112118</v>
      </c>
      <c r="L8" s="10">
        <f>824.7*(苏必利尔湖!L8-181.43)^1.5</f>
        <v>1949.09647027836</v>
      </c>
      <c r="M8" s="10">
        <f>824.7*(苏必利尔湖!M8-181.43)^1.5</f>
        <v>1754.65400980247</v>
      </c>
    </row>
    <row r="9" spans="1:13">
      <c r="A9" s="9">
        <v>2001</v>
      </c>
      <c r="B9" s="10">
        <f>824.7*(苏必利尔湖!B9-181.43)^1.5</f>
        <v>1488.20043718373</v>
      </c>
      <c r="C9" s="10">
        <f>824.7*(苏必利尔湖!C9-181.43)^1.5</f>
        <v>1437.25322844864</v>
      </c>
      <c r="D9" s="10">
        <f>824.7*(苏必利尔湖!D9-181.43)^1.5</f>
        <v>1497.73859245108</v>
      </c>
      <c r="E9" s="10">
        <f>824.7*(苏必利尔湖!E9-181.43)^1.5</f>
        <v>1547.1434694645</v>
      </c>
      <c r="F9" s="10">
        <f>824.7*(苏必利尔湖!F9-181.43)^1.5</f>
        <v>2035.05567746054</v>
      </c>
      <c r="G9" s="10">
        <f>824.7*(苏必利尔湖!G9-181.43)^1.5</f>
        <v>2043.32953215788</v>
      </c>
      <c r="H9" s="10">
        <f>824.7*(苏必利尔湖!H9-181.43)^1.5</f>
        <v>2047.91805512868</v>
      </c>
      <c r="I9" s="10">
        <f>824.7*(苏必利尔湖!I9-181.43)^1.5</f>
        <v>2181.3938230393</v>
      </c>
      <c r="J9" s="10">
        <f>824.7*(苏必利尔湖!J9-181.43)^1.5</f>
        <v>2275.92177377153</v>
      </c>
      <c r="K9" s="10">
        <f>824.7*(苏必利尔湖!K9-181.43)^1.5</f>
        <v>2101.55514818441</v>
      </c>
      <c r="L9" s="10">
        <f>824.7*(苏必利尔湖!L9-181.43)^1.5</f>
        <v>2069.2940305107</v>
      </c>
      <c r="M9" s="10">
        <f>824.7*(苏必利尔湖!M9-181.43)^1.5</f>
        <v>2068.17575518579</v>
      </c>
    </row>
    <row r="10" spans="1:13">
      <c r="A10" s="9">
        <v>2002</v>
      </c>
      <c r="B10" s="10">
        <f>824.7*(苏必利尔湖!B10-181.43)^1.5</f>
        <v>2111.79972895779</v>
      </c>
      <c r="C10" s="10">
        <f>824.7*(苏必利尔湖!C10-181.43)^1.5</f>
        <v>1852.3233010013</v>
      </c>
      <c r="D10" s="10">
        <f>824.7*(苏必利尔湖!D10-181.43)^1.5</f>
        <v>1743.02471385753</v>
      </c>
      <c r="E10" s="10">
        <f>824.7*(苏必利尔湖!E10-181.43)^1.5</f>
        <v>1961.99252433234</v>
      </c>
      <c r="F10" s="10">
        <f>824.7*(苏必利尔湖!F10-181.43)^1.5</f>
        <v>1884.84284631467</v>
      </c>
      <c r="G10" s="10">
        <f>824.7*(苏必利尔湖!G10-181.43)^1.5</f>
        <v>2027.85324759952</v>
      </c>
      <c r="H10" s="10">
        <f>824.7*(苏必利尔湖!H10-181.43)^1.5</f>
        <v>2348.26314140161</v>
      </c>
      <c r="I10" s="10">
        <f>824.7*(苏必利尔湖!I10-181.43)^1.5</f>
        <v>2319.60483653155</v>
      </c>
      <c r="J10" s="10">
        <f>824.7*(苏必利尔湖!J10-181.43)^1.5</f>
        <v>2392.64668424716</v>
      </c>
      <c r="K10" s="10">
        <f>824.7*(苏必利尔湖!K10-181.43)^1.5</f>
        <v>2263.98461872497</v>
      </c>
      <c r="L10" s="10">
        <f>824.7*(苏必利尔湖!L10-181.43)^1.5</f>
        <v>2324.58393166046</v>
      </c>
      <c r="M10" s="10">
        <f>824.7*(苏必利尔湖!M10-181.43)^1.5</f>
        <v>2100.20385439416</v>
      </c>
    </row>
    <row r="11" spans="1:13">
      <c r="A11" s="9">
        <v>2003</v>
      </c>
      <c r="B11" s="10">
        <f>824.7*(苏必利尔湖!B11-181.43)^1.5</f>
        <v>1957.73579540425</v>
      </c>
      <c r="C11" s="10">
        <f>824.7*(苏必利尔湖!C11-181.43)^1.5</f>
        <v>1678.09126617857</v>
      </c>
      <c r="D11" s="10">
        <f>824.7*(苏必利尔湖!D11-181.43)^1.5</f>
        <v>1543.4405711004</v>
      </c>
      <c r="E11" s="10">
        <f>824.7*(苏必利尔湖!E11-181.43)^1.5</f>
        <v>1635.20385772514</v>
      </c>
      <c r="F11" s="10">
        <f>824.7*(苏必利尔湖!F11-181.43)^1.5</f>
        <v>1995.05937097136</v>
      </c>
      <c r="G11" s="10">
        <f>824.7*(苏必利尔湖!G11-181.43)^1.5</f>
        <v>2025.78820519656</v>
      </c>
      <c r="H11" s="10">
        <f>824.7*(苏必利尔湖!H11-181.43)^1.5</f>
        <v>2148.309829424</v>
      </c>
      <c r="I11" s="10">
        <f>824.7*(苏必利尔湖!I11-181.43)^1.5</f>
        <v>2062.1105280088</v>
      </c>
      <c r="J11" s="10">
        <f>824.7*(苏必利尔湖!J11-181.43)^1.5</f>
        <v>1965.76253642366</v>
      </c>
      <c r="K11" s="10">
        <f>824.7*(苏必利尔湖!K11-181.43)^1.5</f>
        <v>1902.6499644132</v>
      </c>
      <c r="L11" s="10">
        <f>824.7*(苏必利尔湖!L11-181.43)^1.5</f>
        <v>2022.89336275026</v>
      </c>
      <c r="M11" s="10">
        <f>824.7*(苏必利尔湖!M11-181.43)^1.5</f>
        <v>2064.13518986532</v>
      </c>
    </row>
    <row r="12" spans="1:13">
      <c r="A12" s="9">
        <v>2004</v>
      </c>
      <c r="B12" s="10">
        <f>824.7*(苏必利尔湖!B12-181.43)^1.5</f>
        <v>1875.9169270248</v>
      </c>
      <c r="C12" s="10">
        <f>824.7*(苏必利尔湖!C12-181.43)^1.5</f>
        <v>1855.75148223253</v>
      </c>
      <c r="D12" s="10">
        <f>824.7*(苏必利尔湖!D12-181.43)^1.5</f>
        <v>1586.09936994368</v>
      </c>
      <c r="E12" s="10">
        <f>824.7*(苏必利尔湖!E12-181.43)^1.5</f>
        <v>1969.96760549731</v>
      </c>
      <c r="F12" s="10">
        <f>824.7*(苏必利尔湖!F12-181.43)^1.5</f>
        <v>2122.2553399947</v>
      </c>
      <c r="G12" s="10">
        <f>824.7*(苏必利尔湖!G12-181.43)^1.5</f>
        <v>2046.74724095004</v>
      </c>
      <c r="H12" s="10">
        <f>824.7*(苏必利尔湖!H12-181.43)^1.5</f>
        <v>2161.47014677372</v>
      </c>
      <c r="I12" s="10">
        <f>824.7*(苏必利尔湖!I12-181.43)^1.5</f>
        <v>2481.52095075969</v>
      </c>
      <c r="J12" s="10">
        <f>824.7*(苏必利尔湖!J12-181.43)^1.5</f>
        <v>2373.98931662543</v>
      </c>
      <c r="K12" s="10">
        <f>824.7*(苏必利尔湖!K12-181.43)^1.5</f>
        <v>2349.66363406395</v>
      </c>
      <c r="L12" s="10">
        <f>824.7*(苏必利尔湖!L12-181.43)^1.5</f>
        <v>2395.15027680183</v>
      </c>
      <c r="M12" s="10">
        <f>824.7*(苏必利尔湖!M12-181.43)^1.5</f>
        <v>2311.93563383526</v>
      </c>
    </row>
    <row r="13" spans="1:13">
      <c r="A13" s="9">
        <v>2005</v>
      </c>
      <c r="B13" s="10">
        <f>824.7*(苏必利尔湖!B13-181.43)^1.5</f>
        <v>1999.35104082301</v>
      </c>
      <c r="C13" s="10">
        <f>824.7*(苏必利尔湖!C13-181.43)^1.5</f>
        <v>1899.68066206961</v>
      </c>
      <c r="D13" s="10">
        <f>824.7*(苏必利尔湖!D13-181.43)^1.5</f>
        <v>2091.40012781064</v>
      </c>
      <c r="E13" s="10">
        <f>824.7*(苏必利尔湖!E13-181.43)^1.5</f>
        <v>1898.38956797349</v>
      </c>
      <c r="F13" s="10">
        <f>824.7*(苏必利尔湖!F13-181.43)^1.5</f>
        <v>2150.76555321854</v>
      </c>
      <c r="G13" s="10">
        <f>824.7*(苏必利尔湖!G13-181.43)^1.5</f>
        <v>2254.42680187875</v>
      </c>
      <c r="H13" s="10">
        <f>824.7*(苏必利尔湖!H13-181.43)^1.5</f>
        <v>2192.72378106912</v>
      </c>
      <c r="I13" s="10">
        <f>824.7*(苏必利尔湖!I13-181.43)^1.5</f>
        <v>2399.59205407137</v>
      </c>
      <c r="J13" s="10">
        <f>824.7*(苏必利尔湖!J13-181.43)^1.5</f>
        <v>2203.15284458165</v>
      </c>
      <c r="K13" s="10">
        <f>824.7*(苏必利尔湖!K13-181.43)^1.5</f>
        <v>2107.00396762132</v>
      </c>
      <c r="L13" s="10">
        <f>824.7*(苏必利尔湖!L13-181.43)^1.5</f>
        <v>2292.75529459639</v>
      </c>
      <c r="M13" s="10">
        <f>824.7*(苏必利尔湖!M13-181.43)^1.5</f>
        <v>2214.21802068744</v>
      </c>
    </row>
    <row r="14" spans="1:13">
      <c r="A14" s="9">
        <v>2006</v>
      </c>
      <c r="B14" s="10">
        <f>824.7*(苏必利尔湖!B14-181.43)^1.5</f>
        <v>1861.37102695564</v>
      </c>
      <c r="C14" s="10">
        <f>824.7*(苏必利尔湖!C14-181.43)^1.5</f>
        <v>1831.51242264853</v>
      </c>
      <c r="D14" s="10">
        <f>824.7*(苏必利尔湖!D14-181.43)^1.5</f>
        <v>1858.55882475565</v>
      </c>
      <c r="E14" s="10">
        <f>824.7*(苏必利尔湖!E14-181.43)^1.5</f>
        <v>1897.68062988573</v>
      </c>
      <c r="F14" s="10">
        <f>824.7*(苏必利尔湖!F14-181.43)^1.5</f>
        <v>1932.30732935646</v>
      </c>
      <c r="G14" s="10">
        <f>824.7*(苏必利尔湖!G14-181.43)^1.5</f>
        <v>2103.67373568813</v>
      </c>
      <c r="H14" s="10">
        <f>824.7*(苏必利尔湖!H14-181.43)^1.5</f>
        <v>1999.41755201306</v>
      </c>
      <c r="I14" s="10">
        <f>824.7*(苏必利尔湖!I14-181.43)^1.5</f>
        <v>2238.28648181545</v>
      </c>
      <c r="J14" s="10">
        <f>824.7*(苏必利尔湖!J14-181.43)^1.5</f>
        <v>1910.08832492828</v>
      </c>
      <c r="K14" s="10">
        <f>824.7*(苏必利尔湖!K14-181.43)^1.5</f>
        <v>1765.02641917481</v>
      </c>
      <c r="L14" s="10">
        <f>824.7*(苏必利尔湖!L14-181.43)^1.5</f>
        <v>1706.35876888122</v>
      </c>
      <c r="M14" s="10">
        <f>824.7*(苏必利尔湖!M14-181.43)^1.5</f>
        <v>1486.32614711238</v>
      </c>
    </row>
    <row r="15" spans="1:13">
      <c r="A15" s="9">
        <v>2007</v>
      </c>
      <c r="B15" s="10">
        <f>824.7*(苏必利尔湖!B15-181.43)^1.5</f>
        <v>1602.27020727018</v>
      </c>
      <c r="C15" s="10">
        <f>824.7*(苏必利尔湖!C15-181.43)^1.5</f>
        <v>1289.87246493537</v>
      </c>
      <c r="D15" s="10">
        <f>824.7*(苏必利尔湖!D15-181.43)^1.5</f>
        <v>1334.0646386552</v>
      </c>
      <c r="E15" s="10">
        <f>824.7*(苏必利尔湖!E15-181.43)^1.5</f>
        <v>1443.28852348821</v>
      </c>
      <c r="F15" s="10">
        <f>824.7*(苏必利尔湖!F15-181.43)^1.5</f>
        <v>1440.85402756721</v>
      </c>
      <c r="G15" s="10">
        <f>824.7*(苏必利尔湖!G15-181.43)^1.5</f>
        <v>1486.99737353194</v>
      </c>
      <c r="H15" s="10">
        <f>824.7*(苏必利尔湖!H15-181.43)^1.5</f>
        <v>1563.38573570215</v>
      </c>
      <c r="I15" s="10">
        <f>824.7*(苏必利尔湖!I15-181.43)^1.5</f>
        <v>1542.32382792531</v>
      </c>
      <c r="J15" s="10">
        <f>824.7*(苏必利尔湖!J15-181.43)^1.5</f>
        <v>1753.06367570151</v>
      </c>
      <c r="K15" s="10">
        <f>824.7*(苏必利尔湖!K15-181.43)^1.5</f>
        <v>1773.45723546688</v>
      </c>
      <c r="L15" s="10">
        <f>824.7*(苏必利尔湖!L15-181.43)^1.5</f>
        <v>1924.1139988332</v>
      </c>
      <c r="M15" s="10">
        <f>824.7*(苏必利尔湖!M15-181.43)^1.5</f>
        <v>1701.61272549089</v>
      </c>
    </row>
    <row r="16" spans="1:13">
      <c r="A16" s="9">
        <v>2008</v>
      </c>
      <c r="B16" s="10">
        <f>824.7*(苏必利尔湖!B16-181.43)^1.5</f>
        <v>1639.24503507895</v>
      </c>
      <c r="C16" s="10">
        <f>824.7*(苏必利尔湖!C16-181.43)^1.5</f>
        <v>1654.35366459366</v>
      </c>
      <c r="D16" s="10">
        <f>824.7*(苏必利尔湖!D16-181.43)^1.5</f>
        <v>1580.02066612327</v>
      </c>
      <c r="E16" s="10">
        <f>824.7*(苏必利尔湖!E16-181.43)^1.5</f>
        <v>1494.289013795</v>
      </c>
      <c r="F16" s="10">
        <f>824.7*(苏必利尔湖!F16-181.43)^1.5</f>
        <v>1975.59974781516</v>
      </c>
      <c r="G16" s="10">
        <f>824.7*(苏必利尔湖!G16-181.43)^1.5</f>
        <v>1931.12770499346</v>
      </c>
      <c r="H16" s="10">
        <f>824.7*(苏必利尔湖!H16-181.43)^1.5</f>
        <v>2381.24007792958</v>
      </c>
      <c r="I16" s="10">
        <f>824.7*(苏必利尔湖!I16-181.43)^1.5</f>
        <v>2278.90544846767</v>
      </c>
      <c r="J16" s="10">
        <f>824.7*(苏必利尔湖!J16-181.43)^1.5</f>
        <v>2191.689452716</v>
      </c>
      <c r="K16" s="10">
        <f>824.7*(苏必利尔湖!K16-181.43)^1.5</f>
        <v>2261.70478342775</v>
      </c>
      <c r="L16" s="10">
        <f>824.7*(苏必利尔湖!L16-181.43)^1.5</f>
        <v>2183.51626918773</v>
      </c>
      <c r="M16" s="10">
        <f>824.7*(苏必利尔湖!M16-181.43)^1.5</f>
        <v>2060.31217084471</v>
      </c>
    </row>
    <row r="17" spans="1:13">
      <c r="A17" s="9">
        <v>2009</v>
      </c>
      <c r="B17" s="10">
        <f>824.7*(苏必利尔湖!B17-181.43)^1.5</f>
        <v>1892.99489648617</v>
      </c>
      <c r="C17" s="10">
        <f>824.7*(苏必利尔湖!C17-181.43)^1.5</f>
        <v>1813.14660353757</v>
      </c>
      <c r="D17" s="10">
        <f>824.7*(苏必利尔湖!D17-181.43)^1.5</f>
        <v>1891.33176537484</v>
      </c>
      <c r="E17" s="10">
        <f>824.7*(苏必利尔湖!E17-181.43)^1.5</f>
        <v>1883.68862561201</v>
      </c>
      <c r="F17" s="10">
        <f>824.7*(苏必利尔湖!F17-181.43)^1.5</f>
        <v>2158.77410217653</v>
      </c>
      <c r="G17" s="10">
        <f>824.7*(苏必利尔湖!G17-181.43)^1.5</f>
        <v>2002.49301238761</v>
      </c>
      <c r="H17" s="10">
        <f>824.7*(苏必利尔湖!H17-181.43)^1.5</f>
        <v>2182.86030887424</v>
      </c>
      <c r="I17" s="10">
        <f>824.7*(苏必利尔湖!I17-181.43)^1.5</f>
        <v>2352.59821928184</v>
      </c>
      <c r="J17" s="10">
        <f>824.7*(苏必利尔湖!J17-181.43)^1.5</f>
        <v>2285.46844885954</v>
      </c>
      <c r="K17" s="10">
        <f>824.7*(苏必利尔湖!K17-181.43)^1.5</f>
        <v>2346.53090094227</v>
      </c>
      <c r="L17" s="10">
        <f>824.7*(苏必利尔湖!L17-181.43)^1.5</f>
        <v>2149.62852629676</v>
      </c>
      <c r="M17" s="10">
        <f>824.7*(苏必利尔湖!M17-181.43)^1.5</f>
        <v>1983.72930535762</v>
      </c>
    </row>
    <row r="18" spans="1:13">
      <c r="A18" s="9">
        <v>2010</v>
      </c>
      <c r="B18" s="10">
        <f>824.7*(苏必利尔湖!B18-181.43)^1.5</f>
        <v>2045.04770002477</v>
      </c>
      <c r="C18" s="10">
        <f>824.7*(苏必利尔湖!C18-181.43)^1.5</f>
        <v>1990.9718692758</v>
      </c>
      <c r="D18" s="10">
        <f>824.7*(苏必利尔湖!D18-181.43)^1.5</f>
        <v>1676.58682403579</v>
      </c>
      <c r="E18" s="10">
        <f>824.7*(苏必利尔湖!E18-181.43)^1.5</f>
        <v>1667.53648089637</v>
      </c>
      <c r="F18" s="10">
        <f>824.7*(苏必利尔湖!F18-181.43)^1.5</f>
        <v>1855.55322911149</v>
      </c>
      <c r="G18" s="10">
        <f>824.7*(苏必利尔湖!G18-181.43)^1.5</f>
        <v>1728.05501141984</v>
      </c>
      <c r="H18" s="10">
        <f>824.7*(苏必利尔湖!H18-181.43)^1.5</f>
        <v>2082.67415004006</v>
      </c>
      <c r="I18" s="10">
        <f>824.7*(苏必利尔湖!I18-181.43)^1.5</f>
        <v>1822.41812556045</v>
      </c>
      <c r="J18" s="10">
        <f>824.7*(苏必利尔湖!J18-181.43)^1.5</f>
        <v>1831.78746363936</v>
      </c>
      <c r="K18" s="10">
        <f>824.7*(苏必利尔湖!K18-181.43)^1.5</f>
        <v>1787.26866092269</v>
      </c>
      <c r="L18" s="10">
        <f>824.7*(苏必利尔湖!L18-181.43)^1.5</f>
        <v>1712.78490216655</v>
      </c>
      <c r="M18" s="10">
        <f>824.7*(苏必利尔湖!M18-181.43)^1.5</f>
        <v>1808.65833958772</v>
      </c>
    </row>
    <row r="19" spans="1:13">
      <c r="A19" s="9">
        <v>2011</v>
      </c>
      <c r="B19" s="10">
        <f>824.7*(苏必利尔湖!B19-181.43)^1.5</f>
        <v>1551.87589576</v>
      </c>
      <c r="C19" s="10">
        <f>824.7*(苏必利尔湖!C19-181.43)^1.5</f>
        <v>1662.28578193973</v>
      </c>
      <c r="D19" s="10">
        <f>824.7*(苏必利尔湖!D19-181.43)^1.5</f>
        <v>1394.66170606639</v>
      </c>
      <c r="E19" s="10">
        <f>824.7*(苏必利尔湖!E19-181.43)^1.5</f>
        <v>1516.68425857482</v>
      </c>
      <c r="F19" s="10">
        <f>824.7*(苏必利尔湖!F19-181.43)^1.5</f>
        <v>1634.6210378722</v>
      </c>
      <c r="G19" s="10">
        <f>824.7*(苏必利尔湖!G19-181.43)^1.5</f>
        <v>1943.47366286628</v>
      </c>
      <c r="H19" s="10">
        <f>824.7*(苏必利尔湖!H19-181.43)^1.5</f>
        <v>2048.07659952822</v>
      </c>
      <c r="I19" s="10">
        <f>824.7*(苏必利尔湖!I19-181.43)^1.5</f>
        <v>1936.78063221659</v>
      </c>
      <c r="J19" s="10">
        <f>824.7*(苏必利尔湖!J19-181.43)^1.5</f>
        <v>1994.46835753448</v>
      </c>
      <c r="K19" s="10">
        <f>824.7*(苏必利尔湖!K19-181.43)^1.5</f>
        <v>2086.02429064301</v>
      </c>
      <c r="L19" s="10">
        <f>824.7*(苏必利尔湖!L19-181.43)^1.5</f>
        <v>1856.19666785462</v>
      </c>
      <c r="M19" s="10">
        <f>824.7*(苏必利尔湖!M19-181.43)^1.5</f>
        <v>1719.43199976178</v>
      </c>
    </row>
    <row r="20" spans="1:13">
      <c r="A20" s="9">
        <v>2012</v>
      </c>
      <c r="B20" s="10">
        <f>824.7*(苏必利尔湖!B20-181.43)^1.5</f>
        <v>1505.09513975165</v>
      </c>
      <c r="C20" s="10">
        <f>824.7*(苏必利尔湖!C20-181.43)^1.5</f>
        <v>1573.30773801415</v>
      </c>
      <c r="D20" s="10">
        <f>824.7*(苏必利尔湖!D20-181.43)^1.5</f>
        <v>1574.76081013131</v>
      </c>
      <c r="E20" s="10">
        <f>824.7*(苏必利尔湖!E20-181.43)^1.5</f>
        <v>1551.53741331471</v>
      </c>
      <c r="F20" s="10">
        <f>824.7*(苏必利尔湖!F20-181.43)^1.5</f>
        <v>1711.32325025634</v>
      </c>
      <c r="G20" s="10">
        <f>824.7*(苏必利尔湖!G20-181.43)^1.5</f>
        <v>2035.37483117997</v>
      </c>
      <c r="H20" s="10">
        <f>824.7*(苏必利尔湖!H20-181.43)^1.5</f>
        <v>2125.31010624317</v>
      </c>
      <c r="I20" s="10">
        <f>824.7*(苏必利尔湖!I20-181.43)^1.5</f>
        <v>2014.78996840391</v>
      </c>
      <c r="J20" s="10">
        <f>824.7*(苏必利尔湖!J20-181.43)^1.5</f>
        <v>1994.53597887237</v>
      </c>
      <c r="K20" s="10">
        <f>824.7*(苏必利尔湖!K20-181.43)^1.5</f>
        <v>1745.96837540937</v>
      </c>
      <c r="L20" s="10">
        <f>824.7*(苏必利尔湖!L20-181.43)^1.5</f>
        <v>1783.54367133635</v>
      </c>
      <c r="M20" s="10">
        <f>824.7*(苏必利尔湖!M20-181.43)^1.5</f>
        <v>1816.08061511289</v>
      </c>
    </row>
    <row r="21" spans="1:13">
      <c r="A21" s="9">
        <v>2013</v>
      </c>
      <c r="B21" s="10">
        <f>824.7*(苏必利尔湖!B21-181.43)^1.5</f>
        <v>1561.56430808591</v>
      </c>
      <c r="C21" s="10">
        <f>824.7*(苏必利尔湖!C21-181.43)^1.5</f>
        <v>1418.10192672016</v>
      </c>
      <c r="D21" s="10">
        <f>824.7*(苏必利尔湖!D21-181.43)^1.5</f>
        <v>1429.11320016981</v>
      </c>
      <c r="E21" s="10">
        <f>824.7*(苏必利尔湖!E21-181.43)^1.5</f>
        <v>1564.80353737725</v>
      </c>
      <c r="F21" s="10">
        <f>824.7*(苏必利尔湖!F21-181.43)^1.5</f>
        <v>1727.45411942741</v>
      </c>
      <c r="G21" s="10">
        <f>824.7*(苏必利尔湖!G21-181.43)^1.5</f>
        <v>1923.76802717085</v>
      </c>
      <c r="H21" s="10">
        <f>824.7*(苏必利尔湖!H21-181.43)^1.5</f>
        <v>2274.25628318922</v>
      </c>
      <c r="I21" s="10">
        <f>824.7*(苏必利尔湖!I21-181.43)^1.5</f>
        <v>2352.91546406472</v>
      </c>
      <c r="J21" s="10">
        <f>824.7*(苏必利尔湖!J21-181.43)^1.5</f>
        <v>2414.86057279169</v>
      </c>
      <c r="K21" s="10">
        <f>824.7*(苏必利尔湖!K21-181.43)^1.5</f>
        <v>2209.59977896027</v>
      </c>
      <c r="L21" s="10">
        <f>824.7*(苏必利尔湖!L21-181.43)^1.5</f>
        <v>2356.89664152998</v>
      </c>
      <c r="M21" s="10">
        <f>824.7*(苏必利尔湖!M21-181.43)^1.5</f>
        <v>2176.26111512106</v>
      </c>
    </row>
    <row r="22" spans="1:13">
      <c r="A22" s="9">
        <v>2014</v>
      </c>
      <c r="B22" s="10">
        <f>824.7*(苏必利尔湖!B22-181.43)^1.5</f>
        <v>2015.07814715452</v>
      </c>
      <c r="C22" s="10">
        <f>824.7*(苏必利尔湖!C22-181.43)^1.5</f>
        <v>2155.1029146837</v>
      </c>
      <c r="D22" s="10">
        <f>824.7*(苏必利尔湖!D22-181.43)^1.5</f>
        <v>2147.76588981643</v>
      </c>
      <c r="E22" s="10">
        <f>824.7*(苏必利尔湖!E22-181.43)^1.5</f>
        <v>1961.85519145394</v>
      </c>
      <c r="F22" s="10">
        <f>824.7*(苏必利尔湖!F22-181.43)^1.5</f>
        <v>2245.24228999292</v>
      </c>
      <c r="G22" s="10">
        <f>824.7*(苏必利尔湖!G22-181.43)^1.5</f>
        <v>2513.34189402238</v>
      </c>
      <c r="H22" s="10">
        <f>824.7*(苏必利尔湖!H22-181.43)^1.5</f>
        <v>2579.68551352787</v>
      </c>
      <c r="I22" s="10">
        <f>824.7*(苏必利尔湖!I22-181.43)^1.5</f>
        <v>2821.9604026611</v>
      </c>
      <c r="J22" s="10">
        <f>824.7*(苏必利尔湖!J22-181.43)^1.5</f>
        <v>2859.20373901664</v>
      </c>
      <c r="K22" s="10">
        <f>824.7*(苏必利尔湖!K22-181.43)^1.5</f>
        <v>2919.63015756953</v>
      </c>
      <c r="L22" s="10">
        <f>824.7*(苏必利尔湖!L22-181.43)^1.5</f>
        <v>2931.47672902667</v>
      </c>
      <c r="M22" s="10">
        <f>824.7*(苏必利尔湖!M22-181.43)^1.5</f>
        <v>2650.46664367372</v>
      </c>
    </row>
    <row r="23" spans="1:13">
      <c r="A23" s="9">
        <v>2015</v>
      </c>
      <c r="B23" s="10">
        <f>824.7*(苏必利尔湖!B23-181.43)^1.5</f>
        <v>2369.90090700893</v>
      </c>
      <c r="C23" s="10">
        <f>824.7*(苏必利尔湖!C23-181.43)^1.5</f>
        <v>2487.51748466829</v>
      </c>
      <c r="D23" s="10">
        <f>824.7*(苏必利尔湖!D23-181.43)^1.5</f>
        <v>2213.43887623699</v>
      </c>
      <c r="E23" s="10">
        <f>824.7*(苏必利尔湖!E23-181.43)^1.5</f>
        <v>2491.59255191971</v>
      </c>
      <c r="F23" s="10">
        <f>824.7*(苏必利尔湖!F23-181.43)^1.5</f>
        <v>2490.7875593785</v>
      </c>
      <c r="G23" s="10">
        <f>824.7*(苏必利尔湖!G23-181.43)^1.5</f>
        <v>2787.13522816082</v>
      </c>
      <c r="H23" s="10">
        <f>824.7*(苏必利尔湖!H23-181.43)^1.5</f>
        <v>2663.44824700524</v>
      </c>
      <c r="I23" s="10">
        <f>824.7*(苏必利尔湖!I23-181.43)^1.5</f>
        <v>2801.45994484053</v>
      </c>
      <c r="J23" s="10">
        <f>824.7*(苏必利尔湖!J23-181.43)^1.5</f>
        <v>2912.13914012113</v>
      </c>
      <c r="K23" s="10">
        <f>824.7*(苏必利尔湖!K23-181.43)^1.5</f>
        <v>2495.10363323367</v>
      </c>
      <c r="L23" s="10">
        <f>824.7*(苏必利尔湖!L23-181.43)^1.5</f>
        <v>2511.15314348621</v>
      </c>
      <c r="M23" s="10">
        <f>824.7*(苏必利尔湖!M23-181.43)^1.5</f>
        <v>2494.0246474542</v>
      </c>
    </row>
    <row r="24" spans="1:13">
      <c r="A24" s="9">
        <v>2016</v>
      </c>
      <c r="B24" s="10">
        <f>824.7*(苏必利尔湖!B24-181.43)^1.5</f>
        <v>2609.21322941763</v>
      </c>
      <c r="C24" s="10">
        <f>824.7*(苏必利尔湖!C24-181.43)^1.5</f>
        <v>2502.67251837411</v>
      </c>
      <c r="D24" s="10">
        <f>824.7*(苏必利尔湖!D24-181.43)^1.5</f>
        <v>2332.37250064668</v>
      </c>
      <c r="E24" s="10">
        <f>824.7*(苏必利尔湖!E24-181.43)^1.5</f>
        <v>2356.3707201158</v>
      </c>
      <c r="F24" s="10">
        <f>824.7*(苏必利尔湖!F24-181.43)^1.5</f>
        <v>2605.12755975956</v>
      </c>
      <c r="G24" s="10">
        <f>824.7*(苏必利尔湖!G24-181.43)^1.5</f>
        <v>2477.77003637343</v>
      </c>
      <c r="H24" s="10">
        <f>824.7*(苏必利尔湖!H24-181.43)^1.5</f>
        <v>2685.25708107492</v>
      </c>
      <c r="I24" s="10">
        <f>824.7*(苏必利尔湖!I24-181.43)^1.5</f>
        <v>2767.58678911915</v>
      </c>
      <c r="J24" s="10">
        <f>824.7*(苏必利尔湖!J24-181.43)^1.5</f>
        <v>2767.66207541429</v>
      </c>
      <c r="K24" s="10">
        <f>824.7*(苏必利尔湖!K24-181.43)^1.5</f>
        <v>2964.60049823254</v>
      </c>
      <c r="L24" s="10">
        <f>824.7*(苏必利尔湖!L24-181.43)^1.5</f>
        <v>2705.67750942275</v>
      </c>
      <c r="M24" s="10">
        <f>824.7*(苏必利尔湖!M24-181.43)^1.5</f>
        <v>2389.77526170358</v>
      </c>
    </row>
    <row r="25" spans="1:13">
      <c r="A25" s="9">
        <v>2017</v>
      </c>
      <c r="B25" s="10">
        <f>824.7*(苏必利尔湖!B25-181.43)^1.5</f>
        <v>2526.46175527291</v>
      </c>
      <c r="C25" s="10">
        <f>824.7*(苏必利尔湖!C25-181.43)^1.5</f>
        <v>2211.19936354484</v>
      </c>
      <c r="D25" s="10">
        <f>824.7*(苏必利尔湖!D25-181.43)^1.5</f>
        <v>2267.66248806055</v>
      </c>
      <c r="E25" s="10">
        <f>824.7*(苏必利尔湖!E25-181.43)^1.5</f>
        <v>2437.28223114747</v>
      </c>
      <c r="F25" s="10">
        <f>824.7*(苏必利尔湖!F25-181.43)^1.5</f>
        <v>2508.11030300517</v>
      </c>
      <c r="G25" s="10">
        <f>824.7*(苏必利尔湖!G25-181.43)^1.5</f>
        <v>2878.88934137475</v>
      </c>
      <c r="H25" s="10">
        <f>824.7*(苏必利尔湖!H25-181.43)^1.5</f>
        <v>2903.4537750323</v>
      </c>
      <c r="I25" s="10">
        <f>824.7*(苏必利尔湖!I25-181.43)^1.5</f>
        <v>2937.02090859707</v>
      </c>
      <c r="J25" s="10">
        <f>824.7*(苏必利尔湖!J25-181.43)^1.5</f>
        <v>2964.85796883737</v>
      </c>
      <c r="K25" s="10">
        <f>824.7*(苏必利尔湖!K25-181.43)^1.5</f>
        <v>2910.98575511113</v>
      </c>
      <c r="L25" s="10">
        <f>824.7*(苏必利尔湖!L25-181.43)^1.5</f>
        <v>3151.31059619128</v>
      </c>
      <c r="M25" s="10">
        <f>824.7*(苏必利尔湖!M25-181.43)^1.5</f>
        <v>2794.31307557585</v>
      </c>
    </row>
    <row r="26" spans="1:13">
      <c r="A26" s="9">
        <v>2018</v>
      </c>
      <c r="B26" s="10">
        <f>824.7*(苏必利尔湖!B26-181.43)^1.5</f>
        <v>2654.15837534304</v>
      </c>
      <c r="C26" s="10">
        <f>824.7*(苏必利尔湖!C26-181.43)^1.5</f>
        <v>2610.59164875273</v>
      </c>
      <c r="D26" s="10">
        <f>824.7*(苏必利尔湖!D26-181.43)^1.5</f>
        <v>2433.71109908784</v>
      </c>
      <c r="E26" s="10">
        <f>824.7*(苏必利尔湖!E26-181.43)^1.5</f>
        <v>2436.00777758253</v>
      </c>
      <c r="F26" s="10">
        <f>824.7*(苏必利尔湖!F26-181.43)^1.5</f>
        <v>2514.88090329789</v>
      </c>
      <c r="G26" s="10">
        <f>824.7*(苏必利尔湖!G26-181.43)^1.5</f>
        <v>2634.69427681377</v>
      </c>
      <c r="H26" s="10">
        <f>824.7*(苏必利尔湖!H26-181.43)^1.5</f>
        <v>2749.57027644374</v>
      </c>
      <c r="I26" s="10">
        <f>824.7*(苏必利尔湖!I26-181.43)^1.5</f>
        <v>2698.17421187326</v>
      </c>
      <c r="J26" s="10">
        <f>824.7*(苏必利尔湖!J26-181.43)^1.5</f>
        <v>2915.18761203057</v>
      </c>
      <c r="K26" s="10">
        <f>824.7*(苏必利尔湖!K26-181.43)^1.5</f>
        <v>2977.21037315689</v>
      </c>
      <c r="L26" s="10">
        <f>824.7*(苏必利尔湖!L26-181.43)^1.5</f>
        <v>2756.24678096453</v>
      </c>
      <c r="M26" s="10">
        <f>824.7*(苏必利尔湖!M26-181.43)^1.5</f>
        <v>2863.637482074</v>
      </c>
    </row>
    <row r="27" spans="1:13">
      <c r="A27" s="9">
        <v>2019</v>
      </c>
      <c r="B27" s="10">
        <f>824.7*(苏必利尔湖!B27-181.43)^1.5</f>
        <v>2666.38477717984</v>
      </c>
      <c r="C27" s="10">
        <f>824.7*(苏必利尔湖!C27-181.43)^1.5</f>
        <v>2461.80297491861</v>
      </c>
      <c r="D27" s="10">
        <f>824.7*(苏必利尔湖!D27-181.43)^1.5</f>
        <v>2583.38240652884</v>
      </c>
      <c r="E27" s="10">
        <f>824.7*(苏必利尔湖!E27-181.43)^1.5</f>
        <v>2737.47424809817</v>
      </c>
      <c r="F27" s="10">
        <f>824.7*(苏必利尔湖!F27-181.43)^1.5</f>
        <v>3046.03878852773</v>
      </c>
      <c r="G27" s="10">
        <f>824.7*(苏必利尔湖!G27-181.43)^1.5</f>
        <v>3037.68283902911</v>
      </c>
      <c r="H27" s="10">
        <f>824.7*(苏必利尔湖!H27-181.43)^1.5</f>
        <v>3317.6470943812</v>
      </c>
      <c r="I27" s="10">
        <f>824.7*(苏必利尔湖!I27-181.43)^1.5</f>
        <v>2935.09792280906</v>
      </c>
      <c r="J27" s="10">
        <f>824.7*(苏必利尔湖!J27-181.43)^1.5</f>
        <v>3019.61280275949</v>
      </c>
      <c r="K27" s="10">
        <f>824.7*(苏必利尔湖!K27-181.43)^1.5</f>
        <v>3025.29949238232</v>
      </c>
      <c r="L27" s="10">
        <f>824.7*(苏必利尔湖!L27-181.43)^1.5</f>
        <v>3062.58216766176</v>
      </c>
      <c r="M27" s="10">
        <f>824.7*(苏必利尔湖!M27-181.43)^1.5</f>
        <v>3015.18243741848</v>
      </c>
    </row>
    <row r="28" spans="1:13">
      <c r="A28" s="9">
        <v>2020</v>
      </c>
      <c r="B28" s="10">
        <f>824.7*(苏必利尔湖!B28-181.43)^1.5</f>
        <v>3009.86431204875</v>
      </c>
      <c r="C28" s="10">
        <f>824.7*(苏必利尔湖!C28-181.43)^1.5</f>
        <v>2827.30061212365</v>
      </c>
      <c r="D28" s="10">
        <f>824.7*(苏必利尔湖!D28-181.43)^1.5</f>
        <v>2418.11863499422</v>
      </c>
      <c r="E28" s="10">
        <f>824.7*(苏必利尔湖!E28-181.43)^1.5</f>
        <v>2610.38115196256</v>
      </c>
      <c r="F28" s="10">
        <f>824.7*(苏必利尔湖!F28-181.43)^1.5</f>
        <v>2590.3992319971</v>
      </c>
      <c r="G28" s="10">
        <f>824.7*(苏必利尔湖!G28-181.43)^1.5</f>
        <v>2668.28431099717</v>
      </c>
      <c r="H28" s="10">
        <f>824.7*(苏必利尔湖!H28-181.43)^1.5</f>
        <v>2832.79657776309</v>
      </c>
      <c r="I28" s="10">
        <f>824.7*(苏必利尔湖!I28-181.43)^1.5</f>
        <v>3151.42416277225</v>
      </c>
      <c r="J28" s="10">
        <f>824.7*(苏必利尔湖!J28-181.43)^1.5</f>
        <v>3065.31289873634</v>
      </c>
      <c r="K28" s="10">
        <f>824.7*(苏必利尔湖!K28-181.43)^1.5</f>
        <v>2887.49654993494</v>
      </c>
      <c r="L28" s="10">
        <f>824.7*(苏必利尔湖!L28-181.43)^1.5</f>
        <v>2738.94737677531</v>
      </c>
      <c r="M28" s="10">
        <f>824.7*(苏必利尔湖!M28-181.43)^1.5</f>
        <v>2774.38695987546</v>
      </c>
    </row>
    <row r="29" spans="1:13">
      <c r="A29" s="9">
        <v>2021</v>
      </c>
      <c r="B29" s="10">
        <f>824.7*(苏必利尔湖!B29-181.43)^1.5</f>
        <v>2522.36318386317</v>
      </c>
      <c r="C29" s="10">
        <f>824.7*(苏必利尔湖!C29-181.43)^1.5</f>
        <v>2543.36893217683</v>
      </c>
      <c r="D29" s="10">
        <f>824.7*(苏必利尔湖!D29-181.43)^1.5</f>
        <v>2159.78834676406</v>
      </c>
      <c r="E29" s="10">
        <f>824.7*(苏必利尔湖!E29-181.43)^1.5</f>
        <v>2289.62683571566</v>
      </c>
      <c r="F29" s="10">
        <f>824.7*(苏必利尔湖!F29-181.43)^1.5</f>
        <v>2590.7617286359</v>
      </c>
      <c r="G29" s="10">
        <f>824.7*(苏必利尔湖!G29-181.43)^1.5</f>
        <v>2533.90239587141</v>
      </c>
      <c r="H29" s="10">
        <f>824.7*(苏必利尔湖!H29-181.43)^1.5</f>
        <v>2697.60242718541</v>
      </c>
      <c r="I29" s="10">
        <f>824.7*(苏必利尔湖!I29-181.43)^1.5</f>
        <v>2358.94150424716</v>
      </c>
      <c r="J29" s="10">
        <f>824.7*(苏必利尔湖!J29-181.43)^1.5</f>
        <v>2406.68428752414</v>
      </c>
      <c r="K29" s="10">
        <f>824.7*(苏必利尔湖!K29-181.43)^1.5</f>
        <v>2496.59068227675</v>
      </c>
      <c r="L29" s="10">
        <f>824.7*(苏必利尔湖!L29-181.43)^1.5</f>
        <v>2185.17324724317</v>
      </c>
      <c r="M29" s="10">
        <f>824.7*(苏必利尔湖!M29-181.43)^1.5</f>
        <v>1990.42834146899</v>
      </c>
    </row>
    <row r="30" spans="1:13">
      <c r="A30" s="9">
        <v>2022</v>
      </c>
      <c r="B30" s="10">
        <f>824.7*(苏必利尔湖!B30-181.43)^1.5</f>
        <v>2140.57127000257</v>
      </c>
      <c r="C30" s="10">
        <f>824.7*(苏必利尔湖!C30-181.43)^1.5</f>
        <v>1764.84153419068</v>
      </c>
      <c r="D30" s="10">
        <f>824.7*(苏必利尔湖!D30-181.43)^1.5</f>
        <v>1737.11862683762</v>
      </c>
      <c r="E30" s="10">
        <f>824.7*(苏必利尔湖!E30-181.43)^1.5</f>
        <v>2124.52240213429</v>
      </c>
      <c r="F30" s="10">
        <f>824.7*(苏必利尔湖!F30-181.43)^1.5</f>
        <v>2365.64004065069</v>
      </c>
      <c r="G30" s="10">
        <f>824.7*(苏必利尔湖!G30-181.43)^1.5</f>
        <v>2427.763121266</v>
      </c>
      <c r="H30" s="10">
        <f>824.7*(苏必利尔湖!H30-181.43)^1.5</f>
        <v>2822.43872475605</v>
      </c>
      <c r="I30" s="10">
        <f>824.7*(苏必利尔湖!I30-181.43)^1.5</f>
        <v>2874.5613289243</v>
      </c>
      <c r="J30" s="10">
        <f>824.7*(苏必利尔湖!J30-181.43)^1.5</f>
        <v>2789.91873877561</v>
      </c>
      <c r="K30" s="10">
        <f>824.7*(苏必利尔湖!K30-181.43)^1.5</f>
        <v>2764.45471478281</v>
      </c>
      <c r="L30" s="10">
        <f>824.7*(苏必利尔湖!L30-181.43)^1.5</f>
        <v>2474.06924190055</v>
      </c>
      <c r="M30" s="10">
        <f>824.7*(苏必利尔湖!M30-181.43)^1.5</f>
        <v>2482.69329111534</v>
      </c>
    </row>
  </sheetData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7" sqref="A7:M30"/>
    </sheetView>
  </sheetViews>
  <sheetFormatPr defaultColWidth="9" defaultRowHeight="14"/>
  <sheetData>
    <row r="1" spans="1:13">
      <c r="A1" s="15" t="s">
        <v>23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22"/>
    </row>
    <row r="2" spans="1:13">
      <c r="A2" s="3" t="s">
        <v>1</v>
      </c>
      <c r="M2" s="12"/>
    </row>
    <row r="3" ht="45" customHeight="1" spans="1:13">
      <c r="A3" s="6" t="s">
        <v>24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>
      <c r="A4" s="3" t="s">
        <v>3</v>
      </c>
      <c r="M4" s="12"/>
    </row>
    <row r="5" ht="14.75" spans="1:13">
      <c r="A5" s="25" t="s">
        <v>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</row>
    <row r="7" spans="1:13">
      <c r="A7" s="19" t="s">
        <v>5</v>
      </c>
      <c r="B7" s="19" t="s">
        <v>6</v>
      </c>
      <c r="C7" s="19" t="s">
        <v>7</v>
      </c>
      <c r="D7" s="19" t="s">
        <v>8</v>
      </c>
      <c r="E7" s="19" t="s">
        <v>9</v>
      </c>
      <c r="F7" s="19" t="s">
        <v>10</v>
      </c>
      <c r="G7" s="19" t="s">
        <v>11</v>
      </c>
      <c r="H7" s="19" t="s">
        <v>12</v>
      </c>
      <c r="I7" s="19" t="s">
        <v>13</v>
      </c>
      <c r="J7" s="19" t="s">
        <v>14</v>
      </c>
      <c r="K7" s="19" t="s">
        <v>15</v>
      </c>
      <c r="L7" s="19" t="s">
        <v>16</v>
      </c>
      <c r="M7" s="19" t="s">
        <v>17</v>
      </c>
    </row>
    <row r="8" spans="1:13">
      <c r="A8" s="19">
        <v>2000</v>
      </c>
      <c r="B8" s="20">
        <v>175.899010704963</v>
      </c>
      <c r="C8" s="20">
        <v>175.911104915522</v>
      </c>
      <c r="D8" s="20">
        <v>175.858008130245</v>
      </c>
      <c r="E8" s="20">
        <v>175.861068426555</v>
      </c>
      <c r="F8" s="20">
        <v>176.035329221227</v>
      </c>
      <c r="G8" s="20">
        <v>176.017395009924</v>
      </c>
      <c r="H8" s="20">
        <v>176.088907936092</v>
      </c>
      <c r="I8" s="20">
        <v>176.201478143031</v>
      </c>
      <c r="J8" s="20">
        <v>175.997807562056</v>
      </c>
      <c r="K8" s="20">
        <v>175.884232884974</v>
      </c>
      <c r="L8" s="20">
        <v>175.79985927893</v>
      </c>
      <c r="M8" s="20">
        <v>175.849143057317</v>
      </c>
    </row>
    <row r="9" spans="1:13">
      <c r="A9" s="19">
        <v>2001</v>
      </c>
      <c r="B9" s="20">
        <v>175.815021349935</v>
      </c>
      <c r="C9" s="20">
        <v>175.875685480895</v>
      </c>
      <c r="D9" s="20">
        <v>175.852613430231</v>
      </c>
      <c r="E9" s="20">
        <v>175.868448425674</v>
      </c>
      <c r="F9" s="20">
        <v>175.973537826657</v>
      </c>
      <c r="G9" s="20">
        <v>176.113263453029</v>
      </c>
      <c r="H9" s="20">
        <v>176.07344642238</v>
      </c>
      <c r="I9" s="20">
        <v>175.99393047261</v>
      </c>
      <c r="J9" s="20">
        <v>176.107133089816</v>
      </c>
      <c r="K9" s="20">
        <v>175.954468636922</v>
      </c>
      <c r="L9" s="20">
        <v>176.138279586032</v>
      </c>
      <c r="M9" s="20">
        <v>175.952652857789</v>
      </c>
    </row>
    <row r="10" spans="1:13">
      <c r="A10" s="19">
        <v>2002</v>
      </c>
      <c r="B10" s="20">
        <v>176.089853074801</v>
      </c>
      <c r="C10" s="20">
        <v>175.952185044025</v>
      </c>
      <c r="D10" s="20">
        <v>175.977035526643</v>
      </c>
      <c r="E10" s="20">
        <v>176.020968945216</v>
      </c>
      <c r="F10" s="20">
        <v>176.252861477606</v>
      </c>
      <c r="G10" s="20">
        <v>176.276291220576</v>
      </c>
      <c r="H10" s="20">
        <v>176.423176776357</v>
      </c>
      <c r="I10" s="20">
        <v>176.315904195725</v>
      </c>
      <c r="J10" s="20">
        <v>176.325632134257</v>
      </c>
      <c r="K10" s="20">
        <v>176.097709397585</v>
      </c>
      <c r="L10" s="20">
        <v>175.968154719805</v>
      </c>
      <c r="M10" s="20">
        <v>175.998186305301</v>
      </c>
    </row>
    <row r="11" spans="1:13">
      <c r="A11" s="19">
        <v>2003</v>
      </c>
      <c r="B11" s="20">
        <v>175.901889281039</v>
      </c>
      <c r="C11" s="20">
        <v>175.686403286388</v>
      </c>
      <c r="D11" s="20">
        <v>175.635220880548</v>
      </c>
      <c r="E11" s="20">
        <v>175.771273394761</v>
      </c>
      <c r="F11" s="20">
        <v>175.993948930377</v>
      </c>
      <c r="G11" s="20">
        <v>175.994561604652</v>
      </c>
      <c r="H11" s="20">
        <v>175.985206254245</v>
      </c>
      <c r="I11" s="20">
        <v>175.965185870045</v>
      </c>
      <c r="J11" s="20">
        <v>175.93207277228</v>
      </c>
      <c r="K11" s="20">
        <v>175.770599513729</v>
      </c>
      <c r="L11" s="20">
        <v>175.900529591496</v>
      </c>
      <c r="M11" s="20">
        <v>175.81749475261</v>
      </c>
    </row>
    <row r="12" spans="1:13">
      <c r="A12" s="19">
        <v>2004</v>
      </c>
      <c r="B12" s="20">
        <v>175.962591596807</v>
      </c>
      <c r="C12" s="20">
        <v>175.792069816475</v>
      </c>
      <c r="D12" s="20">
        <v>175.994373558937</v>
      </c>
      <c r="E12" s="20">
        <v>175.96084816802</v>
      </c>
      <c r="F12" s="20">
        <v>176.063138244226</v>
      </c>
      <c r="G12" s="20">
        <v>176.224272803843</v>
      </c>
      <c r="H12" s="20">
        <v>176.338684891087</v>
      </c>
      <c r="I12" s="20">
        <v>176.414633183674</v>
      </c>
      <c r="J12" s="20">
        <v>176.236465267768</v>
      </c>
      <c r="K12" s="20">
        <v>176.096881033564</v>
      </c>
      <c r="L12" s="20">
        <v>176.09190303443</v>
      </c>
      <c r="M12" s="20">
        <v>176.035010387388</v>
      </c>
    </row>
    <row r="13" spans="1:13">
      <c r="A13" s="19">
        <v>2005</v>
      </c>
      <c r="B13" s="20">
        <v>176.081679040984</v>
      </c>
      <c r="C13" s="20">
        <v>176.1871165585</v>
      </c>
      <c r="D13" s="20">
        <v>176.189059557816</v>
      </c>
      <c r="E13" s="20">
        <v>176.062857724495</v>
      </c>
      <c r="F13" s="20">
        <v>176.248329608816</v>
      </c>
      <c r="G13" s="20">
        <v>176.149446046116</v>
      </c>
      <c r="H13" s="20">
        <v>176.267499164034</v>
      </c>
      <c r="I13" s="20">
        <v>176.075503414986</v>
      </c>
      <c r="J13" s="20">
        <v>176.079623206922</v>
      </c>
      <c r="K13" s="20">
        <v>176.069697277904</v>
      </c>
      <c r="L13" s="20">
        <v>175.896983923554</v>
      </c>
      <c r="M13" s="20">
        <v>175.811644484063</v>
      </c>
    </row>
    <row r="14" spans="1:13">
      <c r="A14" s="19">
        <v>2006</v>
      </c>
      <c r="B14" s="20">
        <v>175.788666247118</v>
      </c>
      <c r="C14" s="20">
        <v>176.004879270463</v>
      </c>
      <c r="D14" s="20">
        <v>175.937192483872</v>
      </c>
      <c r="E14" s="20">
        <v>175.93862192825</v>
      </c>
      <c r="F14" s="20">
        <v>176.035185590049</v>
      </c>
      <c r="G14" s="20">
        <v>176.138727810367</v>
      </c>
      <c r="H14" s="20">
        <v>176.156875201293</v>
      </c>
      <c r="I14" s="20">
        <v>176.129309850431</v>
      </c>
      <c r="J14" s="20">
        <v>175.946559955921</v>
      </c>
      <c r="K14" s="20">
        <v>175.99978705062</v>
      </c>
      <c r="L14" s="20">
        <v>175.953616722897</v>
      </c>
      <c r="M14" s="20">
        <v>176.06479119239</v>
      </c>
    </row>
    <row r="15" spans="1:13">
      <c r="A15" s="19">
        <v>2007</v>
      </c>
      <c r="B15" s="20">
        <v>176.036043299104</v>
      </c>
      <c r="C15" s="20">
        <v>175.812318748383</v>
      </c>
      <c r="D15" s="20">
        <v>175.846664955945</v>
      </c>
      <c r="E15" s="20">
        <v>176.116253181464</v>
      </c>
      <c r="F15" s="20">
        <v>176.063580268343</v>
      </c>
      <c r="G15" s="20">
        <v>175.982244463563</v>
      </c>
      <c r="H15" s="20">
        <v>175.952615552113</v>
      </c>
      <c r="I15" s="20">
        <v>175.989007430088</v>
      </c>
      <c r="J15" s="20">
        <v>175.874040229588</v>
      </c>
      <c r="K15" s="20">
        <v>175.950690555072</v>
      </c>
      <c r="L15" s="20">
        <v>175.806750819496</v>
      </c>
      <c r="M15" s="20">
        <v>175.628547516187</v>
      </c>
    </row>
    <row r="16" spans="1:13">
      <c r="A16" s="19">
        <v>2008</v>
      </c>
      <c r="B16" s="20">
        <v>175.700956222202</v>
      </c>
      <c r="C16" s="20">
        <v>175.846618256179</v>
      </c>
      <c r="D16" s="20">
        <v>175.813138390959</v>
      </c>
      <c r="E16" s="20">
        <v>176.012622876676</v>
      </c>
      <c r="F16" s="20">
        <v>176.03447101475</v>
      </c>
      <c r="G16" s="20">
        <v>176.208220708173</v>
      </c>
      <c r="H16" s="20">
        <v>176.29270862378</v>
      </c>
      <c r="I16" s="20">
        <v>176.247137759591</v>
      </c>
      <c r="J16" s="20">
        <v>176.130569416742</v>
      </c>
      <c r="K16" s="20">
        <v>176.102035439864</v>
      </c>
      <c r="L16" s="20">
        <v>175.943739957571</v>
      </c>
      <c r="M16" s="20">
        <v>175.9616179912</v>
      </c>
    </row>
    <row r="17" spans="1:13">
      <c r="A17" s="19">
        <v>2009</v>
      </c>
      <c r="B17" s="20">
        <v>175.956084271856</v>
      </c>
      <c r="C17" s="20">
        <v>176.024700444499</v>
      </c>
      <c r="D17" s="20">
        <v>176.003228851368</v>
      </c>
      <c r="E17" s="20">
        <v>176.154288190601</v>
      </c>
      <c r="F17" s="20">
        <v>176.39984304047</v>
      </c>
      <c r="G17" s="20">
        <v>176.343035771195</v>
      </c>
      <c r="H17" s="20">
        <v>176.421479575071</v>
      </c>
      <c r="I17" s="20">
        <v>176.394390199038</v>
      </c>
      <c r="J17" s="20">
        <v>176.284327063234</v>
      </c>
      <c r="K17" s="20">
        <v>176.219065367296</v>
      </c>
      <c r="L17" s="20">
        <v>176.312825874203</v>
      </c>
      <c r="M17" s="20">
        <v>176.310709150726</v>
      </c>
    </row>
    <row r="18" spans="1:13">
      <c r="A18" s="19">
        <v>2010</v>
      </c>
      <c r="B18" s="20">
        <v>176.102245110619</v>
      </c>
      <c r="C18" s="20">
        <v>176.090275242525</v>
      </c>
      <c r="D18" s="20">
        <v>176.123003023862</v>
      </c>
      <c r="E18" s="20">
        <v>176.066431814836</v>
      </c>
      <c r="F18" s="20">
        <v>176.147717706388</v>
      </c>
      <c r="G18" s="20">
        <v>176.201854105216</v>
      </c>
      <c r="H18" s="20">
        <v>176.338118937212</v>
      </c>
      <c r="I18" s="20">
        <v>176.151359684252</v>
      </c>
      <c r="J18" s="20">
        <v>176.223617104441</v>
      </c>
      <c r="K18" s="20">
        <v>176.137363879784</v>
      </c>
      <c r="L18" s="20">
        <v>175.890874639457</v>
      </c>
      <c r="M18" s="20">
        <v>175.790395907625</v>
      </c>
    </row>
    <row r="19" spans="1:13">
      <c r="A19" s="19">
        <v>2011</v>
      </c>
      <c r="B19" s="20">
        <v>175.816521651331</v>
      </c>
      <c r="C19" s="20">
        <v>175.684373583402</v>
      </c>
      <c r="D19" s="20">
        <v>175.751046543143</v>
      </c>
      <c r="E19" s="20">
        <v>175.840078531462</v>
      </c>
      <c r="F19" s="20">
        <v>176.082996848989</v>
      </c>
      <c r="G19" s="20">
        <v>176.299712648817</v>
      </c>
      <c r="H19" s="20">
        <v>176.226980379795</v>
      </c>
      <c r="I19" s="20">
        <v>176.236766757908</v>
      </c>
      <c r="J19" s="20">
        <v>176.200097748811</v>
      </c>
      <c r="K19" s="20">
        <v>176.094671615524</v>
      </c>
      <c r="L19" s="20">
        <v>176.003272836393</v>
      </c>
      <c r="M19" s="20">
        <v>176.059139052449</v>
      </c>
    </row>
    <row r="20" spans="1:13">
      <c r="A20" s="19">
        <v>2012</v>
      </c>
      <c r="B20" s="20">
        <v>176.073672761594</v>
      </c>
      <c r="C20" s="20">
        <v>175.969042881486</v>
      </c>
      <c r="D20" s="20">
        <v>176.085008402249</v>
      </c>
      <c r="E20" s="20">
        <v>176.047455346896</v>
      </c>
      <c r="F20" s="20">
        <v>176.146812159916</v>
      </c>
      <c r="G20" s="20">
        <v>176.12840422857</v>
      </c>
      <c r="H20" s="20">
        <v>176.079860681208</v>
      </c>
      <c r="I20" s="20">
        <v>176.019778300885</v>
      </c>
      <c r="J20" s="20">
        <v>175.783068346315</v>
      </c>
      <c r="K20" s="20">
        <v>175.689298845799</v>
      </c>
      <c r="L20" s="20">
        <v>175.656095092589</v>
      </c>
      <c r="M20" s="20">
        <v>175.548286492412</v>
      </c>
    </row>
    <row r="21" spans="1:13">
      <c r="A21" s="19">
        <v>2013</v>
      </c>
      <c r="B21" s="20">
        <v>175.546261436334</v>
      </c>
      <c r="C21" s="20">
        <v>175.675595055435</v>
      </c>
      <c r="D21" s="20">
        <v>175.544139199029</v>
      </c>
      <c r="E21" s="20">
        <v>175.75013281806</v>
      </c>
      <c r="F21" s="20">
        <v>175.941163375809</v>
      </c>
      <c r="G21" s="20">
        <v>175.997810897301</v>
      </c>
      <c r="H21" s="20">
        <v>176.025021549595</v>
      </c>
      <c r="I21" s="20">
        <v>176.081782640687</v>
      </c>
      <c r="J21" s="20">
        <v>176.03974151972</v>
      </c>
      <c r="K21" s="20">
        <v>175.99595239153</v>
      </c>
      <c r="L21" s="20">
        <v>175.969777410685</v>
      </c>
      <c r="M21" s="20">
        <v>175.897458496521</v>
      </c>
    </row>
    <row r="22" spans="1:13">
      <c r="A22" s="19">
        <v>2014</v>
      </c>
      <c r="B22" s="20">
        <v>175.965960797992</v>
      </c>
      <c r="C22" s="20">
        <v>175.904757185764</v>
      </c>
      <c r="D22" s="20">
        <v>175.897925888669</v>
      </c>
      <c r="E22" s="20">
        <v>176.070857351212</v>
      </c>
      <c r="F22" s="20">
        <v>176.313176591016</v>
      </c>
      <c r="G22" s="20">
        <v>176.284604172946</v>
      </c>
      <c r="H22" s="20">
        <v>176.511786617944</v>
      </c>
      <c r="I22" s="20">
        <v>176.49034031929</v>
      </c>
      <c r="J22" s="20">
        <v>176.414141628269</v>
      </c>
      <c r="K22" s="20">
        <v>176.538679995156</v>
      </c>
      <c r="L22" s="20">
        <v>176.577018908619</v>
      </c>
      <c r="M22" s="20">
        <v>176.611783753674</v>
      </c>
    </row>
    <row r="23" spans="1:13">
      <c r="A23" s="19">
        <v>2015</v>
      </c>
      <c r="B23" s="20">
        <v>176.573484916849</v>
      </c>
      <c r="C23" s="20">
        <v>176.453235212577</v>
      </c>
      <c r="D23" s="20">
        <v>176.420725816062</v>
      </c>
      <c r="E23" s="20">
        <v>176.538307290775</v>
      </c>
      <c r="F23" s="20">
        <v>176.630320698158</v>
      </c>
      <c r="G23" s="20">
        <v>176.76893305331</v>
      </c>
      <c r="H23" s="20">
        <v>176.641859872635</v>
      </c>
      <c r="I23" s="20">
        <v>176.630073005999</v>
      </c>
      <c r="J23" s="20">
        <v>176.602581135365</v>
      </c>
      <c r="K23" s="20">
        <v>176.51075693139</v>
      </c>
      <c r="L23" s="20">
        <v>176.492879666991</v>
      </c>
      <c r="M23" s="20">
        <v>176.525046941665</v>
      </c>
    </row>
    <row r="24" spans="1:13">
      <c r="A24" s="19">
        <v>2016</v>
      </c>
      <c r="B24" s="20">
        <v>176.66377484919</v>
      </c>
      <c r="C24" s="20">
        <v>176.518549463065</v>
      </c>
      <c r="D24" s="20">
        <v>176.602595002353</v>
      </c>
      <c r="E24" s="20">
        <v>176.676773443267</v>
      </c>
      <c r="F24" s="20">
        <v>176.820088487849</v>
      </c>
      <c r="G24" s="20">
        <v>176.765673769857</v>
      </c>
      <c r="H24" s="20">
        <v>176.886970652746</v>
      </c>
      <c r="I24" s="20">
        <v>176.854327423948</v>
      </c>
      <c r="J24" s="20">
        <v>176.767234178409</v>
      </c>
      <c r="K24" s="20">
        <v>176.629825446116</v>
      </c>
      <c r="L24" s="20">
        <v>176.578443300584</v>
      </c>
      <c r="M24" s="20">
        <v>176.521095306594</v>
      </c>
    </row>
    <row r="25" spans="1:13">
      <c r="A25" s="19">
        <v>2017</v>
      </c>
      <c r="B25" s="20">
        <v>176.39237317713</v>
      </c>
      <c r="C25" s="20">
        <v>176.54619612047</v>
      </c>
      <c r="D25" s="20">
        <v>176.45306250492</v>
      </c>
      <c r="E25" s="20">
        <v>176.707893284375</v>
      </c>
      <c r="F25" s="20">
        <v>176.743784206812</v>
      </c>
      <c r="G25" s="20">
        <v>176.968389473855</v>
      </c>
      <c r="H25" s="20">
        <v>176.948474873758</v>
      </c>
      <c r="I25" s="20">
        <v>177.091245846528</v>
      </c>
      <c r="J25" s="20">
        <v>177.014070792314</v>
      </c>
      <c r="K25" s="20">
        <v>176.952039988445</v>
      </c>
      <c r="L25" s="20">
        <v>176.851845231736</v>
      </c>
      <c r="M25" s="20">
        <v>176.817931286671</v>
      </c>
    </row>
    <row r="26" spans="1:13">
      <c r="A26" s="19">
        <v>2018</v>
      </c>
      <c r="B26" s="20">
        <v>176.75066094316</v>
      </c>
      <c r="C26" s="20">
        <v>176.74595769328</v>
      </c>
      <c r="D26" s="20">
        <v>176.789527627377</v>
      </c>
      <c r="E26" s="20">
        <v>176.756912928366</v>
      </c>
      <c r="F26" s="20">
        <v>176.985911969248</v>
      </c>
      <c r="G26" s="20">
        <v>176.889315672163</v>
      </c>
      <c r="H26" s="20">
        <v>177.067286307179</v>
      </c>
      <c r="I26" s="20">
        <v>176.865481957441</v>
      </c>
      <c r="J26" s="20">
        <v>176.906165649175</v>
      </c>
      <c r="K26" s="20">
        <v>176.818713452274</v>
      </c>
      <c r="L26" s="20">
        <v>176.955196405515</v>
      </c>
      <c r="M26" s="20">
        <v>176.832294734862</v>
      </c>
    </row>
    <row r="27" spans="1:13">
      <c r="A27" s="19">
        <v>2019</v>
      </c>
      <c r="B27" s="20">
        <v>176.820151650444</v>
      </c>
      <c r="C27" s="20">
        <v>176.827196921378</v>
      </c>
      <c r="D27" s="20">
        <v>176.89744502432</v>
      </c>
      <c r="E27" s="20">
        <v>177.042517282441</v>
      </c>
      <c r="F27" s="20">
        <v>177.256631784769</v>
      </c>
      <c r="G27" s="20">
        <v>177.235069553989</v>
      </c>
      <c r="H27" s="20">
        <v>177.359786364932</v>
      </c>
      <c r="I27" s="20">
        <v>177.318913271189</v>
      </c>
      <c r="J27" s="20">
        <v>177.182462907916</v>
      </c>
      <c r="K27" s="20">
        <v>177.290541144859</v>
      </c>
      <c r="L27" s="20">
        <v>177.249465433325</v>
      </c>
      <c r="M27" s="20">
        <v>177.313496590673</v>
      </c>
    </row>
    <row r="28" spans="1:13">
      <c r="A28" s="19">
        <v>2020</v>
      </c>
      <c r="B28" s="20">
        <v>177.340588632193</v>
      </c>
      <c r="C28" s="20">
        <v>177.339932060144</v>
      </c>
      <c r="D28" s="20">
        <v>177.14893892675</v>
      </c>
      <c r="E28" s="20">
        <v>177.38970521681</v>
      </c>
      <c r="F28" s="20">
        <v>177.421675495798</v>
      </c>
      <c r="G28" s="20">
        <v>177.438802597629</v>
      </c>
      <c r="H28" s="20">
        <v>177.464621931304</v>
      </c>
      <c r="I28" s="20">
        <v>177.455108842448</v>
      </c>
      <c r="J28" s="20">
        <v>177.276628305141</v>
      </c>
      <c r="K28" s="20">
        <v>177.17549934495</v>
      </c>
      <c r="L28" s="20">
        <v>177.140965988347</v>
      </c>
      <c r="M28" s="20">
        <v>177.109796471454</v>
      </c>
    </row>
    <row r="29" spans="1:13">
      <c r="A29" s="19">
        <v>2021</v>
      </c>
      <c r="B29" s="20">
        <v>177.079409891405</v>
      </c>
      <c r="C29" s="20">
        <v>177.054119612722</v>
      </c>
      <c r="D29" s="20">
        <v>176.869589582907</v>
      </c>
      <c r="E29" s="20">
        <v>176.919367297542</v>
      </c>
      <c r="F29" s="20">
        <v>176.913710124398</v>
      </c>
      <c r="G29" s="20">
        <v>176.901079802784</v>
      </c>
      <c r="H29" s="20">
        <v>177.015327532882</v>
      </c>
      <c r="I29" s="20">
        <v>176.938330370245</v>
      </c>
      <c r="J29" s="20">
        <v>176.867621037118</v>
      </c>
      <c r="K29" s="20">
        <v>176.953102883364</v>
      </c>
      <c r="L29" s="20">
        <v>176.78541259715</v>
      </c>
      <c r="M29" s="20">
        <v>176.773844837566</v>
      </c>
    </row>
    <row r="30" spans="1:13">
      <c r="A30" s="19">
        <v>2022</v>
      </c>
      <c r="B30" s="20">
        <v>176.63533295389</v>
      </c>
      <c r="C30" s="20">
        <v>176.448620470202</v>
      </c>
      <c r="D30" s="20">
        <v>176.548293807188</v>
      </c>
      <c r="E30" s="20">
        <v>176.655275095649</v>
      </c>
      <c r="F30" s="20">
        <v>176.692463294089</v>
      </c>
      <c r="G30" s="20">
        <v>176.899403590167</v>
      </c>
      <c r="H30" s="20">
        <v>176.781240228182</v>
      </c>
      <c r="I30" s="20">
        <v>176.867161334188</v>
      </c>
      <c r="J30" s="20">
        <v>176.648242328094</v>
      </c>
      <c r="K30" s="20">
        <v>176.527948789003</v>
      </c>
      <c r="L30" s="20">
        <v>176.52754486278</v>
      </c>
      <c r="M30" s="20">
        <v>176.515366398885</v>
      </c>
    </row>
  </sheetData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opLeftCell="B1" workbookViewId="0">
      <selection activeCell="B8" sqref="B8:M30"/>
    </sheetView>
  </sheetViews>
  <sheetFormatPr defaultColWidth="9" defaultRowHeight="14"/>
  <cols>
    <col min="2" max="13" width="12.6666666666667"/>
  </cols>
  <sheetData>
    <row r="1" spans="1:13">
      <c r="A1" s="28" t="s">
        <v>25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13">
      <c r="A2" s="3" t="s">
        <v>19</v>
      </c>
      <c r="M2" s="12"/>
    </row>
    <row r="3" ht="28.5" customHeight="1" spans="1:13">
      <c r="A3" s="4" t="s">
        <v>26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>
      <c r="A4" s="4" t="s">
        <v>27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3"/>
    </row>
    <row r="5" ht="14.75" spans="1:13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4"/>
    </row>
    <row r="7" spans="1:13">
      <c r="A7" s="9" t="s">
        <v>5</v>
      </c>
      <c r="B7" s="9" t="s">
        <v>6</v>
      </c>
      <c r="C7" s="9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</row>
    <row r="8" spans="1:13">
      <c r="A8" s="9">
        <v>2000</v>
      </c>
      <c r="B8" s="10">
        <f>82.2*((密歇根湖和休伦湖!B8+圣克莱尔湖!B8)/2-166.98)^1.87*(密歇根湖和休伦湖!B8-圣克莱尔湖!B8)^0.36</f>
        <v>4699.62539917959</v>
      </c>
      <c r="C8" s="10">
        <f>82.2*((密歇根湖和休伦湖!C8+圣克莱尔湖!C8)/2-166.98)^1.87*(密歇根湖和休伦湖!C8-圣克莱尔湖!C8)^0.36</f>
        <v>4774.75932928707</v>
      </c>
      <c r="D8" s="10">
        <f>82.2*((密歇根湖和休伦湖!D8+圣克莱尔湖!D8)/2-166.98)^1.87*(密歇根湖和休伦湖!D8-圣克莱尔湖!D8)^0.36</f>
        <v>4577.24396399316</v>
      </c>
      <c r="E8" s="10">
        <f>82.2*((密歇根湖和休伦湖!E8+圣克莱尔湖!E8)/2-166.98)^1.87*(密歇根湖和休伦湖!E8-圣克莱尔湖!E8)^0.36</f>
        <v>4480.00098980323</v>
      </c>
      <c r="F8" s="10">
        <f>82.2*((密歇根湖和休伦湖!F8+圣克莱尔湖!F8)/2-166.98)^1.87*(密歇根湖和休伦湖!F8-圣克莱尔湖!F8)^0.36</f>
        <v>4696.741385818</v>
      </c>
      <c r="G8" s="10">
        <f>82.2*((密歇根湖和休伦湖!G8+圣克莱尔湖!G8)/2-166.98)^1.87*(密歇根湖和休伦湖!G8-圣克莱尔湖!G8)^0.36</f>
        <v>4605.4185287964</v>
      </c>
      <c r="H8" s="10">
        <f>82.2*((密歇根湖和休伦湖!H8+圣克莱尔湖!H8)/2-166.98)^1.87*(密歇根湖和休伦湖!H8-圣克莱尔湖!H8)^0.36</f>
        <v>4556.82688238641</v>
      </c>
      <c r="I8" s="10">
        <f>82.2*((密歇根湖和休伦湖!I8+圣克莱尔湖!I8)/2-166.98)^1.87*(密歇根湖和休伦湖!I8-圣克莱尔湖!I8)^0.36</f>
        <v>4931.10906509204</v>
      </c>
      <c r="J8" s="10">
        <f>82.2*((密歇根湖和休伦湖!J8+圣克莱尔湖!J8)/2-166.98)^1.87*(密歇根湖和休伦湖!J8-圣克莱尔湖!J8)^0.36</f>
        <v>4518.7865895685</v>
      </c>
      <c r="K8" s="10">
        <f>82.2*((密歇根湖和休伦湖!K8+圣克莱尔湖!K8)/2-166.98)^1.87*(密歇根湖和休伦湖!K8-圣克莱尔湖!K8)^0.36</f>
        <v>4449.99018445013</v>
      </c>
      <c r="L8" s="10">
        <f>82.2*((密歇根湖和休伦湖!L8+圣克莱尔湖!L8)/2-166.98)^1.87*(密歇根湖和休伦湖!L8-圣克莱尔湖!L8)^0.36</f>
        <v>4395.71958984029</v>
      </c>
      <c r="M8" s="10">
        <f>82.2*((密歇根湖和休伦湖!M8+圣克莱尔湖!M8)/2-166.98)^1.87*(密歇根湖和休伦湖!M8-圣克莱尔湖!M8)^0.36</f>
        <v>4475.1558307415</v>
      </c>
    </row>
    <row r="9" spans="1:13">
      <c r="A9" s="9">
        <v>2001</v>
      </c>
      <c r="B9" s="10">
        <f>82.2*((密歇根湖和休伦湖!B9+圣克莱尔湖!B9)/2-166.98)^1.87*(密歇根湖和休伦湖!B9-圣克莱尔湖!B9)^0.36</f>
        <v>4428.93169010641</v>
      </c>
      <c r="C9" s="10">
        <f>82.2*((密歇根湖和休伦湖!C9+圣克莱尔湖!C9)/2-166.98)^1.87*(密歇根湖和休伦湖!C9-圣克莱尔湖!C9)^0.36</f>
        <v>4498.54142096327</v>
      </c>
      <c r="D9" s="10">
        <f>82.2*((密歇根湖和休伦湖!D9+圣克莱尔湖!D9)/2-166.98)^1.87*(密歇根湖和休伦湖!D9-圣克莱尔湖!D9)^0.36</f>
        <v>4552.04612864918</v>
      </c>
      <c r="E9" s="10">
        <f>82.2*((密歇根湖和休伦湖!E9+圣克莱尔湖!E9)/2-166.98)^1.87*(密歇根湖和休伦湖!E9-圣克莱尔湖!E9)^0.36</f>
        <v>4579.36704828498</v>
      </c>
      <c r="F9" s="10">
        <f>82.2*((密歇根湖和休伦湖!F9+圣克莱尔湖!F9)/2-166.98)^1.87*(密歇根湖和休伦湖!F9-圣克莱尔湖!F9)^0.36</f>
        <v>4621.07277279205</v>
      </c>
      <c r="G9" s="10">
        <f>82.2*((密歇根湖和休伦湖!G9+圣克莱尔湖!G9)/2-166.98)^1.87*(密歇根湖和休伦湖!G9-圣克莱尔湖!G9)^0.36</f>
        <v>4828.76198782674</v>
      </c>
      <c r="H9" s="10">
        <f>82.2*((密歇根湖和休伦湖!H9+圣克莱尔湖!H9)/2-166.98)^1.87*(密歇根湖和休伦湖!H9-圣克莱尔湖!H9)^0.36</f>
        <v>4807.96501075283</v>
      </c>
      <c r="I9" s="10">
        <f>82.2*((密歇根湖和休伦湖!I9+圣克莱尔湖!I9)/2-166.98)^1.87*(密歇根湖和休伦湖!I9-圣克莱尔湖!I9)^0.36</f>
        <v>4725.85738208962</v>
      </c>
      <c r="J9" s="10">
        <f>82.2*((密歇根湖和休伦湖!J9+圣克莱尔湖!J9)/2-166.98)^1.87*(密歇根湖和休伦湖!J9-圣克莱尔湖!J9)^0.36</f>
        <v>5031.32772330645</v>
      </c>
      <c r="K9" s="10">
        <f>82.2*((密歇根湖和休伦湖!K9+圣克莱尔湖!K9)/2-166.98)^1.87*(密歇根湖和休伦湖!K9-圣克莱尔湖!K9)^0.36</f>
        <v>4758.20921128168</v>
      </c>
      <c r="L9" s="10">
        <f>82.2*((密歇根湖和休伦湖!L9+圣克莱尔湖!L9)/2-166.98)^1.87*(密歇根湖和休伦湖!L9-圣克莱尔湖!L9)^0.36</f>
        <v>5095.30176656708</v>
      </c>
      <c r="M9" s="10">
        <f>82.2*((密歇根湖和休伦湖!M9+圣克莱尔湖!M9)/2-166.98)^1.87*(密歇根湖和休伦湖!M9-圣克莱尔湖!M9)^0.36</f>
        <v>4657.54119240513</v>
      </c>
    </row>
    <row r="10" spans="1:13">
      <c r="A10" s="9">
        <v>2002</v>
      </c>
      <c r="B10" s="10">
        <f>82.2*((密歇根湖和休伦湖!B10+圣克莱尔湖!B10)/2-166.98)^1.87*(密歇根湖和休伦湖!B10-圣克莱尔湖!B10)^0.36</f>
        <v>4918.00529868711</v>
      </c>
      <c r="C10" s="10">
        <f>82.2*((密歇根湖和休伦湖!C10+圣克莱尔湖!C10)/2-166.98)^1.87*(密歇根湖和休伦湖!C10-圣克莱尔湖!C10)^0.36</f>
        <v>4587.48955186619</v>
      </c>
      <c r="D10" s="10">
        <f>82.2*((密歇根湖和休伦湖!D10+圣克莱尔湖!D10)/2-166.98)^1.87*(密歇根湖和休伦湖!D10-圣克莱尔湖!D10)^0.36</f>
        <v>4667.80095891157</v>
      </c>
      <c r="E10" s="10">
        <f>82.2*((密歇根湖和休伦湖!E10+圣克莱尔湖!E10)/2-166.98)^1.87*(密歇根湖和休伦湖!E10-圣克莱尔湖!E10)^0.36</f>
        <v>4574.32447684911</v>
      </c>
      <c r="F10" s="10">
        <f>82.2*((密歇根湖和休伦湖!F10+圣克莱尔湖!F10)/2-166.98)^1.87*(密歇根湖和休伦湖!F10-圣克莱尔湖!F10)^0.36</f>
        <v>4973.67713791283</v>
      </c>
      <c r="G10" s="10">
        <f>82.2*((密歇根湖和休伦湖!G10+圣克莱尔湖!G10)/2-166.98)^1.87*(密歇根湖和休伦湖!G10-圣克莱尔湖!G10)^0.36</f>
        <v>5035.78531507909</v>
      </c>
      <c r="H10" s="10">
        <f>82.2*((密歇根湖和休伦湖!H10+圣克莱尔湖!H10)/2-166.98)^1.87*(密歇根湖和休伦湖!H10-圣克莱尔湖!H10)^0.36</f>
        <v>5260.70490804154</v>
      </c>
      <c r="I10" s="10">
        <f>82.2*((密歇根湖和休伦湖!I10+圣克莱尔湖!I10)/2-166.98)^1.87*(密歇根湖和休伦湖!I10-圣克莱尔湖!I10)^0.36</f>
        <v>5132.48831403901</v>
      </c>
      <c r="J10" s="10">
        <f>82.2*((密歇根湖和休伦湖!J10+圣克莱尔湖!J10)/2-166.98)^1.87*(密歇根湖和休伦湖!J10-圣克莱尔湖!J10)^0.36</f>
        <v>5232.54251202898</v>
      </c>
      <c r="K10" s="10">
        <f>82.2*((密歇根湖和休伦湖!K10+圣克莱尔湖!K10)/2-166.98)^1.87*(密歇根湖和休伦湖!K10-圣克莱尔湖!K10)^0.36</f>
        <v>4827.41810809491</v>
      </c>
      <c r="L10" s="10">
        <f>82.2*((密歇根湖和休伦湖!L10+圣克莱尔湖!L10)/2-166.98)^1.87*(密歇根湖和休伦湖!L10-圣克莱尔湖!L10)^0.36</f>
        <v>4693.87617301506</v>
      </c>
      <c r="M10" s="10">
        <f>82.2*((密歇根湖和休伦湖!M10+圣克莱尔湖!M10)/2-166.98)^1.87*(密歇根湖和休伦湖!M10-圣克莱尔湖!M10)^0.36</f>
        <v>4838.4298006301</v>
      </c>
    </row>
    <row r="11" spans="1:13">
      <c r="A11" s="9">
        <v>2003</v>
      </c>
      <c r="B11" s="10">
        <f>82.2*((密歇根湖和休伦湖!B11+圣克莱尔湖!B11)/2-166.98)^1.87*(密歇根湖和休伦湖!B11-圣克莱尔湖!B11)^0.36</f>
        <v>4762.63136914894</v>
      </c>
      <c r="C11" s="10">
        <f>82.2*((密歇根湖和休伦湖!C11+圣克莱尔湖!C11)/2-166.98)^1.87*(密歇根湖和休伦湖!C11-圣克莱尔湖!C11)^0.36</f>
        <v>4357.44871657814</v>
      </c>
      <c r="D11" s="10">
        <f>82.2*((密歇根湖和休伦湖!D11+圣克莱尔湖!D11)/2-166.98)^1.87*(密歇根湖和休伦湖!D11-圣克莱尔湖!D11)^0.36</f>
        <v>4257.88669110761</v>
      </c>
      <c r="E11" s="10">
        <f>82.2*((密歇根湖和休伦湖!E11+圣克莱尔湖!E11)/2-166.98)^1.87*(密歇根湖和休伦湖!E11-圣克莱尔湖!E11)^0.36</f>
        <v>4358.19116295621</v>
      </c>
      <c r="F11" s="10">
        <f>82.2*((密歇根湖和休伦湖!F11+圣克莱尔湖!F11)/2-166.98)^1.87*(密歇根湖和休伦湖!F11-圣克莱尔湖!F11)^0.36</f>
        <v>4679.01756437167</v>
      </c>
      <c r="G11" s="10">
        <f>82.2*((密歇根湖和休伦湖!G11+圣克莱尔湖!G11)/2-166.98)^1.87*(密歇根湖和休伦湖!G11-圣克莱尔湖!G11)^0.36</f>
        <v>4619.84160234597</v>
      </c>
      <c r="H11" s="10">
        <f>82.2*((密歇根湖和休伦湖!H11+圣克莱尔湖!H11)/2-166.98)^1.87*(密歇根湖和休伦湖!H11-圣克莱尔湖!H11)^0.36</f>
        <v>4661.53578463411</v>
      </c>
      <c r="I11" s="10">
        <f>82.2*((密歇根湖和休伦湖!I11+圣克莱尔湖!I11)/2-166.98)^1.87*(密歇根湖和休伦湖!I11-圣克莱尔湖!I11)^0.36</f>
        <v>4444.9503275756</v>
      </c>
      <c r="J11" s="10">
        <f>82.2*((密歇根湖和休伦湖!J11+圣克莱尔湖!J11)/2-166.98)^1.87*(密歇根湖和休伦湖!J11-圣克莱尔湖!J11)^0.36</f>
        <v>4609.41399831807</v>
      </c>
      <c r="K11" s="10">
        <f>82.2*((密歇根湖和休伦湖!K11+圣克莱尔湖!K11)/2-166.98)^1.87*(密歇根湖和休伦湖!K11-圣克莱尔湖!K11)^0.36</f>
        <v>4317.41895928846</v>
      </c>
      <c r="L11" s="10">
        <f>82.2*((密歇根湖和休伦湖!L11+圣克莱尔湖!L11)/2-166.98)^1.87*(密歇根湖和休伦湖!L11-圣克莱尔湖!L11)^0.36</f>
        <v>4688.61137576528</v>
      </c>
      <c r="M11" s="10">
        <f>82.2*((密歇根湖和休伦湖!M11+圣克莱尔湖!M11)/2-166.98)^1.87*(密歇根湖和休伦湖!M11-圣克莱尔湖!M11)^0.36</f>
        <v>4416.84166150487</v>
      </c>
    </row>
    <row r="12" spans="1:13">
      <c r="A12" s="9">
        <v>2004</v>
      </c>
      <c r="B12" s="10">
        <f>82.2*((密歇根湖和休伦湖!B12+圣克莱尔湖!B12)/2-166.98)^1.87*(密歇根湖和休伦湖!B12-圣克莱尔湖!B12)^0.36</f>
        <v>4747.33439072287</v>
      </c>
      <c r="C12" s="10">
        <f>82.2*((密歇根湖和休伦湖!C12+圣克莱尔湖!C12)/2-166.98)^1.87*(密歇根湖和休伦湖!C12-圣克莱尔湖!C12)^0.36</f>
        <v>4510.64538255906</v>
      </c>
      <c r="D12" s="10">
        <f>82.2*((密歇根湖和休伦湖!D12+圣克莱尔湖!D12)/2-166.98)^1.87*(密歇根湖和休伦湖!D12-圣克莱尔湖!D12)^0.36</f>
        <v>4776.2707836316</v>
      </c>
      <c r="E12" s="10">
        <f>82.2*((密歇根湖和休伦湖!E12+圣克莱尔湖!E12)/2-166.98)^1.87*(密歇根湖和休伦湖!E12-圣克莱尔湖!E12)^0.36</f>
        <v>4645.53100425292</v>
      </c>
      <c r="F12" s="10">
        <f>82.2*((密歇根湖和休伦湖!F12+圣克莱尔湖!F12)/2-166.98)^1.87*(密歇根湖和休伦湖!F12-圣克莱尔湖!F12)^0.36</f>
        <v>4727.77326419872</v>
      </c>
      <c r="G12" s="10">
        <f>82.2*((密歇根湖和休伦湖!G12+圣克莱尔湖!G12)/2-166.98)^1.87*(密歇根湖和休伦湖!G12-圣克莱尔湖!G12)^0.36</f>
        <v>4765.96480839288</v>
      </c>
      <c r="H12" s="10">
        <f>82.2*((密歇根湖和休伦湖!H12+圣克莱尔湖!H12)/2-166.98)^1.87*(密歇根湖和休伦湖!H12-圣克莱尔湖!H12)^0.36</f>
        <v>5114.7262144246</v>
      </c>
      <c r="I12" s="10">
        <f>82.2*((密歇根湖和休伦湖!I12+圣克莱尔湖!I12)/2-166.98)^1.87*(密歇根湖和休伦湖!I12-圣克莱尔湖!I12)^0.36</f>
        <v>5336.23941759811</v>
      </c>
      <c r="J12" s="10">
        <f>82.2*((密歇根湖和休伦湖!J12+圣克莱尔湖!J12)/2-166.98)^1.87*(密歇根湖和休伦湖!J12-圣克莱尔湖!J12)^0.36</f>
        <v>4979.0922655138</v>
      </c>
      <c r="K12" s="10">
        <f>82.2*((密歇根湖和休伦湖!K12+圣克莱尔湖!K12)/2-166.98)^1.87*(密歇根湖和休伦湖!K12-圣克莱尔湖!K12)^0.36</f>
        <v>4904.48293877317</v>
      </c>
      <c r="L12" s="10">
        <f>82.2*((密歇根湖和休伦湖!L12+圣克莱尔湖!L12)/2-166.98)^1.87*(密歇根湖和休伦湖!L12-圣克莱尔湖!L12)^0.36</f>
        <v>4811.15540664861</v>
      </c>
      <c r="M12" s="10">
        <f>82.2*((密歇根湖和休伦湖!M12+圣克莱尔湖!M12)/2-166.98)^1.87*(密歇根湖和休伦湖!M12-圣克莱尔湖!M12)^0.36</f>
        <v>4666.29134170134</v>
      </c>
    </row>
    <row r="13" spans="1:13">
      <c r="A13" s="9">
        <v>2005</v>
      </c>
      <c r="B13" s="10">
        <f>82.2*((密歇根湖和休伦湖!B13+圣克莱尔湖!B13)/2-166.98)^1.87*(密歇根湖和休伦湖!B13-圣克莱尔湖!B13)^0.36</f>
        <v>4791.06588236372</v>
      </c>
      <c r="C13" s="10">
        <f>82.2*((密歇根湖和休伦湖!C13+圣克莱尔湖!C13)/2-166.98)^1.87*(密歇根湖和休伦湖!C13-圣克莱尔湖!C13)^0.36</f>
        <v>4906.00516285709</v>
      </c>
      <c r="D13" s="10">
        <f>82.2*((密歇根湖和休伦湖!D13+圣克莱尔湖!D13)/2-166.98)^1.87*(密歇根湖和休伦湖!D13-圣克莱尔湖!D13)^0.36</f>
        <v>4996.9753865284</v>
      </c>
      <c r="E13" s="10">
        <f>82.2*((密歇根湖和休伦湖!E13+圣克莱尔湖!E13)/2-166.98)^1.87*(密歇根湖和休伦湖!E13-圣克莱尔湖!E13)^0.36</f>
        <v>4627.75548320921</v>
      </c>
      <c r="F13" s="10">
        <f>82.2*((密歇根湖和休伦湖!F13+圣克莱尔湖!F13)/2-166.98)^1.87*(密歇根湖和休伦湖!F13-圣克莱尔湖!F13)^0.36</f>
        <v>4875.61996067648</v>
      </c>
      <c r="G13" s="10">
        <f>82.2*((密歇根湖和休伦湖!G13+圣克莱尔湖!G13)/2-166.98)^1.87*(密歇根湖和休伦湖!G13-圣克莱尔湖!G13)^0.36</f>
        <v>4693.73036651286</v>
      </c>
      <c r="H13" s="10">
        <f>82.2*((密歇根湖和休伦湖!H13+圣克莱尔湖!H13)/2-166.98)^1.87*(密歇根湖和休伦湖!H13-圣克莱尔湖!H13)^0.36</f>
        <v>4976.26827132866</v>
      </c>
      <c r="I13" s="10">
        <f>82.2*((密歇根湖和休伦湖!I13+圣克莱尔湖!I13)/2-166.98)^1.87*(密歇根湖和休伦湖!I13-圣克莱尔湖!I13)^0.36</f>
        <v>4754.19451296837</v>
      </c>
      <c r="J13" s="10">
        <f>82.2*((密歇根湖和休伦湖!J13+圣克莱尔湖!J13)/2-166.98)^1.87*(密歇根湖和休伦湖!J13-圣克莱尔湖!J13)^0.36</f>
        <v>4826.93791065196</v>
      </c>
      <c r="K13" s="10">
        <f>82.2*((密歇根湖和休伦湖!K13+圣克莱尔湖!K13)/2-166.98)^1.87*(密歇根湖和休伦湖!K13-圣克莱尔湖!K13)^0.36</f>
        <v>4864.2109711387</v>
      </c>
      <c r="L13" s="10">
        <f>82.2*((密歇根湖和休伦湖!L13+圣克莱尔湖!L13)/2-166.98)^1.87*(密歇根湖和休伦湖!L13-圣克莱尔湖!L13)^0.36</f>
        <v>4703.46615608595</v>
      </c>
      <c r="M13" s="10">
        <f>82.2*((密歇根湖和休伦湖!M13+圣克莱尔湖!M13)/2-166.98)^1.87*(密歇根湖和休伦湖!M13-圣克莱尔湖!M13)^0.36</f>
        <v>4458.04434962201</v>
      </c>
    </row>
    <row r="14" spans="1:13">
      <c r="A14" s="9">
        <v>2006</v>
      </c>
      <c r="B14" s="10">
        <f>82.2*((密歇根湖和休伦湖!B14+圣克莱尔湖!B14)/2-166.98)^1.87*(密歇根湖和休伦湖!B14-圣克莱尔湖!B14)^0.36</f>
        <v>4430.05675495921</v>
      </c>
      <c r="C14" s="10">
        <f>82.2*((密歇根湖和休伦湖!C14+圣克莱尔湖!C14)/2-166.98)^1.87*(密歇根湖和休伦湖!C14-圣克莱尔湖!C14)^0.36</f>
        <v>4722.25556393591</v>
      </c>
      <c r="D14" s="10">
        <f>82.2*((密歇根湖和休伦湖!D14+圣克莱尔湖!D14)/2-166.98)^1.87*(密歇根湖和休伦湖!D14-圣克莱尔湖!D14)^0.36</f>
        <v>4582.23580331448</v>
      </c>
      <c r="E14" s="10">
        <f>82.2*((密歇根湖和休伦湖!E14+圣克莱尔湖!E14)/2-166.98)^1.87*(密歇根湖和休伦湖!E14-圣克莱尔湖!E14)^0.36</f>
        <v>4600.01897344553</v>
      </c>
      <c r="F14" s="10">
        <f>82.2*((密歇根湖和休伦湖!F14+圣克莱尔湖!F14)/2-166.98)^1.87*(密歇根湖和休伦湖!F14-圣克莱尔湖!F14)^0.36</f>
        <v>4733.21557880753</v>
      </c>
      <c r="G14" s="10">
        <f>82.2*((密歇根湖和休伦湖!G14+圣克莱尔湖!G14)/2-166.98)^1.87*(密歇根湖和休伦湖!G14-圣克莱尔湖!G14)^0.36</f>
        <v>4866.91573534101</v>
      </c>
      <c r="H14" s="10">
        <f>82.2*((密歇根湖和休伦湖!H14+圣克莱尔湖!H14)/2-166.98)^1.87*(密歇根湖和休伦湖!H14-圣克莱尔湖!H14)^0.36</f>
        <v>4725.49113781097</v>
      </c>
      <c r="I14" s="10">
        <f>82.2*((密歇根湖和休伦湖!I14+圣克莱尔湖!I14)/2-166.98)^1.87*(密歇根湖和休伦湖!I14-圣克莱尔湖!I14)^0.36</f>
        <v>4788.74065097127</v>
      </c>
      <c r="J14" s="10">
        <f>82.2*((密歇根湖和休伦湖!J14+圣克莱尔湖!J14)/2-166.98)^1.87*(密歇根湖和休伦湖!J14-圣克莱尔湖!J14)^0.36</f>
        <v>4463.71093801027</v>
      </c>
      <c r="K14" s="10">
        <f>82.2*((密歇根湖和休伦湖!K14+圣克莱尔湖!K14)/2-166.98)^1.87*(密歇根湖和休伦湖!K14-圣克莱尔湖!K14)^0.36</f>
        <v>4576.54012093312</v>
      </c>
      <c r="L14" s="10">
        <f>82.2*((密歇根湖和休伦湖!L14+圣克莱尔湖!L14)/2-166.98)^1.87*(密歇根湖和休伦湖!L14-圣克莱尔湖!L14)^0.36</f>
        <v>4475.83941157488</v>
      </c>
      <c r="M14" s="10">
        <f>82.2*((密歇根湖和休伦湖!M14+圣克莱尔湖!M14)/2-166.98)^1.87*(密歇根湖和休伦湖!M14-圣克莱尔湖!M14)^0.36</f>
        <v>4774.34785896407</v>
      </c>
    </row>
    <row r="15" spans="1:13">
      <c r="A15" s="9">
        <v>2007</v>
      </c>
      <c r="B15" s="10">
        <f>82.2*((密歇根湖和休伦湖!B15+圣克莱尔湖!B15)/2-166.98)^1.87*(密歇根湖和休伦湖!B15-圣克莱尔湖!B15)^0.36</f>
        <v>4574.95804140657</v>
      </c>
      <c r="C15" s="10">
        <f>82.2*((密歇根湖和休伦湖!C15+圣克莱尔湖!C15)/2-166.98)^1.87*(密歇根湖和休伦湖!C15-圣克莱尔湖!C15)^0.36</f>
        <v>4179.52538417818</v>
      </c>
      <c r="D15" s="10">
        <f>82.2*((密歇根湖和休伦湖!D15+圣克莱尔湖!D15)/2-166.98)^1.87*(密歇根湖和休伦湖!D15-圣克莱尔湖!D15)^0.36</f>
        <v>4177.22991910051</v>
      </c>
      <c r="E15" s="10">
        <f>82.2*((密歇根湖和休伦湖!E15+圣克莱尔湖!E15)/2-166.98)^1.87*(密歇根湖和休伦湖!E15-圣克莱尔湖!E15)^0.36</f>
        <v>4697.25329305029</v>
      </c>
      <c r="F15" s="10">
        <f>82.2*((密歇根湖和休伦湖!F15+圣克莱尔湖!F15)/2-166.98)^1.87*(密歇根湖和休伦湖!F15-圣克莱尔湖!F15)^0.36</f>
        <v>4530.70276719401</v>
      </c>
      <c r="G15" s="10">
        <f>82.2*((密歇根湖和休伦湖!G15+圣克莱尔湖!G15)/2-166.98)^1.87*(密歇根湖和休伦湖!G15-圣克莱尔湖!G15)^0.36</f>
        <v>4502.91543629444</v>
      </c>
      <c r="H15" s="10">
        <f>82.2*((密歇根湖和休伦湖!H15+圣克莱尔湖!H15)/2-166.98)^1.87*(密歇根湖和休伦湖!H15-圣克莱尔湖!H15)^0.36</f>
        <v>4441.01247417148</v>
      </c>
      <c r="I15" s="10">
        <f>82.2*((密歇根湖和休伦湖!I15+圣克莱尔湖!I15)/2-166.98)^1.87*(密歇根湖和休伦湖!I15-圣克莱尔湖!I15)^0.36</f>
        <v>4587.00074026635</v>
      </c>
      <c r="J15" s="10">
        <f>82.2*((密歇根湖和休伦湖!J15+圣克莱尔湖!J15)/2-166.98)^1.87*(密歇根湖和休伦湖!J15-圣克莱尔湖!J15)^0.36</f>
        <v>4415.70413272956</v>
      </c>
      <c r="K15" s="10">
        <f>82.2*((密歇根湖和休伦湖!K15+圣克莱尔湖!K15)/2-166.98)^1.87*(密歇根湖和休伦湖!K15-圣克莱尔湖!K15)^0.36</f>
        <v>4682.5496059406</v>
      </c>
      <c r="L15" s="10">
        <f>82.2*((密歇根湖和休伦湖!L15+圣克莱尔湖!L15)/2-166.98)^1.87*(密歇根湖和休伦湖!L15-圣克莱尔湖!L15)^0.36</f>
        <v>4496.48826570044</v>
      </c>
      <c r="M15" s="10">
        <f>82.2*((密歇根湖和休伦湖!M15+圣克莱尔湖!M15)/2-166.98)^1.87*(密歇根湖和休伦湖!M15-圣克莱尔湖!M15)^0.36</f>
        <v>4183.58929174005</v>
      </c>
    </row>
    <row r="16" spans="1:13">
      <c r="A16" s="9">
        <v>2008</v>
      </c>
      <c r="B16" s="10">
        <f>82.2*((密歇根湖和休伦湖!B16+圣克莱尔湖!B16)/2-166.98)^1.87*(密歇根湖和休伦湖!B16-圣克莱尔湖!B16)^0.36</f>
        <v>4338.52561211393</v>
      </c>
      <c r="C16" s="10">
        <f>82.2*((密歇根湖和休伦湖!C16+圣克莱尔湖!C16)/2-166.98)^1.87*(密歇根湖和休伦湖!C16-圣克莱尔湖!C16)^0.36</f>
        <v>4308.81380160553</v>
      </c>
      <c r="D16" s="10">
        <f>82.2*((密歇根湖和休伦湖!D16+圣克莱尔湖!D16)/2-166.98)^1.87*(密歇根湖和休伦湖!D16-圣克莱尔湖!D16)^0.36</f>
        <v>4321.95121695977</v>
      </c>
      <c r="E16" s="10">
        <f>82.2*((密歇根湖和休伦湖!E16+圣克莱尔湖!E16)/2-166.98)^1.87*(密歇根湖和休伦湖!E16-圣克莱尔湖!E16)^0.36</f>
        <v>4561.78278153286</v>
      </c>
      <c r="F16" s="10">
        <f>82.2*((密歇根湖和休伦湖!F16+圣克莱尔湖!F16)/2-166.98)^1.87*(密歇根湖和休伦湖!F16-圣克莱尔湖!F16)^0.36</f>
        <v>4652.15375065519</v>
      </c>
      <c r="G16" s="10">
        <f>82.2*((密歇根湖和休伦湖!G16+圣克莱尔湖!G16)/2-166.98)^1.87*(密歇根湖和休伦湖!G16-圣克莱尔湖!G16)^0.36</f>
        <v>4933.25798083372</v>
      </c>
      <c r="H16" s="10">
        <f>82.2*((密歇根湖和休伦湖!H16+圣克莱尔湖!H16)/2-166.98)^1.87*(密歇根湖和休伦湖!H16-圣克莱尔湖!H16)^0.36</f>
        <v>4997.77453686169</v>
      </c>
      <c r="I16" s="10">
        <f>82.2*((密歇根湖和休伦湖!I16+圣克莱尔湖!I16)/2-166.98)^1.87*(密歇根湖和休伦湖!I16-圣克莱尔湖!I16)^0.36</f>
        <v>4884.54223631053</v>
      </c>
      <c r="J16" s="10">
        <f>82.2*((密歇根湖和休伦湖!J16+圣克莱尔湖!J16)/2-166.98)^1.87*(密歇根湖和休伦湖!J16-圣克莱尔湖!J16)^0.36</f>
        <v>4690.17881203981</v>
      </c>
      <c r="K16" s="10">
        <f>82.2*((密歇根湖和休伦湖!K16+圣克莱尔湖!K16)/2-166.98)^1.87*(密歇根湖和休伦湖!K16-圣克莱尔湖!K16)^0.36</f>
        <v>4885.03708284312</v>
      </c>
      <c r="L16" s="10">
        <f>82.2*((密歇根湖和休伦湖!L16+圣克莱尔湖!L16)/2-166.98)^1.87*(密歇根湖和休伦湖!L16-圣克莱尔湖!L16)^0.36</f>
        <v>4559.21327449523</v>
      </c>
      <c r="M16" s="10">
        <f>82.2*((密歇根湖和休伦湖!M16+圣克莱尔湖!M16)/2-166.98)^1.87*(密歇根湖和休伦湖!M16-圣克莱尔湖!M16)^0.36</f>
        <v>4682.22009731603</v>
      </c>
    </row>
    <row r="17" spans="1:13">
      <c r="A17" s="9">
        <v>2009</v>
      </c>
      <c r="B17" s="10">
        <f>82.2*((密歇根湖和休伦湖!B17+圣克莱尔湖!B17)/2-166.98)^1.87*(密歇根湖和休伦湖!B17-圣克莱尔湖!B17)^0.36</f>
        <v>4570.17240889354</v>
      </c>
      <c r="C17" s="10">
        <f>82.2*((密歇根湖和休伦湖!C17+圣克莱尔湖!C17)/2-166.98)^1.87*(密歇根湖和休伦湖!C17-圣克莱尔湖!C17)^0.36</f>
        <v>4503.65692425218</v>
      </c>
      <c r="D17" s="10">
        <f>82.2*((密歇根湖和休伦湖!D17+圣克莱尔湖!D17)/2-166.98)^1.87*(密歇根湖和休伦湖!D17-圣克莱尔湖!D17)^0.36</f>
        <v>4337.00489799174</v>
      </c>
      <c r="E17" s="10">
        <f>82.2*((密歇根湖和休伦湖!E17+圣克莱尔湖!E17)/2-166.98)^1.87*(密歇根湖和休伦湖!E17-圣克莱尔湖!E17)^0.36</f>
        <v>4749.62224460099</v>
      </c>
      <c r="F17" s="10">
        <f>82.2*((密歇根湖和休伦湖!F17+圣克莱尔湖!F17)/2-166.98)^1.87*(密歇根湖和休伦湖!F17-圣克莱尔湖!F17)^0.36</f>
        <v>5179.74614293983</v>
      </c>
      <c r="G17" s="10">
        <f>82.2*((密歇根湖和休伦湖!G17+圣克莱尔湖!G17)/2-166.98)^1.87*(密歇根湖和休伦湖!G17-圣克莱尔湖!G17)^0.36</f>
        <v>5003.98383665473</v>
      </c>
      <c r="H17" s="10">
        <f>82.2*((密歇根湖和休伦湖!H17+圣克莱尔湖!H17)/2-166.98)^1.87*(密歇根湖和休伦湖!H17-圣克莱尔湖!H17)^0.36</f>
        <v>5228.21083648609</v>
      </c>
      <c r="I17" s="10">
        <f>82.2*((密歇根湖和休伦湖!I17+圣克莱尔湖!I17)/2-166.98)^1.87*(密歇根湖和休伦湖!I17-圣克莱尔湖!I17)^0.36</f>
        <v>5092.6097812269</v>
      </c>
      <c r="J17" s="10">
        <f>82.2*((密歇根湖和休伦湖!J17+圣克莱尔湖!J17)/2-166.98)^1.87*(密歇根湖和休伦湖!J17-圣克莱尔湖!J17)^0.36</f>
        <v>4991.50811114861</v>
      </c>
      <c r="K17" s="10">
        <f>82.2*((密歇根湖和休伦湖!K17+圣克莱尔湖!K17)/2-166.98)^1.87*(密歇根湖和休伦湖!K17-圣克莱尔湖!K17)^0.36</f>
        <v>5048.1110437625</v>
      </c>
      <c r="L17" s="10">
        <f>82.2*((密歇根湖和休伦湖!L17+圣克莱尔湖!L17)/2-166.98)^1.87*(密歇根湖和休伦湖!L17-圣克莱尔湖!L17)^0.36</f>
        <v>5136.78028110545</v>
      </c>
      <c r="M17" s="10">
        <f>82.2*((密歇根湖和休伦湖!M17+圣克莱尔湖!M17)/2-166.98)^1.87*(密歇根湖和休伦湖!M17-圣克莱尔湖!M17)^0.36</f>
        <v>5231.6984775643</v>
      </c>
    </row>
    <row r="18" spans="1:13">
      <c r="A18" s="9">
        <v>2010</v>
      </c>
      <c r="B18" s="10">
        <f>82.2*((密歇根湖和休伦湖!B18+圣克莱尔湖!B18)/2-166.98)^1.87*(密歇根湖和休伦湖!B18-圣克莱尔湖!B18)^0.36</f>
        <v>5014.78361981665</v>
      </c>
      <c r="C18" s="10">
        <f>82.2*((密歇根湖和休伦湖!C18+圣克莱尔湖!C18)/2-166.98)^1.87*(密歇根湖和休伦湖!C18-圣克莱尔湖!C18)^0.36</f>
        <v>5107.29566575472</v>
      </c>
      <c r="D18" s="10">
        <f>82.2*((密歇根湖和休伦湖!D18+圣克莱尔湖!D18)/2-166.98)^1.87*(密歇根湖和休伦湖!D18-圣克莱尔湖!D18)^0.36</f>
        <v>4942.1150173445</v>
      </c>
      <c r="E18" s="10">
        <f>82.2*((密歇根湖和休伦湖!E18+圣克莱尔湖!E18)/2-166.98)^1.87*(密歇根湖和休伦湖!E18-圣克莱尔湖!E18)^0.36</f>
        <v>4715.68974319879</v>
      </c>
      <c r="F18" s="10">
        <f>82.2*((密歇根湖和休伦湖!F18+圣克莱尔湖!F18)/2-166.98)^1.87*(密歇根湖和休伦湖!F18-圣克莱尔湖!F18)^0.36</f>
        <v>4795.36884159397</v>
      </c>
      <c r="G18" s="10">
        <f>82.2*((密歇根湖和休伦湖!G18+圣克莱尔湖!G18)/2-166.98)^1.87*(密歇根湖和休伦湖!G18-圣克莱尔湖!G18)^0.36</f>
        <v>4805.94099541546</v>
      </c>
      <c r="H18" s="10">
        <f>82.2*((密歇根湖和休伦湖!H18+圣克莱尔湖!H18)/2-166.98)^1.87*(密歇根湖和休伦湖!H18-圣克莱尔湖!H18)^0.36</f>
        <v>5179.74836631892</v>
      </c>
      <c r="I18" s="10">
        <f>82.2*((密歇根湖和休伦湖!I18+圣克莱尔湖!I18)/2-166.98)^1.87*(密歇根湖和休伦湖!I18-圣克莱尔湖!I18)^0.36</f>
        <v>4872.8856756165</v>
      </c>
      <c r="J18" s="10">
        <f>82.2*((密歇根湖和休伦湖!J18+圣克莱尔湖!J18)/2-166.98)^1.87*(密歇根湖和休伦湖!J18-圣克莱尔湖!J18)^0.36</f>
        <v>5061.52614872103</v>
      </c>
      <c r="K18" s="10">
        <f>82.2*((密歇根湖和休伦湖!K18+圣克莱尔湖!K18)/2-166.98)^1.87*(密歇根湖和休伦湖!K18-圣克莱尔湖!K18)^0.36</f>
        <v>4949.44225218793</v>
      </c>
      <c r="L18" s="10">
        <f>82.2*((密歇根湖和休伦湖!L18+圣克莱尔湖!L18)/2-166.98)^1.87*(密歇根湖和休伦湖!L18-圣克莱尔湖!L18)^0.36</f>
        <v>4625.16716476574</v>
      </c>
      <c r="M18" s="10">
        <f>82.2*((密歇根湖和休伦湖!M18+圣克莱尔湖!M18)/2-166.98)^1.87*(密歇根湖和休伦湖!M18-圣克莱尔湖!M18)^0.36</f>
        <v>4375.77735548688</v>
      </c>
    </row>
    <row r="19" spans="1:13">
      <c r="A19" s="9">
        <v>2011</v>
      </c>
      <c r="B19" s="10">
        <f>82.2*((密歇根湖和休伦湖!B19+圣克莱尔湖!B19)/2-166.98)^1.87*(密歇根湖和休伦湖!B19-圣克莱尔湖!B19)^0.36</f>
        <v>4569.51867985859</v>
      </c>
      <c r="C19" s="10">
        <f>82.2*((密歇根湖和休伦湖!C19+圣克莱尔湖!C19)/2-166.98)^1.87*(密歇根湖和休伦湖!C19-圣克莱尔湖!C19)^0.36</f>
        <v>4424.67619403957</v>
      </c>
      <c r="D19" s="10">
        <f>82.2*((密歇根湖和休伦湖!D19+圣克莱尔湖!D19)/2-166.98)^1.87*(密歇根湖和休伦湖!D19-圣克莱尔湖!D19)^0.36</f>
        <v>4395.95685200311</v>
      </c>
      <c r="E19" s="10">
        <f>82.2*((密歇根湖和休伦湖!E19+圣克莱尔湖!E19)/2-166.98)^1.87*(密歇根湖和休伦湖!E19-圣克莱尔湖!E19)^0.36</f>
        <v>4202.67907367226</v>
      </c>
      <c r="F19" s="10">
        <f>82.2*((密歇根湖和休伦湖!F19+圣克莱尔湖!F19)/2-166.98)^1.87*(密歇根湖和休伦湖!F19-圣克莱尔湖!F19)^0.36</f>
        <v>4471.85653295219</v>
      </c>
      <c r="G19" s="10">
        <f>82.2*((密歇根湖和休伦湖!G19+圣克莱尔湖!G19)/2-166.98)^1.87*(密歇根湖和休伦湖!G19-圣克莱尔湖!G19)^0.36</f>
        <v>4818.03502643498</v>
      </c>
      <c r="H19" s="10">
        <f>82.2*((密歇根湖和休伦湖!H19+圣克莱尔湖!H19)/2-166.98)^1.87*(密歇根湖和休伦湖!H19-圣克莱尔湖!H19)^0.36</f>
        <v>4732.80813560511</v>
      </c>
      <c r="I19" s="10">
        <f>82.2*((密歇根湖和休伦湖!I19+圣克莱尔湖!I19)/2-166.98)^1.87*(密歇根湖和休伦湖!I19-圣克莱尔湖!I19)^0.36</f>
        <v>4741.39418989573</v>
      </c>
      <c r="J19" s="10">
        <f>82.2*((密歇根湖和休伦湖!J19+圣克莱尔湖!J19)/2-166.98)^1.87*(密歇根湖和休伦湖!J19-圣克莱尔湖!J19)^0.36</f>
        <v>4868.16989025535</v>
      </c>
      <c r="K19" s="10">
        <f>82.2*((密歇根湖和休伦湖!K19+圣克莱尔湖!K19)/2-166.98)^1.87*(密歇根湖和休伦湖!K19-圣克莱尔湖!K19)^0.36</f>
        <v>4723.23242763369</v>
      </c>
      <c r="L19" s="10">
        <f>82.2*((密歇根湖和休伦湖!L19+圣克莱尔湖!L19)/2-166.98)^1.87*(密歇根湖和休伦湖!L19-圣克莱尔湖!L19)^0.36</f>
        <v>4574.22925624051</v>
      </c>
      <c r="M19" s="10">
        <f>82.2*((密歇根湖和休伦湖!M19+圣克莱尔湖!M19)/2-166.98)^1.87*(密歇根湖和休伦湖!M19-圣克莱尔湖!M19)^0.36</f>
        <v>4491.18306072474</v>
      </c>
    </row>
    <row r="20" spans="1:13">
      <c r="A20" s="9">
        <v>2012</v>
      </c>
      <c r="B20" s="10">
        <f>82.2*((密歇根湖和休伦湖!B20+圣克莱尔湖!B20)/2-166.98)^1.87*(密歇根湖和休伦湖!B20-圣克莱尔湖!B20)^0.36</f>
        <v>4706.65129381852</v>
      </c>
      <c r="C20" s="10">
        <f>82.2*((密歇根湖和休伦湖!C20+圣克莱尔湖!C20)/2-166.98)^1.87*(密歇根湖和休伦湖!C20-圣克莱尔湖!C20)^0.36</f>
        <v>4483.72526588851</v>
      </c>
      <c r="D20" s="10">
        <f>82.2*((密歇根湖和休伦湖!D20+圣克莱尔湖!D20)/2-166.98)^1.87*(密歇根湖和休伦湖!D20-圣克莱尔湖!D20)^0.36</f>
        <v>4773.27475172449</v>
      </c>
      <c r="E20" s="10">
        <f>82.2*((密歇根湖和休伦湖!E20+圣克莱尔湖!E20)/2-166.98)^1.87*(密歇根湖和休伦湖!E20-圣克莱尔湖!E20)^0.36</f>
        <v>4528.06907717259</v>
      </c>
      <c r="F20" s="10">
        <f>82.2*((密歇根湖和休伦湖!F20+圣克莱尔湖!F20)/2-166.98)^1.87*(密歇根湖和休伦湖!F20-圣克莱尔湖!F20)^0.36</f>
        <v>4926.78001241357</v>
      </c>
      <c r="G20" s="10">
        <f>82.2*((密歇根湖和休伦湖!G20+圣克莱尔湖!G20)/2-166.98)^1.87*(密歇根湖和休伦湖!G20-圣克莱尔湖!G20)^0.36</f>
        <v>4780.70731139649</v>
      </c>
      <c r="H20" s="10">
        <f>82.2*((密歇根湖和休伦湖!H20+圣克莱尔湖!H20)/2-166.98)^1.87*(密歇根湖和休伦湖!H20-圣克莱尔湖!H20)^0.36</f>
        <v>4756.8120225423</v>
      </c>
      <c r="I20" s="10">
        <f>82.2*((密歇根湖和休伦湖!I20+圣克莱尔湖!I20)/2-166.98)^1.87*(密歇根湖和休伦湖!I20-圣克莱尔湖!I20)^0.36</f>
        <v>4690.41023871632</v>
      </c>
      <c r="J20" s="10">
        <f>82.2*((密歇根湖和休伦湖!J20+圣克莱尔湖!J20)/2-166.98)^1.87*(密歇根湖和休伦湖!J20-圣克莱尔湖!J20)^0.36</f>
        <v>4314.78229867658</v>
      </c>
      <c r="K20" s="10">
        <f>82.2*((密歇根湖和休伦湖!K20+圣克莱尔湖!K20)/2-166.98)^1.87*(密歇根湖和休伦湖!K20-圣克莱尔湖!K20)^0.36</f>
        <v>4274.23832531425</v>
      </c>
      <c r="L20" s="10">
        <f>82.2*((密歇根湖和休伦湖!L20+圣克莱尔湖!L20)/2-166.98)^1.87*(密歇根湖和休伦湖!L20-圣克莱尔湖!L20)^0.36</f>
        <v>4303.50914901095</v>
      </c>
      <c r="M20" s="10">
        <f>82.2*((密歇根湖和休伦湖!M20+圣克莱尔湖!M20)/2-166.98)^1.87*(密歇根湖和休伦湖!M20-圣克莱尔湖!M20)^0.36</f>
        <v>4164.76606825128</v>
      </c>
    </row>
    <row r="21" spans="1:13">
      <c r="A21" s="9">
        <v>2013</v>
      </c>
      <c r="B21" s="10">
        <f>82.2*((密歇根湖和休伦湖!B21+圣克莱尔湖!B21)/2-166.98)^1.87*(密歇根湖和休伦湖!B21-圣克莱尔湖!B21)^0.36</f>
        <v>4077.82576070297</v>
      </c>
      <c r="C21" s="10">
        <f>82.2*((密歇根湖和休伦湖!C21+圣克莱尔湖!C21)/2-166.98)^1.87*(密歇根湖和休伦湖!C21-圣克莱尔湖!C21)^0.36</f>
        <v>4346.12138291869</v>
      </c>
      <c r="D21" s="10">
        <f>82.2*((密歇根湖和休伦湖!D21+圣克莱尔湖!D21)/2-166.98)^1.87*(密歇根湖和休伦湖!D21-圣克莱尔湖!D21)^0.36</f>
        <v>4037.67184091518</v>
      </c>
      <c r="E21" s="10">
        <f>82.2*((密歇根湖和休伦湖!E21+圣克莱尔湖!E21)/2-166.98)^1.87*(密歇根湖和休伦湖!E21-圣克莱尔湖!E21)^0.36</f>
        <v>4216.91532565969</v>
      </c>
      <c r="F21" s="10">
        <f>82.2*((密歇根湖和休伦湖!F21+圣克莱尔湖!F21)/2-166.98)^1.87*(密歇根湖和休伦湖!F21-圣克莱尔湖!F21)^0.36</f>
        <v>4537.37169303108</v>
      </c>
      <c r="G21" s="10">
        <f>82.2*((密歇根湖和休伦湖!G21+圣克莱尔湖!G21)/2-166.98)^1.87*(密歇根湖和休伦湖!G21-圣克莱尔湖!G21)^0.36</f>
        <v>4543.00462419802</v>
      </c>
      <c r="H21" s="10">
        <f>82.2*((密歇根湖和休伦湖!H21+圣克莱尔湖!H21)/2-166.98)^1.87*(密歇根湖和休伦湖!H21-圣克莱尔湖!H21)^0.36</f>
        <v>4552.33639137959</v>
      </c>
      <c r="I21" s="10">
        <f>82.2*((密歇根湖和休伦湖!I21+圣克莱尔湖!I21)/2-166.98)^1.87*(密歇根湖和休伦湖!I21-圣克莱尔湖!I21)^0.36</f>
        <v>4642.64104234747</v>
      </c>
      <c r="J21" s="10">
        <f>82.2*((密歇根湖和休伦湖!J21+圣克莱尔湖!J21)/2-166.98)^1.87*(密歇根湖和休伦湖!J21-圣克莱尔湖!J21)^0.36</f>
        <v>4658.51650465393</v>
      </c>
      <c r="K21" s="10">
        <f>82.2*((密歇根湖和休伦湖!K21+圣克莱尔湖!K21)/2-166.98)^1.87*(密歇根湖和休伦湖!K21-圣克莱尔湖!K21)^0.36</f>
        <v>4707.10819928547</v>
      </c>
      <c r="L21" s="10">
        <f>82.2*((密歇根湖和休伦湖!L21+圣克莱尔湖!L21)/2-166.98)^1.87*(密歇根湖和休伦湖!L21-圣克莱尔湖!L21)^0.36</f>
        <v>4747.2673991005</v>
      </c>
      <c r="M21" s="10">
        <f>82.2*((密歇根湖和休伦湖!M21+圣克莱尔湖!M21)/2-166.98)^1.87*(密歇根湖和休伦湖!M21-圣克莱尔湖!M21)^0.36</f>
        <v>4601.45426553643</v>
      </c>
    </row>
    <row r="22" spans="1:13">
      <c r="A22" s="9">
        <v>2014</v>
      </c>
      <c r="B22" s="10">
        <f>82.2*((密歇根湖和休伦湖!B22+圣克莱尔湖!B22)/2-166.98)^1.87*(密歇根湖和休伦湖!B22-圣克莱尔湖!B22)^0.36</f>
        <v>4716.18032817252</v>
      </c>
      <c r="C22" s="10">
        <f>82.2*((密歇根湖和休伦湖!C22+圣克莱尔湖!C22)/2-166.98)^1.87*(密歇根湖和休伦湖!C22-圣克莱尔湖!C22)^0.36</f>
        <v>4750.23148672412</v>
      </c>
      <c r="D22" s="10">
        <f>82.2*((密歇根湖和休伦湖!D22+圣克莱尔湖!D22)/2-166.98)^1.87*(密歇根湖和休伦湖!D22-圣克莱尔湖!D22)^0.36</f>
        <v>4614.64892446986</v>
      </c>
      <c r="E22" s="10">
        <f>82.2*((密歇根湖和休伦湖!E22+圣克莱尔湖!E22)/2-166.98)^1.87*(密歇根湖和休伦湖!E22-圣克莱尔湖!E22)^0.36</f>
        <v>4771.68857524744</v>
      </c>
      <c r="F22" s="10">
        <f>82.2*((密歇根湖和休伦湖!F22+圣克莱尔湖!F22)/2-166.98)^1.87*(密歇根湖和休伦湖!F22-圣克莱尔湖!F22)^0.36</f>
        <v>5095.05513106862</v>
      </c>
      <c r="G22" s="10">
        <f>82.2*((密歇根湖和休伦湖!G22+圣克莱尔湖!G22)/2-166.98)^1.87*(密歇根湖和休伦湖!G22-圣克莱尔湖!G22)^0.36</f>
        <v>4828.0126993093</v>
      </c>
      <c r="H22" s="10">
        <f>82.2*((密歇根湖和休伦湖!H22+圣克莱尔湖!H22)/2-166.98)^1.87*(密歇根湖和休伦湖!H22-圣克莱尔湖!H22)^0.36</f>
        <v>5261.23844798326</v>
      </c>
      <c r="I22" s="10">
        <f>82.2*((密歇根湖和休伦湖!I22+圣克莱尔湖!I22)/2-166.98)^1.87*(密歇根湖和休伦湖!I22-圣克莱尔湖!I22)^0.36</f>
        <v>5255.44270991995</v>
      </c>
      <c r="J22" s="10">
        <f>82.2*((密歇根湖和休伦湖!J22+圣克莱尔湖!J22)/2-166.98)^1.87*(密歇根湖和休伦湖!J22-圣克莱尔湖!J22)^0.36</f>
        <v>5038.19997111988</v>
      </c>
      <c r="K22" s="10">
        <f>82.2*((密歇根湖和休伦湖!K22+圣克莱尔湖!K22)/2-166.98)^1.87*(密歇根湖和休伦湖!K22-圣克莱尔湖!K22)^0.36</f>
        <v>5480.62272911515</v>
      </c>
      <c r="L22" s="10">
        <f>82.2*((密歇根湖和休伦湖!L22+圣克莱尔湖!L22)/2-166.98)^1.87*(密歇根湖和休伦湖!L22-圣克莱尔湖!L22)^0.36</f>
        <v>5663.01879956655</v>
      </c>
      <c r="M22" s="10">
        <f>82.2*((密歇根湖和休伦湖!M22+圣克莱尔湖!M22)/2-166.98)^1.87*(密歇根湖和休伦湖!M22-圣克莱尔湖!M22)^0.36</f>
        <v>5705.22407190802</v>
      </c>
    </row>
    <row r="23" spans="1:13">
      <c r="A23" s="9">
        <v>2015</v>
      </c>
      <c r="B23" s="10">
        <f>82.2*((密歇根湖和休伦湖!B23+圣克莱尔湖!B23)/2-166.98)^1.87*(密歇根湖和休伦湖!B23-圣克莱尔湖!B23)^0.36</f>
        <v>5703.00819483848</v>
      </c>
      <c r="C23" s="10">
        <f>82.2*((密歇根湖和休伦湖!C23+圣克莱尔湖!C23)/2-166.98)^1.87*(密歇根湖和休伦湖!C23-圣克莱尔湖!C23)^0.36</f>
        <v>5645.37295770038</v>
      </c>
      <c r="D23" s="10">
        <f>82.2*((密歇根湖和休伦湖!D23+圣克莱尔湖!D23)/2-166.98)^1.87*(密歇根湖和休伦湖!D23-圣克莱尔湖!D23)^0.36</f>
        <v>5355.58401674164</v>
      </c>
      <c r="E23" s="10">
        <f>82.2*((密歇根湖和休伦湖!E23+圣克莱尔湖!E23)/2-166.98)^1.87*(密歇根湖和休伦湖!E23-圣克莱尔湖!E23)^0.36</f>
        <v>5471.84164796344</v>
      </c>
      <c r="F23" s="10">
        <f>82.2*((密歇根湖和休伦湖!F23+圣克莱尔湖!F23)/2-166.98)^1.87*(密歇根湖和休伦湖!F23-圣克莱尔湖!F23)^0.36</f>
        <v>5620.27627200667</v>
      </c>
      <c r="G23" s="10">
        <f>82.2*((密歇根湖和休伦湖!G23+圣克莱尔湖!G23)/2-166.98)^1.87*(密歇根湖和休伦湖!G23-圣克莱尔湖!G23)^0.36</f>
        <v>5698.72130501365</v>
      </c>
      <c r="H23" s="10">
        <f>82.2*((密歇根湖和休伦湖!H23+圣克莱尔湖!H23)/2-166.98)^1.87*(密歇根湖和休伦湖!H23-圣克莱尔湖!H23)^0.36</f>
        <v>5254.75691277411</v>
      </c>
      <c r="I23" s="10">
        <f>82.2*((密歇根湖和休伦湖!I23+圣克莱尔湖!I23)/2-166.98)^1.87*(密歇根湖和休伦湖!I23-圣克莱尔湖!I23)^0.36</f>
        <v>5409.56916761238</v>
      </c>
      <c r="J23" s="10">
        <f>82.2*((密歇根湖和休伦湖!J23+圣克莱尔湖!J23)/2-166.98)^1.87*(密歇根湖和休伦湖!J23-圣克莱尔湖!J23)^0.36</f>
        <v>5421.86503054331</v>
      </c>
      <c r="K23" s="10">
        <f>82.2*((密歇根湖和休伦湖!K23+圣克莱尔湖!K23)/2-166.98)^1.87*(密歇根湖和休伦湖!K23-圣克莱尔湖!K23)^0.36</f>
        <v>5333.96046212002</v>
      </c>
      <c r="L23" s="10">
        <f>82.2*((密歇根湖和休伦湖!L23+圣克莱尔湖!L23)/2-166.98)^1.87*(密歇根湖和休伦湖!L23-圣克莱尔湖!L23)^0.36</f>
        <v>5416.80657422371</v>
      </c>
      <c r="M23" s="10">
        <f>82.2*((密歇根湖和休伦湖!M23+圣克莱尔湖!M23)/2-166.98)^1.87*(密歇根湖和休伦湖!M23-圣克莱尔湖!M23)^0.36</f>
        <v>5396.71318115425</v>
      </c>
    </row>
    <row r="24" spans="1:13">
      <c r="A24" s="9">
        <v>2016</v>
      </c>
      <c r="B24" s="10">
        <f>82.2*((密歇根湖和休伦湖!B24+圣克莱尔湖!B24)/2-166.98)^1.87*(密歇根湖和休伦湖!B24-圣克莱尔湖!B24)^0.36</f>
        <v>5678.28570985025</v>
      </c>
      <c r="C24" s="10">
        <f>82.2*((密歇根湖和休伦湖!C24+圣克莱尔湖!C24)/2-166.98)^1.87*(密歇根湖和休伦湖!C24-圣克莱尔湖!C24)^0.36</f>
        <v>5333.47700961969</v>
      </c>
      <c r="D24" s="10">
        <f>82.2*((密歇根湖和休伦湖!D24+圣克莱尔湖!D24)/2-166.98)^1.87*(密歇根湖和休伦湖!D24-圣克莱尔湖!D24)^0.36</f>
        <v>5463.15147947645</v>
      </c>
      <c r="E24" s="10">
        <f>82.2*((密歇根湖和休伦湖!E24+圣克莱尔湖!E24)/2-166.98)^1.87*(密歇根湖和休伦湖!E24-圣克莱尔湖!E24)^0.36</f>
        <v>5399.76564450171</v>
      </c>
      <c r="F24" s="10">
        <f>82.2*((密歇根湖和休伦湖!F24+圣克莱尔湖!F24)/2-166.98)^1.87*(密歇根湖和休伦湖!F24-圣克莱尔湖!F24)^0.36</f>
        <v>5790.00472532092</v>
      </c>
      <c r="G24" s="10">
        <f>82.2*((密歇根湖和休伦湖!G24+圣克莱尔湖!G24)/2-166.98)^1.87*(密歇根湖和休伦湖!G24-圣克莱尔湖!G24)^0.36</f>
        <v>5547.71756078698</v>
      </c>
      <c r="H24" s="10">
        <f>82.2*((密歇根湖和休伦湖!H24+圣克莱尔湖!H24)/2-166.98)^1.87*(密歇根湖和休伦湖!H24-圣克莱尔湖!H24)^0.36</f>
        <v>5903.94329281435</v>
      </c>
      <c r="I24" s="10">
        <f>82.2*((密歇根湖和休伦湖!I24+圣克莱尔湖!I24)/2-166.98)^1.87*(密歇根湖和休伦湖!I24-圣克莱尔湖!I24)^0.36</f>
        <v>5846.27114919726</v>
      </c>
      <c r="J24" s="10">
        <f>82.2*((密歇根湖和休伦湖!J24+圣克莱尔湖!J24)/2-166.98)^1.87*(密歇根湖和休伦湖!J24-圣克莱尔湖!J24)^0.36</f>
        <v>5717.77129383198</v>
      </c>
      <c r="K24" s="10">
        <f>82.2*((密歇根湖和休伦湖!K24+圣克莱尔湖!K24)/2-166.98)^1.87*(密歇根湖和休伦湖!K24-圣克莱尔湖!K24)^0.36</f>
        <v>5494.44061000674</v>
      </c>
      <c r="L24" s="10">
        <f>82.2*((密歇根湖和休伦湖!L24+圣克莱尔湖!L24)/2-166.98)^1.87*(密歇根湖和休伦湖!L24-圣克莱尔湖!L24)^0.36</f>
        <v>5553.2676234843</v>
      </c>
      <c r="M24" s="10">
        <f>82.2*((密歇根湖和休伦湖!M24+圣克莱尔湖!M24)/2-166.98)^1.87*(密歇根湖和休伦湖!M24-圣克莱尔湖!M24)^0.36</f>
        <v>5388.11638221464</v>
      </c>
    </row>
    <row r="25" spans="1:13">
      <c r="A25" s="9">
        <v>2017</v>
      </c>
      <c r="B25" s="10">
        <f>82.2*((密歇根湖和休伦湖!B25+圣克莱尔湖!B25)/2-166.98)^1.87*(密歇根湖和休伦湖!B25-圣克莱尔湖!B25)^0.36</f>
        <v>5106.66963726713</v>
      </c>
      <c r="C25" s="10">
        <f>82.2*((密歇根湖和休伦湖!C25+圣克莱尔湖!C25)/2-166.98)^1.87*(密歇根湖和休伦湖!C25-圣克莱尔湖!C25)^0.36</f>
        <v>5480.83819458463</v>
      </c>
      <c r="D25" s="10">
        <f>82.2*((密歇根湖和休伦湖!D25+圣克莱尔湖!D25)/2-166.98)^1.87*(密歇根湖和休伦湖!D25-圣克莱尔湖!D25)^0.36</f>
        <v>5058.72309135231</v>
      </c>
      <c r="E25" s="10">
        <f>82.2*((密歇根湖和休伦湖!E25+圣克莱尔湖!E25)/2-166.98)^1.87*(密歇根湖和休伦湖!E25-圣克莱尔湖!E25)^0.36</f>
        <v>5563.14308403746</v>
      </c>
      <c r="F25" s="10">
        <f>82.2*((密歇根湖和休伦湖!F25+圣克莱尔湖!F25)/2-166.98)^1.87*(密歇根湖和休伦湖!F25-圣克莱尔湖!F25)^0.36</f>
        <v>5495.50009558156</v>
      </c>
      <c r="G25" s="10">
        <f>82.2*((密歇根湖和休伦湖!G25+圣克莱尔湖!G25)/2-166.98)^1.87*(密歇根湖和休伦湖!G25-圣克莱尔湖!G25)^0.36</f>
        <v>5830.04682326027</v>
      </c>
      <c r="H25" s="10">
        <f>82.2*((密歇根湖和休伦湖!H25+圣克莱尔湖!H25)/2-166.98)^1.87*(密歇根湖和休伦湖!H25-圣克莱尔湖!H25)^0.36</f>
        <v>5838.65375011139</v>
      </c>
      <c r="I25" s="10">
        <f>82.2*((密歇根湖和休伦湖!I25+圣克莱尔湖!I25)/2-166.98)^1.87*(密歇根湖和休伦湖!I25-圣克莱尔湖!I25)^0.36</f>
        <v>6196.82604991907</v>
      </c>
      <c r="J25" s="10">
        <f>82.2*((密歇根湖和休伦湖!J25+圣克莱尔湖!J25)/2-166.98)^1.87*(密歇根湖和休伦湖!J25-圣克莱尔湖!J25)^0.36</f>
        <v>6051.21316057298</v>
      </c>
      <c r="K25" s="10">
        <f>82.2*((密歇根湖和休伦湖!K25+圣克莱尔湖!K25)/2-166.98)^1.87*(密歇根湖和休伦湖!K25-圣克莱尔湖!K25)^0.36</f>
        <v>6077.74339357643</v>
      </c>
      <c r="L25" s="10">
        <f>82.2*((密歇根湖和休伦湖!L25+圣克莱尔湖!L25)/2-166.98)^1.87*(密歇根湖和休伦湖!L25-圣克莱尔湖!L25)^0.36</f>
        <v>5834.41984406037</v>
      </c>
      <c r="M25" s="10">
        <f>82.2*((密歇根湖和休伦湖!M25+圣克莱尔湖!M25)/2-166.98)^1.87*(密歇根湖和休伦湖!M25-圣克莱尔湖!M25)^0.36</f>
        <v>5785.95801393165</v>
      </c>
    </row>
    <row r="26" spans="1:13">
      <c r="A26" s="9">
        <v>2018</v>
      </c>
      <c r="B26" s="10">
        <f>82.2*((密歇根湖和休伦湖!B26+圣克莱尔湖!B26)/2-166.98)^1.87*(密歇根湖和休伦湖!B26-圣克莱尔湖!B26)^0.36</f>
        <v>5778.87129531538</v>
      </c>
      <c r="C26" s="10">
        <f>82.2*((密歇根湖和休伦湖!C26+圣克莱尔湖!C26)/2-166.98)^1.87*(密歇根湖和休伦湖!C26-圣克莱尔湖!C26)^0.36</f>
        <v>5764.71951329344</v>
      </c>
      <c r="D26" s="10">
        <f>82.2*((密歇根湖和休伦湖!D26+圣克莱尔湖!D26)/2-166.98)^1.87*(密歇根湖和休伦湖!D26-圣克莱尔湖!D26)^0.36</f>
        <v>5676.50692369455</v>
      </c>
      <c r="E26" s="10">
        <f>82.2*((密歇根湖和休伦湖!E26+圣克莱尔湖!E26)/2-166.98)^1.87*(密歇根湖和休伦湖!E26-圣克莱尔湖!E26)^0.36</f>
        <v>5496.50832196069</v>
      </c>
      <c r="F26" s="10">
        <f>82.2*((密歇根湖和休伦湖!F26+圣克莱尔湖!F26)/2-166.98)^1.87*(密歇根湖和休伦湖!F26-圣克莱尔湖!F26)^0.36</f>
        <v>5823.26537491567</v>
      </c>
      <c r="G26" s="10">
        <f>82.2*((密歇根湖和休伦湖!G26+圣克莱尔湖!G26)/2-166.98)^1.87*(密歇根湖和休伦湖!G26-圣克莱尔湖!G26)^0.36</f>
        <v>5664.73581845659</v>
      </c>
      <c r="H26" s="10">
        <f>82.2*((密歇根湖和休伦湖!H26+圣克莱尔湖!H26)/2-166.98)^1.87*(密歇根湖和休伦湖!H26-圣克莱尔湖!H26)^0.36</f>
        <v>6050.25792787849</v>
      </c>
      <c r="I26" s="10">
        <f>82.2*((密歇根湖和休伦湖!I26+圣克莱尔湖!I26)/2-166.98)^1.87*(密歇根湖和休伦湖!I26-圣克莱尔湖!I26)^0.36</f>
        <v>5581.65710811943</v>
      </c>
      <c r="J26" s="10">
        <f>82.2*((密歇根湖和休伦湖!J26+圣克莱尔湖!J26)/2-166.98)^1.87*(密歇根湖和休伦湖!J26-圣克莱尔湖!J26)^0.36</f>
        <v>5858.80232623302</v>
      </c>
      <c r="K26" s="10">
        <f>82.2*((密歇根湖和休伦湖!K26+圣克莱尔湖!K26)/2-166.98)^1.87*(密歇根湖和休伦湖!K26-圣克莱尔湖!K26)^0.36</f>
        <v>5757.99827975515</v>
      </c>
      <c r="L26" s="10">
        <f>82.2*((密歇根湖和休伦湖!L26+圣克莱尔湖!L26)/2-166.98)^1.87*(密歇根湖和休伦湖!L26-圣克莱尔湖!L26)^0.36</f>
        <v>6100.37885563313</v>
      </c>
      <c r="M26" s="10">
        <f>82.2*((密歇根湖和休伦湖!M26+圣克莱尔湖!M26)/2-166.98)^1.87*(密歇根湖和休伦湖!M26-圣克莱尔湖!M26)^0.36</f>
        <v>5720.0912981356</v>
      </c>
    </row>
    <row r="27" spans="1:13">
      <c r="A27" s="9">
        <v>2019</v>
      </c>
      <c r="B27" s="10">
        <f>82.2*((密歇根湖和休伦湖!B27+圣克莱尔湖!B27)/2-166.98)^1.87*(密歇根湖和休伦湖!B27-圣克莱尔湖!B27)^0.36</f>
        <v>5817.49150698942</v>
      </c>
      <c r="C27" s="10">
        <f>82.2*((密歇根湖和休伦湖!C27+圣克莱尔湖!C27)/2-166.98)^1.87*(密歇根湖和休伦湖!C27-圣克莱尔湖!C27)^0.36</f>
        <v>5793.27211565272</v>
      </c>
      <c r="D27" s="10">
        <f>82.2*((密歇根湖和休伦湖!D27+圣克莱尔湖!D27)/2-166.98)^1.87*(密歇根湖和休伦湖!D27-圣克莱尔湖!D27)^0.36</f>
        <v>5811.35030016695</v>
      </c>
      <c r="E27" s="10">
        <f>82.2*((密歇根湖和休伦湖!E27+圣克莱尔湖!E27)/2-166.98)^1.87*(密歇根湖和休伦湖!E27-圣克莱尔湖!E27)^0.36</f>
        <v>6109.53571444603</v>
      </c>
      <c r="F27" s="10">
        <f>82.2*((密歇根湖和休伦湖!F27+圣克莱尔湖!F27)/2-166.98)^1.87*(密歇根湖和休伦湖!F27-圣克莱尔湖!F27)^0.36</f>
        <v>6305.63426782022</v>
      </c>
      <c r="G27" s="10">
        <f>82.2*((密歇根湖和休伦湖!G27+圣克莱尔湖!G27)/2-166.98)^1.87*(密歇根湖和休伦湖!G27-圣克莱尔湖!G27)^0.36</f>
        <v>6089.04558672191</v>
      </c>
      <c r="H27" s="10">
        <f>82.2*((密歇根湖和休伦湖!H27+圣克莱尔湖!H27)/2-166.98)^1.87*(密歇根湖和休伦湖!H27-圣克莱尔湖!H27)^0.36</f>
        <v>6444.08197925</v>
      </c>
      <c r="I27" s="10">
        <f>82.2*((密歇根湖和休伦湖!I27+圣克莱尔湖!I27)/2-166.98)^1.87*(密歇根湖和休伦湖!I27-圣克莱尔湖!I27)^0.36</f>
        <v>6369.00055723229</v>
      </c>
      <c r="J27" s="10">
        <f>82.2*((密歇根湖和休伦湖!J27+圣克莱尔湖!J27)/2-166.98)^1.87*(密歇根湖和休伦湖!J27-圣克莱尔湖!J27)^0.36</f>
        <v>6271.86788687079</v>
      </c>
      <c r="K27" s="10">
        <f>82.2*((密歇根湖和休伦湖!K27+圣克莱尔湖!K27)/2-166.98)^1.87*(密歇根湖和休伦湖!K27-圣克莱尔湖!K27)^0.36</f>
        <v>6471.14397837818</v>
      </c>
      <c r="L27" s="10">
        <f>82.2*((密歇根湖和休伦湖!L27+圣克莱尔湖!L27)/2-166.98)^1.87*(密歇根湖和休伦湖!L27-圣克莱尔湖!L27)^0.36</f>
        <v>6409.94373357035</v>
      </c>
      <c r="M27" s="10">
        <f>82.2*((密歇根湖和休伦湖!M27+圣克莱尔湖!M27)/2-166.98)^1.87*(密歇根湖和休伦湖!M27-圣克莱尔湖!M27)^0.36</f>
        <v>6590.65049450039</v>
      </c>
    </row>
    <row r="28" spans="1:13">
      <c r="A28" s="9">
        <v>2020</v>
      </c>
      <c r="B28" s="10">
        <f>82.2*((密歇根湖和休伦湖!B28+圣克莱尔湖!B28)/2-166.98)^1.87*(密歇根湖和休伦湖!B28-圣克莱尔湖!B28)^0.36</f>
        <v>6575.69972142415</v>
      </c>
      <c r="C28" s="10">
        <f>82.2*((密歇根湖和休伦湖!C28+圣克莱尔湖!C28)/2-166.98)^1.87*(密歇根湖和休伦湖!C28-圣克莱尔湖!C28)^0.36</f>
        <v>6576.60725588376</v>
      </c>
      <c r="D28" s="10">
        <f>82.2*((密歇根湖和休伦湖!D28+圣克莱尔湖!D28)/2-166.98)^1.87*(密歇根湖和休伦湖!D28-圣克莱尔湖!D28)^0.36</f>
        <v>6130.43310878316</v>
      </c>
      <c r="E28" s="10">
        <f>82.2*((密歇根湖和休伦湖!E28+圣克莱尔湖!E28)/2-166.98)^1.87*(密歇根湖和休伦湖!E28-圣克莱尔湖!E28)^0.36</f>
        <v>6529.46916596025</v>
      </c>
      <c r="F28" s="10">
        <f>82.2*((密歇根湖和休伦湖!F28+圣克莱尔湖!F28)/2-166.98)^1.87*(密歇根湖和休伦湖!F28-圣克莱尔湖!F28)^0.36</f>
        <v>6500.80680510438</v>
      </c>
      <c r="G28" s="10">
        <f>82.2*((密歇根湖和休伦湖!G28+圣克莱尔湖!G28)/2-166.98)^1.87*(密歇根湖和休伦湖!G28-圣克莱尔湖!G28)^0.36</f>
        <v>6640.02463280766</v>
      </c>
      <c r="H28" s="10">
        <f>82.2*((密歇根湖和休伦湖!H28+圣克莱尔湖!H28)/2-166.98)^1.87*(密歇根湖和休伦湖!H28-圣克莱尔湖!H28)^0.36</f>
        <v>6588.28411922039</v>
      </c>
      <c r="I28" s="10">
        <f>82.2*((密歇根湖和休伦湖!I28+圣克莱尔湖!I28)/2-166.98)^1.87*(密歇根湖和休伦湖!I28-圣克莱尔湖!I28)^0.36</f>
        <v>6686.61347531081</v>
      </c>
      <c r="J28" s="10">
        <f>82.2*((密歇根湖和休伦湖!J28+圣克莱尔湖!J28)/2-166.98)^1.87*(密歇根湖和休伦湖!J28-圣克莱尔湖!J28)^0.36</f>
        <v>6391.56362008806</v>
      </c>
      <c r="K28" s="10">
        <f>82.2*((密歇根湖和休伦湖!K28+圣克莱尔湖!K28)/2-166.98)^1.87*(密歇根湖和休伦湖!K28-圣克莱尔湖!K28)^0.36</f>
        <v>6223.52334090383</v>
      </c>
      <c r="L28" s="10">
        <f>82.2*((密歇根湖和休伦湖!L28+圣克莱尔湖!L28)/2-166.98)^1.87*(密歇根湖和休伦湖!L28-圣克莱尔湖!L28)^0.36</f>
        <v>6289.45314078458</v>
      </c>
      <c r="M28" s="10">
        <f>82.2*((密歇根湖和休伦湖!M28+圣克莱尔湖!M28)/2-166.98)^1.87*(密歇根湖和休伦湖!M28-圣克莱尔湖!M28)^0.36</f>
        <v>6173.1067101618</v>
      </c>
    </row>
    <row r="29" spans="1:13">
      <c r="A29" s="9">
        <v>2021</v>
      </c>
      <c r="B29" s="10">
        <f>82.2*((密歇根湖和休伦湖!B29+圣克莱尔湖!B29)/2-166.98)^1.87*(密歇根湖和休伦湖!B29-圣克莱尔湖!B29)^0.36</f>
        <v>6221.07599250474</v>
      </c>
      <c r="C29" s="10">
        <f>82.2*((密歇根湖和休伦湖!C29+圣克莱尔湖!C29)/2-166.98)^1.87*(密歇根湖和休伦湖!C29-圣克莱尔湖!C29)^0.36</f>
        <v>6173.88222447</v>
      </c>
      <c r="D29" s="10">
        <f>82.2*((密歇根湖和休伦湖!D29+圣克莱尔湖!D29)/2-166.98)^1.87*(密歇根湖和休伦湖!D29-圣克莱尔湖!D29)^0.36</f>
        <v>5756.12093212347</v>
      </c>
      <c r="E29" s="10">
        <f>82.2*((密歇根湖和休伦湖!E29+圣克莱尔湖!E29)/2-166.98)^1.87*(密歇根湖和休伦湖!E29-圣克莱尔湖!E29)^0.36</f>
        <v>5929.58473232806</v>
      </c>
      <c r="F29" s="10">
        <f>82.2*((密歇根湖和休伦湖!F29+圣克莱尔湖!F29)/2-166.98)^1.87*(密歇根湖和休伦湖!F29-圣克莱尔湖!F29)^0.36</f>
        <v>5908.91099332262</v>
      </c>
      <c r="G29" s="10">
        <f>82.2*((密歇根湖和休伦湖!G29+圣克莱尔湖!G29)/2-166.98)^1.87*(密歇根湖和休伦湖!G29-圣克莱尔湖!G29)^0.36</f>
        <v>5876.06204033335</v>
      </c>
      <c r="H29" s="10">
        <f>82.2*((密歇根湖和休伦湖!H29+圣克莱尔湖!H29)/2-166.98)^1.87*(密歇根湖和休伦湖!H29-圣克莱尔湖!H29)^0.36</f>
        <v>6019.12577315359</v>
      </c>
      <c r="I29" s="10">
        <f>82.2*((密歇根湖和休伦湖!I29+圣克莱尔湖!I29)/2-166.98)^1.87*(密歇根湖和休伦湖!I29-圣克莱尔湖!I29)^0.36</f>
        <v>5794.23656677829</v>
      </c>
      <c r="J29" s="10">
        <f>82.2*((密歇根湖和休伦湖!J29+圣克莱尔湖!J29)/2-166.98)^1.87*(密歇根湖和休伦湖!J29-圣克莱尔湖!J29)^0.36</f>
        <v>5626.28966780085</v>
      </c>
      <c r="K29" s="10">
        <f>82.2*((密歇根湖和休伦湖!K29+圣克莱尔湖!K29)/2-166.98)^1.87*(密歇根湖和休伦湖!K29-圣克莱尔湖!K29)^0.36</f>
        <v>5893.59907666942</v>
      </c>
      <c r="L29" s="10">
        <f>82.2*((密歇根湖和休伦湖!L29+圣克莱尔湖!L29)/2-166.98)^1.87*(密歇根湖和休伦湖!L29-圣克莱尔湖!L29)^0.36</f>
        <v>5696.0690598637</v>
      </c>
      <c r="M29" s="10">
        <f>82.2*((密歇根湖和休伦湖!M29+圣克莱尔湖!M29)/2-166.98)^1.87*(密歇根湖和休伦湖!M29-圣克莱尔湖!M29)^0.36</f>
        <v>5754.05609064636</v>
      </c>
    </row>
    <row r="30" spans="1:13">
      <c r="A30" s="9">
        <v>2022</v>
      </c>
      <c r="B30" s="10">
        <f>82.2*((密歇根湖和休伦湖!B30+圣克莱尔湖!B30)/2-166.98)^1.87*(密歇根湖和休伦湖!B30-圣克莱尔湖!B30)^0.36</f>
        <v>5460.93856811311</v>
      </c>
      <c r="C30" s="10">
        <f>82.2*((密歇根湖和休伦湖!C30+圣克莱尔湖!C30)/2-166.98)^1.87*(密歇根湖和休伦湖!C30-圣克莱尔湖!C30)^0.36</f>
        <v>5426.43589169947</v>
      </c>
      <c r="D30" s="10">
        <f>82.2*((密歇根湖和休伦湖!D30+圣克莱尔湖!D30)/2-166.98)^1.87*(密歇根湖和休伦湖!D30-圣克莱尔湖!D30)^0.36</f>
        <v>5244.39667954757</v>
      </c>
      <c r="E30" s="10">
        <f>82.2*((密歇根湖和休伦湖!E30+圣克莱尔湖!E30)/2-166.98)^1.87*(密歇根湖和休伦湖!E30-圣克莱尔湖!E30)^0.36</f>
        <v>5542.73708525702</v>
      </c>
      <c r="F30" s="10">
        <f>82.2*((密歇根湖和休伦湖!F30+圣克莱尔湖!F30)/2-166.98)^1.87*(密歇根湖和休伦湖!F30-圣克莱尔湖!F30)^0.36</f>
        <v>5491.16944584979</v>
      </c>
      <c r="G30" s="10">
        <f>82.2*((密歇根湖和休伦湖!G30+圣克莱尔湖!G30)/2-166.98)^1.87*(密歇根湖和休伦湖!G30-圣克莱尔湖!G30)^0.36</f>
        <v>5897.07600426821</v>
      </c>
      <c r="H30" s="10">
        <f>82.2*((密歇根湖和休伦湖!H30+圣克莱尔湖!H30)/2-166.98)^1.87*(密歇根湖和休伦湖!H30-圣克莱尔湖!H30)^0.36</f>
        <v>5719.96514170945</v>
      </c>
      <c r="I30" s="10">
        <f>82.2*((密歇根湖和休伦湖!I30+圣克莱尔湖!I30)/2-166.98)^1.87*(密歇根湖和休伦湖!I30-圣克莱尔湖!I30)^0.36</f>
        <v>5846.36619325561</v>
      </c>
      <c r="J30" s="10">
        <f>82.2*((密歇根湖和休伦湖!J30+圣克莱尔湖!J30)/2-166.98)^1.87*(密歇根湖和休伦湖!J30-圣克莱尔湖!J30)^0.36</f>
        <v>5542.39332550966</v>
      </c>
      <c r="K30" s="10">
        <f>82.2*((密歇根湖和休伦湖!K30+圣克莱尔湖!K30)/2-166.98)^1.87*(密歇根湖和休伦湖!K30-圣克莱尔湖!K30)^0.36</f>
        <v>5322.77845182238</v>
      </c>
      <c r="L30" s="10">
        <f>82.2*((密歇根湖和休伦湖!L30+圣克莱尔湖!L30)/2-166.98)^1.87*(密歇根湖和休伦湖!L30-圣克莱尔湖!L30)^0.36</f>
        <v>5439.68645535614</v>
      </c>
      <c r="M30" s="10">
        <f>82.2*((密歇根湖和休伦湖!M30+圣克莱尔湖!M30)/2-166.98)^1.87*(密歇根湖和休伦湖!M30-圣克莱尔湖!M30)^0.36</f>
        <v>5387.95980710289</v>
      </c>
    </row>
  </sheetData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7" sqref="A7:M30"/>
    </sheetView>
  </sheetViews>
  <sheetFormatPr defaultColWidth="9" defaultRowHeight="14"/>
  <sheetData>
    <row r="1" spans="1:13">
      <c r="A1" s="15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22"/>
    </row>
    <row r="2" spans="1:13">
      <c r="A2" s="3" t="s">
        <v>1</v>
      </c>
      <c r="M2" s="12"/>
    </row>
    <row r="3" ht="30" customHeight="1" spans="1:13">
      <c r="A3" s="6" t="s">
        <v>29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>
      <c r="A4" s="3" t="s">
        <v>3</v>
      </c>
      <c r="M4" s="12"/>
    </row>
    <row r="5" ht="14.75" spans="1:13">
      <c r="A5" s="25" t="s">
        <v>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</row>
    <row r="7" spans="1:13">
      <c r="A7" s="19" t="s">
        <v>5</v>
      </c>
      <c r="B7" s="19" t="s">
        <v>6</v>
      </c>
      <c r="C7" s="19" t="s">
        <v>7</v>
      </c>
      <c r="D7" s="19" t="s">
        <v>8</v>
      </c>
      <c r="E7" s="19" t="s">
        <v>9</v>
      </c>
      <c r="F7" s="19" t="s">
        <v>10</v>
      </c>
      <c r="G7" s="19" t="s">
        <v>11</v>
      </c>
      <c r="H7" s="19" t="s">
        <v>12</v>
      </c>
      <c r="I7" s="19" t="s">
        <v>13</v>
      </c>
      <c r="J7" s="19" t="s">
        <v>14</v>
      </c>
      <c r="K7" s="19" t="s">
        <v>15</v>
      </c>
      <c r="L7" s="19" t="s">
        <v>16</v>
      </c>
      <c r="M7" s="19" t="s">
        <v>17</v>
      </c>
    </row>
    <row r="8" spans="1:13">
      <c r="A8" s="19">
        <v>2000</v>
      </c>
      <c r="B8" s="20">
        <v>174.591473051557</v>
      </c>
      <c r="C8" s="20">
        <v>174.518020812592</v>
      </c>
      <c r="D8" s="20">
        <v>174.649269311552</v>
      </c>
      <c r="E8" s="20">
        <v>174.763264202519</v>
      </c>
      <c r="F8" s="20">
        <v>174.897246036785</v>
      </c>
      <c r="G8" s="20">
        <v>174.951683170125</v>
      </c>
      <c r="H8" s="20">
        <v>175.129463345702</v>
      </c>
      <c r="I8" s="20">
        <v>175.00112098928</v>
      </c>
      <c r="J8" s="20">
        <v>174.993774624138</v>
      </c>
      <c r="K8" s="20">
        <v>174.8395181523</v>
      </c>
      <c r="L8" s="20">
        <v>174.725864538145</v>
      </c>
      <c r="M8" s="20">
        <v>174.743894282973</v>
      </c>
    </row>
    <row r="9" spans="1:13">
      <c r="A9" s="19">
        <v>2001</v>
      </c>
      <c r="B9" s="20">
        <v>174.7223210889</v>
      </c>
      <c r="C9" s="20">
        <v>174.77392270578</v>
      </c>
      <c r="D9" s="20">
        <v>174.666788132856</v>
      </c>
      <c r="E9" s="20">
        <v>174.669880891112</v>
      </c>
      <c r="F9" s="20">
        <v>174.847892885497</v>
      </c>
      <c r="G9" s="20">
        <v>174.921997650323</v>
      </c>
      <c r="H9" s="20">
        <v>174.858786730973</v>
      </c>
      <c r="I9" s="20">
        <v>174.777216599047</v>
      </c>
      <c r="J9" s="20">
        <v>174.655284737698</v>
      </c>
      <c r="K9" s="20">
        <v>174.647647385255</v>
      </c>
      <c r="L9" s="20">
        <v>174.643573101168</v>
      </c>
      <c r="M9" s="20">
        <v>174.764469774929</v>
      </c>
    </row>
    <row r="10" spans="1:13">
      <c r="A10" s="19">
        <v>2002</v>
      </c>
      <c r="B10" s="20">
        <v>174.765541353367</v>
      </c>
      <c r="C10" s="20">
        <v>174.838667671696</v>
      </c>
      <c r="D10" s="20">
        <v>174.805527972782</v>
      </c>
      <c r="E10" s="20">
        <v>174.987668812885</v>
      </c>
      <c r="F10" s="20">
        <v>175.065491999047</v>
      </c>
      <c r="G10" s="20">
        <v>175.050302926589</v>
      </c>
      <c r="H10" s="20">
        <v>175.128559063563</v>
      </c>
      <c r="I10" s="20">
        <v>175.031358110506</v>
      </c>
      <c r="J10" s="20">
        <v>174.934469342157</v>
      </c>
      <c r="K10" s="20">
        <v>174.889993156607</v>
      </c>
      <c r="L10" s="20">
        <v>174.75710056033</v>
      </c>
      <c r="M10" s="20">
        <v>174.647862451374</v>
      </c>
    </row>
    <row r="11" spans="1:13">
      <c r="A11" s="19">
        <v>2003</v>
      </c>
      <c r="B11" s="20">
        <v>174.511902711303</v>
      </c>
      <c r="C11" s="20">
        <v>174.53056925434</v>
      </c>
      <c r="D11" s="20">
        <v>174.534887903107</v>
      </c>
      <c r="E11" s="20">
        <v>174.706718570942</v>
      </c>
      <c r="F11" s="20">
        <v>174.82931627593</v>
      </c>
      <c r="G11" s="20">
        <v>174.892077022578</v>
      </c>
      <c r="H11" s="20">
        <v>174.82961952954</v>
      </c>
      <c r="I11" s="20">
        <v>174.997596482604</v>
      </c>
      <c r="J11" s="20">
        <v>174.773562654248</v>
      </c>
      <c r="K11" s="20">
        <v>174.745971629568</v>
      </c>
      <c r="L11" s="20">
        <v>174.609392095222</v>
      </c>
      <c r="M11" s="20">
        <v>174.739822208249</v>
      </c>
    </row>
    <row r="12" spans="1:13">
      <c r="A12" s="19">
        <v>2004</v>
      </c>
      <c r="B12" s="20">
        <v>174.680552963739</v>
      </c>
      <c r="C12" s="20">
        <v>174.581664167085</v>
      </c>
      <c r="D12" s="20">
        <v>174.718426350796</v>
      </c>
      <c r="E12" s="20">
        <v>174.795339372825</v>
      </c>
      <c r="F12" s="20">
        <v>174.922787519835</v>
      </c>
      <c r="G12" s="20">
        <v>175.203439594948</v>
      </c>
      <c r="H12" s="20">
        <v>175.101009981114</v>
      </c>
      <c r="I12" s="20">
        <v>175.020291036579</v>
      </c>
      <c r="J12" s="20">
        <v>175.02503038746</v>
      </c>
      <c r="K12" s="20">
        <v>174.798829407648</v>
      </c>
      <c r="L12" s="20">
        <v>174.895256298657</v>
      </c>
      <c r="M12" s="20">
        <v>174.927483804309</v>
      </c>
    </row>
    <row r="13" spans="1:13">
      <c r="A13" s="19">
        <v>2005</v>
      </c>
      <c r="B13" s="20">
        <v>174.895112465767</v>
      </c>
      <c r="C13" s="20">
        <v>174.997071847017</v>
      </c>
      <c r="D13" s="20">
        <v>174.900249987224</v>
      </c>
      <c r="E13" s="20">
        <v>175.01925737556</v>
      </c>
      <c r="F13" s="20">
        <v>175.15202039064</v>
      </c>
      <c r="G13" s="20">
        <v>175.125262414507</v>
      </c>
      <c r="H13" s="20">
        <v>175.093454590907</v>
      </c>
      <c r="I13" s="20">
        <v>174.921142750258</v>
      </c>
      <c r="J13" s="20">
        <v>174.85099520894</v>
      </c>
      <c r="K13" s="20">
        <v>174.784930554629</v>
      </c>
      <c r="L13" s="20">
        <v>174.581539381532</v>
      </c>
      <c r="M13" s="20">
        <v>174.684344357974</v>
      </c>
    </row>
    <row r="14" spans="1:13">
      <c r="A14" s="19">
        <v>2006</v>
      </c>
      <c r="B14" s="20">
        <v>174.666655952515</v>
      </c>
      <c r="C14" s="20">
        <v>174.805264991629</v>
      </c>
      <c r="D14" s="20">
        <v>174.813276087784</v>
      </c>
      <c r="E14" s="20">
        <v>174.797487406608</v>
      </c>
      <c r="F14" s="20">
        <v>174.858411511344</v>
      </c>
      <c r="G14" s="20">
        <v>174.935442967814</v>
      </c>
      <c r="H14" s="20">
        <v>175.111266570854</v>
      </c>
      <c r="I14" s="20">
        <v>174.996975790707</v>
      </c>
      <c r="J14" s="20">
        <v>174.946447594619</v>
      </c>
      <c r="K14" s="20">
        <v>174.94460325812</v>
      </c>
      <c r="L14" s="20">
        <v>174.948859624837</v>
      </c>
      <c r="M14" s="20">
        <v>174.877086408749</v>
      </c>
    </row>
    <row r="15" spans="1:13">
      <c r="A15" s="19">
        <v>2007</v>
      </c>
      <c r="B15" s="20">
        <v>175.015868174371</v>
      </c>
      <c r="C15" s="20">
        <v>174.943191943677</v>
      </c>
      <c r="D15" s="20">
        <v>175.003945719515</v>
      </c>
      <c r="E15" s="20">
        <v>175.058645118371</v>
      </c>
      <c r="F15" s="20">
        <v>175.105083138703</v>
      </c>
      <c r="G15" s="20">
        <v>174.978604815738</v>
      </c>
      <c r="H15" s="20">
        <v>174.977806631465</v>
      </c>
      <c r="I15" s="20">
        <v>174.913356457588</v>
      </c>
      <c r="J15" s="20">
        <v>174.852375637367</v>
      </c>
      <c r="K15" s="20">
        <v>174.7315920632</v>
      </c>
      <c r="L15" s="20">
        <v>174.630819509105</v>
      </c>
      <c r="M15" s="20">
        <v>174.600192664983</v>
      </c>
    </row>
    <row r="16" spans="1:13">
      <c r="A16" s="19">
        <v>2008</v>
      </c>
      <c r="B16" s="20">
        <v>174.583222221961</v>
      </c>
      <c r="C16" s="20">
        <v>174.897358751414</v>
      </c>
      <c r="D16" s="20">
        <v>174.823320028416</v>
      </c>
      <c r="E16" s="20">
        <v>174.983141694151</v>
      </c>
      <c r="F16" s="20">
        <v>174.940375276688</v>
      </c>
      <c r="G16" s="20">
        <v>175.013202137425</v>
      </c>
      <c r="H16" s="20">
        <v>175.124148218395</v>
      </c>
      <c r="I16" s="20">
        <v>175.141343103676</v>
      </c>
      <c r="J16" s="20">
        <v>175.092582254642</v>
      </c>
      <c r="K16" s="20">
        <v>174.833986650754</v>
      </c>
      <c r="L16" s="20">
        <v>174.850238958992</v>
      </c>
      <c r="M16" s="20">
        <v>174.756078487821</v>
      </c>
    </row>
    <row r="17" spans="1:13">
      <c r="A17" s="19">
        <v>2009</v>
      </c>
      <c r="B17" s="20">
        <v>174.864137597337</v>
      </c>
      <c r="C17" s="20">
        <v>175.056823489325</v>
      </c>
      <c r="D17" s="20">
        <v>175.150425022583</v>
      </c>
      <c r="E17" s="20">
        <v>175.084335564014</v>
      </c>
      <c r="F17" s="20">
        <v>175.164373723696</v>
      </c>
      <c r="G17" s="20">
        <v>175.220217824805</v>
      </c>
      <c r="H17" s="20">
        <v>175.1601123412</v>
      </c>
      <c r="I17" s="20">
        <v>175.239847708022</v>
      </c>
      <c r="J17" s="20">
        <v>175.113063592365</v>
      </c>
      <c r="K17" s="20">
        <v>174.908600570657</v>
      </c>
      <c r="L17" s="20">
        <v>175.019553987395</v>
      </c>
      <c r="M17" s="20">
        <v>174.898893581737</v>
      </c>
    </row>
    <row r="18" spans="1:13">
      <c r="A18" s="19">
        <v>2010</v>
      </c>
      <c r="B18" s="20">
        <v>174.666373986271</v>
      </c>
      <c r="C18" s="20">
        <v>174.487092247596</v>
      </c>
      <c r="D18" s="20">
        <v>174.813603674607</v>
      </c>
      <c r="E18" s="20">
        <v>174.941850366474</v>
      </c>
      <c r="F18" s="20">
        <v>175.02781376104</v>
      </c>
      <c r="G18" s="20">
        <v>175.125226789573</v>
      </c>
      <c r="H18" s="20">
        <v>175.027746306589</v>
      </c>
      <c r="I18" s="20">
        <v>174.956094355774</v>
      </c>
      <c r="J18" s="20">
        <v>174.903061316144</v>
      </c>
      <c r="K18" s="20">
        <v>174.838078090912</v>
      </c>
      <c r="L18" s="20">
        <v>174.665752082904</v>
      </c>
      <c r="M18" s="20">
        <v>174.727161308103</v>
      </c>
    </row>
    <row r="19" spans="1:13">
      <c r="A19" s="19">
        <v>2011</v>
      </c>
      <c r="B19" s="20">
        <v>174.564683694155</v>
      </c>
      <c r="C19" s="20">
        <v>174.44332942649</v>
      </c>
      <c r="D19" s="20">
        <v>174.625053956322</v>
      </c>
      <c r="E19" s="20">
        <v>174.973081140434</v>
      </c>
      <c r="F19" s="20">
        <v>175.186243672629</v>
      </c>
      <c r="G19" s="20">
        <v>175.299727693809</v>
      </c>
      <c r="H19" s="20">
        <v>175.236266611353</v>
      </c>
      <c r="I19" s="20">
        <v>175.247133040693</v>
      </c>
      <c r="J19" s="20">
        <v>175.062545222705</v>
      </c>
      <c r="K19" s="20">
        <v>174.991528226577</v>
      </c>
      <c r="L19" s="20">
        <v>174.953573316947</v>
      </c>
      <c r="M19" s="20">
        <v>175.129231078856</v>
      </c>
    </row>
    <row r="20" spans="1:13">
      <c r="A20" s="19">
        <v>2012</v>
      </c>
      <c r="B20" s="20">
        <v>174.965557376448</v>
      </c>
      <c r="C20" s="20">
        <v>174.970871044083</v>
      </c>
      <c r="D20" s="20">
        <v>174.921091596258</v>
      </c>
      <c r="E20" s="20">
        <v>175.077896077974</v>
      </c>
      <c r="F20" s="20">
        <v>174.886355260237</v>
      </c>
      <c r="G20" s="20">
        <v>175.00312564441</v>
      </c>
      <c r="H20" s="20">
        <v>174.927505018433</v>
      </c>
      <c r="I20" s="20">
        <v>174.871519306371</v>
      </c>
      <c r="J20" s="20">
        <v>174.772649069847</v>
      </c>
      <c r="K20" s="20">
        <v>174.628299226054</v>
      </c>
      <c r="L20" s="20">
        <v>174.527633433003</v>
      </c>
      <c r="M20" s="20">
        <v>174.457138717981</v>
      </c>
    </row>
    <row r="21" spans="1:13">
      <c r="A21" s="19">
        <v>2013</v>
      </c>
      <c r="B21" s="20">
        <v>174.545509554437</v>
      </c>
      <c r="C21" s="20">
        <v>174.520345523443</v>
      </c>
      <c r="D21" s="20">
        <v>174.580878093635</v>
      </c>
      <c r="E21" s="20">
        <v>174.800626380542</v>
      </c>
      <c r="F21" s="20">
        <v>174.866794398504</v>
      </c>
      <c r="G21" s="20">
        <v>174.971950466007</v>
      </c>
      <c r="H21" s="20">
        <v>175.015221364495</v>
      </c>
      <c r="I21" s="20">
        <v>175.042060776319</v>
      </c>
      <c r="J21" s="20">
        <v>174.944693399779</v>
      </c>
      <c r="K21" s="20">
        <v>174.802819411395</v>
      </c>
      <c r="L21" s="20">
        <v>174.697299552556</v>
      </c>
      <c r="M21" s="20">
        <v>174.707993183434</v>
      </c>
    </row>
    <row r="22" spans="1:13">
      <c r="A22" s="19">
        <v>2014</v>
      </c>
      <c r="B22" s="20">
        <v>174.726190490123</v>
      </c>
      <c r="C22" s="20">
        <v>174.536857911422</v>
      </c>
      <c r="D22" s="20">
        <v>174.69382131997</v>
      </c>
      <c r="E22" s="20">
        <v>174.892891041482</v>
      </c>
      <c r="F22" s="20">
        <v>175.066667160379</v>
      </c>
      <c r="G22" s="20">
        <v>175.263519870192</v>
      </c>
      <c r="H22" s="20">
        <v>175.318170355932</v>
      </c>
      <c r="I22" s="20">
        <v>175.279283763225</v>
      </c>
      <c r="J22" s="20">
        <v>175.328606729142</v>
      </c>
      <c r="K22" s="20">
        <v>175.142136470289</v>
      </c>
      <c r="L22" s="20">
        <v>175.00023813519</v>
      </c>
      <c r="M22" s="20">
        <v>175.034518398046</v>
      </c>
    </row>
    <row r="23" spans="1:13">
      <c r="A23" s="19">
        <v>2015</v>
      </c>
      <c r="B23" s="20">
        <v>174.930287898237</v>
      </c>
      <c r="C23" s="20">
        <v>174.654700932509</v>
      </c>
      <c r="D23" s="20">
        <v>175.010927360535</v>
      </c>
      <c r="E23" s="20">
        <v>175.151716835107</v>
      </c>
      <c r="F23" s="20">
        <v>175.194210402313</v>
      </c>
      <c r="G23" s="20">
        <v>175.428204448724</v>
      </c>
      <c r="H23" s="20">
        <v>175.578699311256</v>
      </c>
      <c r="I23" s="20">
        <v>175.42010213194</v>
      </c>
      <c r="J23" s="20">
        <v>175.350400537431</v>
      </c>
      <c r="K23" s="20">
        <v>175.242863583073</v>
      </c>
      <c r="L23" s="20">
        <v>175.109547681827</v>
      </c>
      <c r="M23" s="20">
        <v>175.207007391764</v>
      </c>
    </row>
    <row r="24" spans="1:13">
      <c r="A24" s="19">
        <v>2016</v>
      </c>
      <c r="B24" s="20">
        <v>175.204958756091</v>
      </c>
      <c r="C24" s="20">
        <v>175.260252866653</v>
      </c>
      <c r="D24" s="20">
        <v>175.30797541594</v>
      </c>
      <c r="E24" s="20">
        <v>175.523445668414</v>
      </c>
      <c r="F24" s="20">
        <v>175.446083433742</v>
      </c>
      <c r="G24" s="20">
        <v>175.568923450016</v>
      </c>
      <c r="H24" s="20">
        <v>175.475556804978</v>
      </c>
      <c r="I24" s="20">
        <v>175.463367077464</v>
      </c>
      <c r="J24" s="20">
        <v>175.40398505101</v>
      </c>
      <c r="K24" s="20">
        <v>175.334941234363</v>
      </c>
      <c r="L24" s="20">
        <v>175.149876790693</v>
      </c>
      <c r="M24" s="20">
        <v>175.207584823384</v>
      </c>
    </row>
    <row r="25" spans="1:13">
      <c r="A25" s="19">
        <v>2017</v>
      </c>
      <c r="B25" s="20">
        <v>175.222211623244</v>
      </c>
      <c r="C25" s="20">
        <v>175.15973880767</v>
      </c>
      <c r="D25" s="20">
        <v>175.385384846771</v>
      </c>
      <c r="E25" s="20">
        <v>175.433981016558</v>
      </c>
      <c r="F25" s="20">
        <v>175.571765169568</v>
      </c>
      <c r="G25" s="20">
        <v>175.726514131957</v>
      </c>
      <c r="H25" s="20">
        <v>175.6773374482</v>
      </c>
      <c r="I25" s="20">
        <v>175.631194242322</v>
      </c>
      <c r="J25" s="20">
        <v>175.609192304218</v>
      </c>
      <c r="K25" s="20">
        <v>175.430993432066</v>
      </c>
      <c r="L25" s="20">
        <v>175.470536097516</v>
      </c>
      <c r="M25" s="20">
        <v>175.445541222214</v>
      </c>
    </row>
    <row r="26" spans="1:13">
      <c r="A26" s="19">
        <v>2018</v>
      </c>
      <c r="B26" s="20">
        <v>175.295314905386</v>
      </c>
      <c r="C26" s="20">
        <v>175.300824930277</v>
      </c>
      <c r="D26" s="20">
        <v>175.496253919477</v>
      </c>
      <c r="E26" s="20">
        <v>175.596918265978</v>
      </c>
      <c r="F26" s="20">
        <v>175.768152747948</v>
      </c>
      <c r="G26" s="20">
        <v>175.712881314968</v>
      </c>
      <c r="H26" s="20">
        <v>175.728601965488</v>
      </c>
      <c r="I26" s="20">
        <v>175.736184809652</v>
      </c>
      <c r="J26" s="20">
        <v>175.566809439905</v>
      </c>
      <c r="K26" s="20">
        <v>175.476980955214</v>
      </c>
      <c r="L26" s="20">
        <v>175.411080679005</v>
      </c>
      <c r="M26" s="20">
        <v>175.544989141378</v>
      </c>
    </row>
    <row r="27" spans="1:13">
      <c r="A27" s="19">
        <v>2019</v>
      </c>
      <c r="B27" s="20">
        <v>175.41605232691</v>
      </c>
      <c r="C27" s="20">
        <v>175.458722480417</v>
      </c>
      <c r="D27" s="20">
        <v>175.595213075464</v>
      </c>
      <c r="E27" s="20">
        <v>175.612314208789</v>
      </c>
      <c r="F27" s="20">
        <v>175.893587758444</v>
      </c>
      <c r="G27" s="20">
        <v>176.038693248222</v>
      </c>
      <c r="H27" s="20">
        <v>175.986411247253</v>
      </c>
      <c r="I27" s="20">
        <v>175.96832821158</v>
      </c>
      <c r="J27" s="20">
        <v>175.762422496308</v>
      </c>
      <c r="K27" s="20">
        <v>175.803172528822</v>
      </c>
      <c r="L27" s="20">
        <v>175.772158198099</v>
      </c>
      <c r="M27" s="20">
        <v>175.724822127997</v>
      </c>
    </row>
    <row r="28" spans="1:13">
      <c r="A28" s="19">
        <v>2020</v>
      </c>
      <c r="B28" s="20">
        <v>175.808794389562</v>
      </c>
      <c r="C28" s="20">
        <v>175.8062021797</v>
      </c>
      <c r="D28" s="20">
        <v>175.827541172153</v>
      </c>
      <c r="E28" s="20">
        <v>175.97052851519</v>
      </c>
      <c r="F28" s="20">
        <v>176.066963159675</v>
      </c>
      <c r="G28" s="20">
        <v>175.971737927727</v>
      </c>
      <c r="H28" s="20">
        <v>176.079076447552</v>
      </c>
      <c r="I28" s="20">
        <v>175.961823258105</v>
      </c>
      <c r="J28" s="20">
        <v>175.853726004881</v>
      </c>
      <c r="K28" s="20">
        <v>175.795571559203</v>
      </c>
      <c r="L28" s="20">
        <v>175.646640077091</v>
      </c>
      <c r="M28" s="20">
        <v>175.699435282254</v>
      </c>
    </row>
    <row r="29" spans="1:13">
      <c r="A29" s="19">
        <v>2021</v>
      </c>
      <c r="B29" s="20">
        <v>175.575546041209</v>
      </c>
      <c r="C29" s="20">
        <v>175.568384959546</v>
      </c>
      <c r="D29" s="20">
        <v>175.589417062355</v>
      </c>
      <c r="E29" s="20">
        <v>175.522382836791</v>
      </c>
      <c r="F29" s="20">
        <v>175.531594747605</v>
      </c>
      <c r="G29" s="20">
        <v>175.537706705885</v>
      </c>
      <c r="H29" s="20">
        <v>175.645383610412</v>
      </c>
      <c r="I29" s="20">
        <v>175.697250600753</v>
      </c>
      <c r="J29" s="20">
        <v>175.703032268144</v>
      </c>
      <c r="K29" s="20">
        <v>175.634496261798</v>
      </c>
      <c r="L29" s="20">
        <v>175.467481219219</v>
      </c>
      <c r="M29" s="20">
        <v>175.379223983655</v>
      </c>
    </row>
    <row r="30" spans="1:13">
      <c r="A30" s="19">
        <v>2022</v>
      </c>
      <c r="B30" s="20">
        <v>175.381054235853</v>
      </c>
      <c r="C30" s="20">
        <v>174.988989092658</v>
      </c>
      <c r="D30" s="20">
        <v>175.407658308736</v>
      </c>
      <c r="E30" s="20">
        <v>175.340230247336</v>
      </c>
      <c r="F30" s="20">
        <v>175.471549709275</v>
      </c>
      <c r="G30" s="20">
        <v>175.511665124333</v>
      </c>
      <c r="H30" s="20">
        <v>175.433262978857</v>
      </c>
      <c r="I30" s="20">
        <v>175.492565382009</v>
      </c>
      <c r="J30" s="20">
        <v>175.324937019605</v>
      </c>
      <c r="K30" s="20">
        <v>175.291302363607</v>
      </c>
      <c r="L30" s="20">
        <v>175.164129949014</v>
      </c>
      <c r="M30" s="20">
        <v>175.194849659391</v>
      </c>
    </row>
  </sheetData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M35" sqref="M35"/>
    </sheetView>
  </sheetViews>
  <sheetFormatPr defaultColWidth="9" defaultRowHeight="14"/>
  <cols>
    <col min="2" max="13" width="12.6666666666667"/>
  </cols>
  <sheetData>
    <row r="1" spans="1:13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13">
      <c r="A2" s="3" t="s">
        <v>19</v>
      </c>
      <c r="M2" s="12"/>
    </row>
    <row r="3" ht="30" customHeight="1" spans="1:13">
      <c r="A3" s="4" t="s">
        <v>31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>
      <c r="A4" s="6" t="s">
        <v>32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3"/>
    </row>
    <row r="5" ht="14.75" spans="1:13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4"/>
    </row>
    <row r="7" spans="1:13">
      <c r="A7" s="9" t="s">
        <v>5</v>
      </c>
      <c r="B7" s="9" t="s">
        <v>6</v>
      </c>
      <c r="C7" s="9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</row>
    <row r="8" spans="1:13">
      <c r="A8" s="9">
        <v>2000</v>
      </c>
      <c r="B8" s="10">
        <f>28.8*(圣克莱尔湖!B8-164.91)^2.28*(圣克莱尔湖!B8-伊利湖!B8)^0.305</f>
        <v>4589.13030036415</v>
      </c>
      <c r="C8" s="10">
        <f>28.8*(圣克莱尔湖!C8-164.91)^2.28*(圣克莱尔湖!C8-伊利湖!C8)^0.305</f>
        <v>4655.6182326436</v>
      </c>
      <c r="D8" s="10">
        <f>28.8*(圣克莱尔湖!D8-164.91)^2.28*(圣克莱尔湖!D8-伊利湖!D8)^0.305</f>
        <v>4988.99147047866</v>
      </c>
      <c r="E8" s="10">
        <f>28.8*(圣克莱尔湖!E8-164.91)^2.28*(圣克莱尔湖!E8-伊利湖!E8)^0.305</f>
        <v>5088.0690835942</v>
      </c>
      <c r="F8" s="10">
        <f>28.8*(圣克莱尔湖!F8-164.91)^2.28*(圣克莱尔湖!F8-伊利湖!F8)^0.305</f>
        <v>4995.30103558032</v>
      </c>
      <c r="G8" s="10">
        <f>28.8*(圣克莱尔湖!G8-164.91)^2.28*(圣克莱尔湖!G8-伊利湖!G8)^0.305</f>
        <v>5081.31707068308</v>
      </c>
      <c r="H8" s="10">
        <f>28.8*(圣克莱尔湖!H8-164.91)^2.28*(圣克莱尔湖!H8-伊利湖!H8)^0.305</f>
        <v>5376.65805427033</v>
      </c>
      <c r="I8" s="10">
        <f>28.8*(圣克莱尔湖!I8-164.91)^2.28*(圣克莱尔湖!I8-伊利湖!I8)^0.305</f>
        <v>5305.05235365987</v>
      </c>
      <c r="J8" s="10">
        <f>28.8*(圣克莱尔湖!J8-164.91)^2.28*(圣克莱尔湖!J8-伊利湖!J8)^0.305</f>
        <v>5447.46905446264</v>
      </c>
      <c r="K8" s="10">
        <f>28.8*(圣克莱尔湖!K8-164.91)^2.28*(圣克莱尔湖!K8-伊利湖!K8)^0.305</f>
        <v>5066.71762757808</v>
      </c>
      <c r="L8" s="10">
        <f>28.8*(圣克莱尔湖!L8-164.91)^2.28*(圣克莱尔湖!L8-伊利湖!L8)^0.305</f>
        <v>4825.94102587147</v>
      </c>
      <c r="M8" s="10">
        <f>28.8*(圣克莱尔湖!M8-164.91)^2.28*(圣克莱尔湖!M8-伊利湖!M8)^0.305</f>
        <v>5301.6400336936</v>
      </c>
    </row>
    <row r="9" spans="1:13">
      <c r="A9" s="9">
        <v>2001</v>
      </c>
      <c r="B9" s="10">
        <f>28.8*(圣克莱尔湖!B9-164.91)^2.28*(圣克莱尔湖!B9-伊利湖!B9)^0.305</f>
        <v>5212.50081650208</v>
      </c>
      <c r="C9" s="10">
        <f>28.8*(圣克莱尔湖!C9-164.91)^2.28*(圣克莱尔湖!C9-伊利湖!C9)^0.305</f>
        <v>5361.97356999711</v>
      </c>
      <c r="D9" s="10">
        <f>28.8*(圣克莱尔湖!D9-164.91)^2.28*(圣克莱尔湖!D9-伊利湖!D9)^0.305</f>
        <v>4574.68182413702</v>
      </c>
      <c r="E9" s="10">
        <f>28.8*(圣克莱尔湖!E9-164.91)^2.28*(圣克莱尔湖!E9-伊利湖!E9)^0.305</f>
        <v>4721.54907951932</v>
      </c>
      <c r="F9" s="10">
        <f>28.8*(圣克莱尔湖!F9-164.91)^2.28*(圣克莱尔湖!F9-伊利湖!F9)^0.305</f>
        <v>4874.30794434456</v>
      </c>
      <c r="G9" s="10">
        <f>28.8*(圣克莱尔湖!G9-164.91)^2.28*(圣克莱尔湖!G9-伊利湖!G9)^0.305</f>
        <v>5159.12409558444</v>
      </c>
      <c r="H9" s="10">
        <f>28.8*(圣克莱尔湖!H9-164.91)^2.28*(圣克莱尔湖!H9-伊利湖!H9)^0.305</f>
        <v>5286.26750786654</v>
      </c>
      <c r="I9" s="10">
        <f>28.8*(圣克莱尔湖!I9-164.91)^2.28*(圣克莱尔湖!I9-伊利湖!I9)^0.305</f>
        <v>5092.53939993875</v>
      </c>
      <c r="J9" s="10">
        <f>28.8*(圣克莱尔湖!J9-164.91)^2.28*(圣克莱尔湖!J9-伊利湖!J9)^0.305</f>
        <v>4748.56411891998</v>
      </c>
      <c r="K9" s="10">
        <f>28.8*(圣克莱尔湖!K9-164.91)^2.28*(圣克莱尔湖!K9-伊利湖!K9)^0.305</f>
        <v>4758.11028472962</v>
      </c>
      <c r="L9" s="10">
        <f>28.8*(圣克莱尔湖!L9-164.91)^2.28*(圣克莱尔湖!L9-伊利湖!L9)^0.305</f>
        <v>4764.73440836232</v>
      </c>
      <c r="M9" s="10">
        <f>28.8*(圣克莱尔湖!M9-164.91)^2.28*(圣克莱尔湖!M9-伊利湖!M9)^0.305</f>
        <v>5119.46730640882</v>
      </c>
    </row>
    <row r="10" spans="1:13">
      <c r="A10" s="9">
        <v>2002</v>
      </c>
      <c r="B10" s="10">
        <f>28.8*(圣克莱尔湖!B10-164.91)^2.28*(圣克莱尔湖!B10-伊利湖!B10)^0.305</f>
        <v>5098.65081196756</v>
      </c>
      <c r="C10" s="10">
        <f>28.8*(圣克莱尔湖!C10-164.91)^2.28*(圣克莱尔湖!C10-伊利湖!C10)^0.305</f>
        <v>5321.78931685666</v>
      </c>
      <c r="D10" s="10">
        <f>28.8*(圣克莱尔湖!D10-164.91)^2.28*(圣克莱尔湖!D10-伊利湖!D10)^0.305</f>
        <v>4918.17190085934</v>
      </c>
      <c r="E10" s="10">
        <f>28.8*(圣克莱尔湖!E10-164.91)^2.28*(圣克莱尔湖!E10-伊利湖!E10)^0.305</f>
        <v>4991.8005969927</v>
      </c>
      <c r="F10" s="10">
        <f>28.8*(圣克莱尔湖!F10-164.91)^2.28*(圣克莱尔湖!F10-伊利湖!F10)^0.305</f>
        <v>5404.57207471216</v>
      </c>
      <c r="G10" s="10">
        <f>28.8*(圣克莱尔湖!G10-164.91)^2.28*(圣克莱尔湖!G10-伊利湖!G10)^0.305</f>
        <v>5079.96046758881</v>
      </c>
      <c r="H10" s="10">
        <f>28.8*(圣克莱尔湖!H10-164.91)^2.28*(圣克莱尔湖!H10-伊利湖!H10)^0.305</f>
        <v>5615.92998558257</v>
      </c>
      <c r="I10" s="10">
        <f>28.8*(圣克莱尔湖!I10-164.91)^2.28*(圣克莱尔湖!I10-伊利湖!I10)^0.305</f>
        <v>5585.64077484479</v>
      </c>
      <c r="J10" s="10">
        <f>28.8*(圣克莱尔湖!J10-164.91)^2.28*(圣克莱尔湖!J10-伊利湖!J10)^0.305</f>
        <v>5222.20549688744</v>
      </c>
      <c r="K10" s="10">
        <f>28.8*(圣克莱尔湖!K10-164.91)^2.28*(圣克莱尔湖!K10-伊利湖!K10)^0.305</f>
        <v>5321.81005141569</v>
      </c>
      <c r="L10" s="10">
        <f>28.8*(圣克莱尔湖!L10-164.91)^2.28*(圣克莱尔湖!L10-伊利湖!L10)^0.305</f>
        <v>5008.11509451836</v>
      </c>
      <c r="M10" s="10">
        <f>28.8*(圣克莱尔湖!M10-164.91)^2.28*(圣克莱尔湖!M10-伊利湖!M10)^0.305</f>
        <v>4873.64562549488</v>
      </c>
    </row>
    <row r="11" spans="1:13">
      <c r="A11" s="9">
        <v>2003</v>
      </c>
      <c r="B11" s="10">
        <f>28.8*(圣克莱尔湖!B11-164.91)^2.28*(圣克莱尔湖!B11-伊利湖!B11)^0.305</f>
        <v>4413.37128117</v>
      </c>
      <c r="C11" s="10">
        <f>28.8*(圣克莱尔湖!C11-164.91)^2.28*(圣克莱尔湖!C11-伊利湖!C11)^0.305</f>
        <v>4596.34606677099</v>
      </c>
      <c r="D11" s="10">
        <f>28.8*(圣克莱尔湖!D11-164.91)^2.28*(圣克莱尔湖!D11-伊利湖!D11)^0.305</f>
        <v>4481.98432388035</v>
      </c>
      <c r="E11" s="10">
        <f>28.8*(圣克莱尔湖!E11-164.91)^2.28*(圣克莱尔湖!E11-伊利湖!E11)^0.305</f>
        <v>4623.74359072979</v>
      </c>
      <c r="F11" s="10">
        <f>28.8*(圣克莱尔湖!F11-164.91)^2.28*(圣克莱尔湖!F11-伊利湖!F11)^0.305</f>
        <v>4850.56642351412</v>
      </c>
      <c r="G11" s="10">
        <f>28.8*(圣克莱尔湖!G11-164.91)^2.28*(圣克莱尔湖!G11-伊利湖!G11)^0.305</f>
        <v>4844.94552914515</v>
      </c>
      <c r="H11" s="10">
        <f>28.8*(圣克莱尔湖!H11-164.91)^2.28*(圣克莱尔湖!H11-伊利湖!H11)^0.305</f>
        <v>4686.47644308932</v>
      </c>
      <c r="I11" s="10">
        <f>28.8*(圣克莱尔湖!I11-164.91)^2.28*(圣克莱尔湖!I11-伊利湖!I11)^0.305</f>
        <v>5120.84804175073</v>
      </c>
      <c r="J11" s="10">
        <f>28.8*(圣克莱尔湖!J11-164.91)^2.28*(圣克莱尔湖!J11-伊利湖!J11)^0.305</f>
        <v>4785.7300351033</v>
      </c>
      <c r="K11" s="10">
        <f>28.8*(圣克莱尔湖!K11-164.91)^2.28*(圣克莱尔湖!K11-伊利湖!K11)^0.305</f>
        <v>4900.68166566983</v>
      </c>
      <c r="L11" s="10">
        <f>28.8*(圣克莱尔湖!L11-164.91)^2.28*(圣克莱尔湖!L11-伊利湖!L11)^0.305</f>
        <v>4662.03847329</v>
      </c>
      <c r="M11" s="10">
        <f>28.8*(圣克莱尔湖!M11-164.91)^2.28*(圣克莱尔湖!M11-伊利湖!M11)^0.305</f>
        <v>5087.47187662291</v>
      </c>
    </row>
    <row r="12" spans="1:13">
      <c r="A12" s="9">
        <v>2004</v>
      </c>
      <c r="B12" s="10">
        <f>28.8*(圣克莱尔湖!B12-164.91)^2.28*(圣克莱尔湖!B12-伊利湖!B12)^0.305</f>
        <v>4700.53531909128</v>
      </c>
      <c r="C12" s="10">
        <f>28.8*(圣克莱尔湖!C12-164.91)^2.28*(圣克莱尔湖!C12-伊利湖!C12)^0.305</f>
        <v>4445.92750305475</v>
      </c>
      <c r="D12" s="10">
        <f>28.8*(圣克莱尔湖!D12-164.91)^2.28*(圣克莱尔湖!D12-伊利湖!D12)^0.305</f>
        <v>4933.80873137242</v>
      </c>
      <c r="E12" s="10">
        <f>28.8*(圣克莱尔湖!E12-164.91)^2.28*(圣克莱尔湖!E12-伊利湖!E12)^0.305</f>
        <v>4721.50087971668</v>
      </c>
      <c r="F12" s="10">
        <f>28.8*(圣克莱尔湖!F12-164.91)^2.28*(圣克莱尔湖!F12-伊利湖!F12)^0.305</f>
        <v>4867.01296310919</v>
      </c>
      <c r="G12" s="10">
        <f>28.8*(圣克莱尔湖!G12-164.91)^2.28*(圣克莱尔湖!G12-伊利湖!G12)^0.305</f>
        <v>5728.7642577945</v>
      </c>
      <c r="H12" s="10">
        <f>28.8*(圣克莱尔湖!H12-164.91)^2.28*(圣克莱尔湖!H12-伊利湖!H12)^0.305</f>
        <v>5091.06256378641</v>
      </c>
      <c r="I12" s="10">
        <f>28.8*(圣克莱尔湖!I12-164.91)^2.28*(圣克莱尔湖!I12-伊利湖!I12)^0.305</f>
        <v>5093.53697512661</v>
      </c>
      <c r="J12" s="10">
        <f>28.8*(圣克莱尔湖!J12-164.91)^2.28*(圣克莱尔湖!J12-伊利湖!J12)^0.305</f>
        <v>5126.13183788397</v>
      </c>
      <c r="K12" s="10">
        <f>28.8*(圣克莱尔湖!K12-164.91)^2.28*(圣克莱尔湖!K12-伊利湖!K12)^0.305</f>
        <v>4778.54063621946</v>
      </c>
      <c r="L12" s="10">
        <f>28.8*(圣克莱尔湖!L12-164.91)^2.28*(圣克莱尔湖!L12-伊利湖!L12)^0.305</f>
        <v>5448.64277851922</v>
      </c>
      <c r="M12" s="10">
        <f>28.8*(圣克莱尔湖!M12-164.91)^2.28*(圣克莱尔湖!M12-伊利湖!M12)^0.305</f>
        <v>5414.46661840136</v>
      </c>
    </row>
    <row r="13" spans="1:13">
      <c r="A13" s="9">
        <v>2005</v>
      </c>
      <c r="B13" s="10">
        <f>28.8*(圣克莱尔湖!B13-164.91)^2.28*(圣克莱尔湖!B13-伊利湖!B13)^0.305</f>
        <v>4953.53493082426</v>
      </c>
      <c r="C13" s="10">
        <f>28.8*(圣克莱尔湖!C13-164.91)^2.28*(圣克莱尔湖!C13-伊利湖!C13)^0.305</f>
        <v>4952.3655620768</v>
      </c>
      <c r="D13" s="10">
        <f>28.8*(圣克莱尔湖!D13-164.91)^2.28*(圣克莱尔湖!D13-伊利湖!D13)^0.305</f>
        <v>4806.31221728291</v>
      </c>
      <c r="E13" s="10">
        <f>28.8*(圣克莱尔湖!E13-164.91)^2.28*(圣克莱尔湖!E13-伊利湖!E13)^0.305</f>
        <v>4854.08519570135</v>
      </c>
      <c r="F13" s="10">
        <f>28.8*(圣克莱尔湖!F13-164.91)^2.28*(圣克莱尔湖!F13-伊利湖!F13)^0.305</f>
        <v>5132.04738863255</v>
      </c>
      <c r="G13" s="10">
        <f>28.8*(圣克莱尔湖!G13-164.91)^2.28*(圣克莱尔湖!G13-伊利湖!G13)^0.305</f>
        <v>5450.46334983656</v>
      </c>
      <c r="H13" s="10">
        <f>28.8*(圣克莱尔湖!H13-164.91)^2.28*(圣克莱尔湖!H13-伊利湖!H13)^0.305</f>
        <v>5354.30641653537</v>
      </c>
      <c r="I13" s="10">
        <f>28.8*(圣克莱尔湖!I13-164.91)^2.28*(圣克莱尔湖!I13-伊利湖!I13)^0.305</f>
        <v>4902.58030603429</v>
      </c>
      <c r="J13" s="10">
        <f>28.8*(圣克莱尔湖!J13-164.91)^2.28*(圣克莱尔湖!J13-伊利湖!J13)^0.305</f>
        <v>5049.57107433201</v>
      </c>
      <c r="K13" s="10">
        <f>28.8*(圣克莱尔湖!K13-164.91)^2.28*(圣克莱尔湖!K13-伊利湖!K13)^0.305</f>
        <v>5061.48807848297</v>
      </c>
      <c r="L13" s="10">
        <f>28.8*(圣克莱尔湖!L13-164.91)^2.28*(圣克莱尔湖!L13-伊利湖!L13)^0.305</f>
        <v>4584.35539784124</v>
      </c>
      <c r="M13" s="10">
        <f>28.8*(圣克莱尔湖!M13-164.91)^2.28*(圣克莱尔湖!M13-伊利湖!M13)^0.305</f>
        <v>4821.79509498983</v>
      </c>
    </row>
    <row r="14" spans="1:13">
      <c r="A14" s="9">
        <v>2006</v>
      </c>
      <c r="B14" s="10">
        <f>28.8*(圣克莱尔湖!B14-164.91)^2.28*(圣克莱尔湖!B14-伊利湖!B14)^0.305</f>
        <v>4505.33866853806</v>
      </c>
      <c r="C14" s="10">
        <f>28.8*(圣克莱尔湖!C14-164.91)^2.28*(圣克莱尔湖!C14-伊利湖!C14)^0.305</f>
        <v>4748.5624825666</v>
      </c>
      <c r="D14" s="10">
        <f>28.8*(圣克莱尔湖!D14-164.91)^2.28*(圣克莱尔湖!D14-伊利湖!D14)^0.305</f>
        <v>4857.30164170809</v>
      </c>
      <c r="E14" s="10">
        <f>28.8*(圣克莱尔湖!E14-164.91)^2.28*(圣克莱尔湖!E14-伊利湖!E14)^0.305</f>
        <v>4513.36202864908</v>
      </c>
      <c r="F14" s="10">
        <f>28.8*(圣克莱尔湖!F14-164.91)^2.28*(圣克莱尔湖!F14-伊利湖!F14)^0.305</f>
        <v>4642.51208251165</v>
      </c>
      <c r="G14" s="10">
        <f>28.8*(圣克莱尔湖!G14-164.91)^2.28*(圣克莱尔湖!G14-伊利湖!G14)^0.305</f>
        <v>4747.00784808439</v>
      </c>
      <c r="H14" s="10">
        <f>28.8*(圣克莱尔湖!H14-164.91)^2.28*(圣克莱尔湖!H14-伊利湖!H14)^0.305</f>
        <v>5379.18510928531</v>
      </c>
      <c r="I14" s="10">
        <f>28.8*(圣克莱尔湖!I14-164.91)^2.28*(圣克莱尔湖!I14-伊利湖!I14)^0.305</f>
        <v>4986.69621539967</v>
      </c>
      <c r="J14" s="10">
        <f>28.8*(圣克莱尔湖!J14-164.91)^2.28*(圣克莱尔湖!J14-伊利湖!J14)^0.305</f>
        <v>5329.4954941641</v>
      </c>
      <c r="K14" s="10">
        <f>28.8*(圣克莱尔湖!K14-164.91)^2.28*(圣克莱尔湖!K14-伊利湖!K14)^0.305</f>
        <v>5149.80528241812</v>
      </c>
      <c r="L14" s="10">
        <f>28.8*(圣克莱尔湖!L14-164.91)^2.28*(圣克莱尔湖!L14-伊利湖!L14)^0.305</f>
        <v>5267.83033620078</v>
      </c>
      <c r="M14" s="10">
        <f>28.8*(圣克莱尔湖!M14-164.91)^2.28*(圣克莱尔湖!M14-伊利湖!M14)^0.305</f>
        <v>4746.96580608983</v>
      </c>
    </row>
    <row r="15" spans="1:13">
      <c r="A15" s="9">
        <v>2007</v>
      </c>
      <c r="B15" s="10">
        <f>28.8*(圣克莱尔湖!B15-164.91)^2.28*(圣克莱尔湖!B15-伊利湖!B15)^0.305</f>
        <v>5150.56356776044</v>
      </c>
      <c r="C15" s="10">
        <f>28.8*(圣克莱尔湖!C15-164.91)^2.28*(圣克莱尔湖!C15-伊利湖!C15)^0.305</f>
        <v>4882.90823451224</v>
      </c>
      <c r="D15" s="10">
        <f>28.8*(圣克莱尔湖!D15-164.91)^2.28*(圣克莱尔湖!D15-伊利湖!D15)^0.305</f>
        <v>5104.77668378138</v>
      </c>
      <c r="E15" s="10">
        <f>28.8*(圣克莱尔湖!E15-164.91)^2.28*(圣克莱尔湖!E15-伊利湖!E15)^0.305</f>
        <v>5097.92835108646</v>
      </c>
      <c r="F15" s="10">
        <f>28.8*(圣克莱尔湖!F15-164.91)^2.28*(圣克莱尔湖!F15-伊利湖!F15)^0.305</f>
        <v>5059.11239373583</v>
      </c>
      <c r="G15" s="10">
        <f>28.8*(圣克莱尔湖!G15-164.91)^2.28*(圣克莱尔湖!G15-伊利湖!G15)^0.305</f>
        <v>4983.81569667012</v>
      </c>
      <c r="H15" s="10">
        <f>28.8*(圣克莱尔湖!H15-164.91)^2.28*(圣克莱尔湖!H15-伊利湖!H15)^0.305</f>
        <v>5336.96454636408</v>
      </c>
      <c r="I15" s="10">
        <f>28.8*(圣克莱尔湖!I15-164.91)^2.28*(圣克莱尔湖!I15-伊利湖!I15)^0.305</f>
        <v>5115.07574269167</v>
      </c>
      <c r="J15" s="10">
        <f>28.8*(圣克莱尔湖!J15-164.91)^2.28*(圣克莱尔湖!J15-伊利湖!J15)^0.305</f>
        <v>5052.64047497178</v>
      </c>
      <c r="K15" s="10">
        <f>28.8*(圣克莱尔湖!K15-164.91)^2.28*(圣克莱尔湖!K15-伊利湖!K15)^0.305</f>
        <v>4974.28967361374</v>
      </c>
      <c r="L15" s="10">
        <f>28.8*(圣克莱尔湖!L15-164.91)^2.28*(圣克莱尔湖!L15-伊利湖!L15)^0.305</f>
        <v>4761.39585698217</v>
      </c>
      <c r="M15" s="10">
        <f>28.8*(圣克莱尔湖!M15-164.91)^2.28*(圣克莱尔湖!M15-伊利湖!M15)^0.305</f>
        <v>4710.03632779161</v>
      </c>
    </row>
    <row r="16" spans="1:13">
      <c r="A16" s="9">
        <v>2008</v>
      </c>
      <c r="B16" s="10">
        <f>28.8*(圣克莱尔湖!B16-164.91)^2.28*(圣克莱尔湖!B16-伊利湖!B16)^0.305</f>
        <v>4391.91723089117</v>
      </c>
      <c r="C16" s="10">
        <f>28.8*(圣克莱尔湖!C16-164.91)^2.28*(圣克莱尔湖!C16-伊利湖!C16)^0.305</f>
        <v>5303.28248723483</v>
      </c>
      <c r="D16" s="10">
        <f>28.8*(圣克莱尔湖!D16-164.91)^2.28*(圣克莱尔湖!D16-伊利湖!D16)^0.305</f>
        <v>4275.18902203761</v>
      </c>
      <c r="E16" s="10">
        <f>28.8*(圣克莱尔湖!E16-164.91)^2.28*(圣克莱尔湖!E16-伊利湖!E16)^0.305</f>
        <v>4511.21597723615</v>
      </c>
      <c r="F16" s="10">
        <f>28.8*(圣克莱尔湖!F16-164.91)^2.28*(圣克莱尔湖!F16-伊利湖!F16)^0.305</f>
        <v>4593.24685709765</v>
      </c>
      <c r="G16" s="10">
        <f>28.8*(圣克莱尔湖!G16-164.91)^2.28*(圣克莱尔湖!G16-伊利湖!G16)^0.305</f>
        <v>5006.06902488732</v>
      </c>
      <c r="H16" s="10">
        <f>28.8*(圣克莱尔湖!H16-164.91)^2.28*(圣克莱尔湖!H16-伊利湖!H16)^0.305</f>
        <v>5155.65323559408</v>
      </c>
      <c r="I16" s="10">
        <f>28.8*(圣克莱尔湖!I16-164.91)^2.28*(圣克莱尔湖!I16-伊利湖!I16)^0.305</f>
        <v>5428.51076659174</v>
      </c>
      <c r="J16" s="10">
        <f>28.8*(圣克莱尔湖!J16-164.91)^2.28*(圣克莱尔湖!J16-伊利湖!J16)^0.305</f>
        <v>5545.55094845492</v>
      </c>
      <c r="K16" s="10">
        <f>28.8*(圣克莱尔湖!K16-164.91)^2.28*(圣克莱尔湖!K16-伊利湖!K16)^0.305</f>
        <v>5254.25467803132</v>
      </c>
      <c r="L16" s="10">
        <f>28.8*(圣克莱尔湖!L16-164.91)^2.28*(圣克莱尔湖!L16-伊利湖!L16)^0.305</f>
        <v>5339.37104579946</v>
      </c>
      <c r="M16" s="10">
        <f>28.8*(圣克莱尔湖!M16-164.91)^2.28*(圣克莱尔湖!M16-伊利湖!M16)^0.305</f>
        <v>4925.80174628953</v>
      </c>
    </row>
    <row r="17" spans="1:13">
      <c r="A17" s="9">
        <v>2009</v>
      </c>
      <c r="B17" s="10">
        <f>28.8*(圣克莱尔湖!B17-164.91)^2.28*(圣克莱尔湖!B17-伊利湖!B17)^0.305</f>
        <v>5158.93489083127</v>
      </c>
      <c r="C17" s="10">
        <f>28.8*(圣克莱尔湖!C17-164.91)^2.28*(圣克莱尔湖!C17-伊利湖!C17)^0.305</f>
        <v>5477.41519065768</v>
      </c>
      <c r="D17" s="10">
        <f>28.8*(圣克莱尔湖!D17-164.91)^2.28*(圣克莱尔湖!D17-伊利湖!D17)^0.305</f>
        <v>5512.74042075823</v>
      </c>
      <c r="E17" s="10">
        <f>28.8*(圣克莱尔湖!E17-164.91)^2.28*(圣克莱尔湖!E17-伊利湖!E17)^0.305</f>
        <v>4863.38604645067</v>
      </c>
      <c r="F17" s="10">
        <f>28.8*(圣克莱尔湖!F17-164.91)^2.28*(圣克莱尔湖!F17-伊利湖!F17)^0.305</f>
        <v>5115.97737861407</v>
      </c>
      <c r="G17" s="10">
        <f>28.8*(圣克莱尔湖!G17-164.91)^2.28*(圣克莱尔湖!G17-伊利湖!G17)^0.305</f>
        <v>5428.94760603955</v>
      </c>
      <c r="H17" s="10">
        <f>28.8*(圣克莱尔湖!H17-164.91)^2.28*(圣克莱尔湖!H17-伊利湖!H17)^0.305</f>
        <v>5153.26675079827</v>
      </c>
      <c r="I17" s="10">
        <f>28.8*(圣克莱尔湖!I17-164.91)^2.28*(圣克莱尔湖!I17-伊利湖!I17)^0.305</f>
        <v>5589.26023320791</v>
      </c>
      <c r="J17" s="10">
        <f>28.8*(圣克莱尔湖!J17-164.91)^2.28*(圣克莱尔湖!J17-伊利湖!J17)^0.305</f>
        <v>5627.22897554665</v>
      </c>
      <c r="K17" s="10">
        <f>28.8*(圣克莱尔湖!K17-164.91)^2.28*(圣克莱尔湖!K17-伊利湖!K17)^0.305</f>
        <v>5228.39348908812</v>
      </c>
      <c r="L17" s="10">
        <f>28.8*(圣克莱尔湖!L17-164.91)^2.28*(圣克莱尔湖!L17-伊利湖!L17)^0.305</f>
        <v>5599.64492294598</v>
      </c>
      <c r="M17" s="10">
        <f>28.8*(圣克莱尔湖!M17-164.91)^2.28*(圣克莱尔湖!M17-伊利湖!M17)^0.305</f>
        <v>5125.27279004832</v>
      </c>
    </row>
    <row r="18" spans="1:13">
      <c r="A18" s="9">
        <v>2010</v>
      </c>
      <c r="B18" s="10">
        <f>28.8*(圣克莱尔湖!B18-164.91)^2.28*(圣克莱尔湖!B18-伊利湖!B18)^0.305</f>
        <v>4495.67107596259</v>
      </c>
      <c r="C18" s="10">
        <f>28.8*(圣克莱尔湖!C18-164.91)^2.28*(圣克莱尔湖!C18-伊利湖!C18)^0.305</f>
        <v>4191.30405183203</v>
      </c>
      <c r="D18" s="10">
        <f>28.8*(圣克莱尔湖!D18-164.91)^2.28*(圣克莱尔湖!D18-伊利湖!D18)^0.305</f>
        <v>5066.93918190727</v>
      </c>
      <c r="E18" s="10">
        <f>28.8*(圣克莱尔湖!E18-164.91)^2.28*(圣克莱尔湖!E18-伊利湖!E18)^0.305</f>
        <v>5124.9748914366</v>
      </c>
      <c r="F18" s="10">
        <f>28.8*(圣克莱尔湖!F18-164.91)^2.28*(圣克莱尔湖!F18-伊利湖!F18)^0.305</f>
        <v>5144.04542276214</v>
      </c>
      <c r="G18" s="10">
        <f>28.8*(圣克莱尔湖!G18-164.91)^2.28*(圣克莱尔湖!G18-伊利湖!G18)^0.305</f>
        <v>5551.33260262785</v>
      </c>
      <c r="H18" s="10">
        <f>28.8*(圣克莱尔湖!H18-164.91)^2.28*(圣克莱尔湖!H18-伊利湖!H18)^0.305</f>
        <v>5049.59536259268</v>
      </c>
      <c r="I18" s="10">
        <f>28.8*(圣克莱尔湖!I18-164.91)^2.28*(圣克莱尔湖!I18-伊利湖!I18)^0.305</f>
        <v>4902.74459363628</v>
      </c>
      <c r="J18" s="10">
        <f>28.8*(圣克莱尔湖!J18-164.91)^2.28*(圣克莱尔湖!J18-伊利湖!J18)^0.305</f>
        <v>5158.83842973394</v>
      </c>
      <c r="K18" s="10">
        <f>28.8*(圣克莱尔湖!K18-164.91)^2.28*(圣克莱尔湖!K18-伊利湖!K18)^0.305</f>
        <v>5075.04065325542</v>
      </c>
      <c r="L18" s="10">
        <f>28.8*(圣克莱尔湖!L18-164.91)^2.28*(圣克莱尔湖!L18-伊利湖!L18)^0.305</f>
        <v>4706.03422830477</v>
      </c>
      <c r="M18" s="10">
        <f>28.8*(圣克莱尔湖!M18-164.91)^2.28*(圣克莱尔湖!M18-伊利湖!M18)^0.305</f>
        <v>5030.664611719</v>
      </c>
    </row>
    <row r="19" spans="1:13">
      <c r="A19" s="9">
        <v>2011</v>
      </c>
      <c r="B19" s="10">
        <f>28.8*(圣克莱尔湖!B19-164.91)^2.28*(圣克莱尔湖!B19-伊利湖!B19)^0.305</f>
        <v>4775.37914533371</v>
      </c>
      <c r="C19" s="10">
        <f>28.8*(圣克莱尔湖!C19-164.91)^2.28*(圣克莱尔湖!C19-伊利湖!C19)^0.305</f>
        <v>4579.31129657774</v>
      </c>
      <c r="D19" s="10">
        <f>28.8*(圣克莱尔湖!D19-164.91)^2.28*(圣克莱尔湖!D19-伊利湖!D19)^0.305</f>
        <v>4554.99923350191</v>
      </c>
      <c r="E19" s="10">
        <f>28.8*(圣克莱尔湖!E19-164.91)^2.28*(圣克莱尔湖!E19-伊利湖!E19)^0.305</f>
        <v>4940.90734214238</v>
      </c>
      <c r="F19" s="10">
        <f>28.8*(圣克莱尔湖!F19-164.91)^2.28*(圣克莱尔湖!F19-伊利湖!F19)^0.305</f>
        <v>5152.71166247617</v>
      </c>
      <c r="G19" s="10">
        <f>28.8*(圣克莱尔湖!G19-164.91)^2.28*(圣克莱尔湖!G19-伊利湖!G19)^0.305</f>
        <v>5200.0812181362</v>
      </c>
      <c r="H19" s="10">
        <f>28.8*(圣克莱尔湖!H19-164.91)^2.28*(圣克莱尔湖!H19-伊利湖!H19)^0.305</f>
        <v>5287.58867411856</v>
      </c>
      <c r="I19" s="10">
        <f>28.8*(圣克莱尔湖!I19-164.91)^2.28*(圣克莱尔湖!I19-伊利湖!I19)^0.305</f>
        <v>5596.00536690837</v>
      </c>
      <c r="J19" s="10">
        <f>28.8*(圣克莱尔湖!J19-164.91)^2.28*(圣克莱尔湖!J19-伊利湖!J19)^0.305</f>
        <v>5226.7250368771</v>
      </c>
      <c r="K19" s="10">
        <f>28.8*(圣克莱尔湖!K19-164.91)^2.28*(圣克莱尔湖!K19-伊利湖!K19)^0.305</f>
        <v>4923.76447442902</v>
      </c>
      <c r="L19" s="10">
        <f>28.8*(圣克莱尔湖!L19-164.91)^2.28*(圣克莱尔湖!L19-伊利湖!L19)^0.305</f>
        <v>4991.16758001404</v>
      </c>
      <c r="M19" s="10">
        <f>28.8*(圣克莱尔湖!M19-164.91)^2.28*(圣克莱尔湖!M19-伊利湖!M19)^0.305</f>
        <v>5097.75453902162</v>
      </c>
    </row>
    <row r="20" spans="1:13">
      <c r="A20" s="9">
        <v>2012</v>
      </c>
      <c r="B20" s="10">
        <f>28.8*(圣克莱尔湖!B20-164.91)^2.28*(圣克莱尔湖!B20-伊利湖!B20)^0.305</f>
        <v>4909.20375000424</v>
      </c>
      <c r="C20" s="10">
        <f>28.8*(圣克莱尔湖!C20-164.91)^2.28*(圣克莱尔湖!C20-伊利湖!C20)^0.305</f>
        <v>4522.58164497246</v>
      </c>
      <c r="D20" s="10">
        <f>28.8*(圣克莱尔湖!D20-164.91)^2.28*(圣克莱尔湖!D20-伊利湖!D20)^0.305</f>
        <v>4390.52154920053</v>
      </c>
      <c r="E20" s="10">
        <f>28.8*(圣克莱尔湖!E20-164.91)^2.28*(圣克莱尔湖!E20-伊利湖!E20)^0.305</f>
        <v>5115.76867592852</v>
      </c>
      <c r="F20" s="10">
        <f>28.8*(圣克莱尔湖!F20-164.91)^2.28*(圣克莱尔湖!F20-伊利湖!F20)^0.305</f>
        <v>4709.88598842847</v>
      </c>
      <c r="G20" s="10">
        <f>28.8*(圣克莱尔湖!G20-164.91)^2.28*(圣克莱尔湖!G20-伊利湖!G20)^0.305</f>
        <v>5269.49939748779</v>
      </c>
      <c r="H20" s="10">
        <f>28.8*(圣克莱尔湖!H20-164.91)^2.28*(圣克莱尔湖!H20-伊利湖!H20)^0.305</f>
        <v>4986.1087235991</v>
      </c>
      <c r="I20" s="10">
        <f>28.8*(圣克莱尔湖!I20-164.91)^2.28*(圣克莱尔湖!I20-伊利湖!I20)^0.305</f>
        <v>5291.47604343274</v>
      </c>
      <c r="J20" s="10">
        <f>28.8*(圣克莱尔湖!J20-164.91)^2.28*(圣克莱尔湖!J20-伊利湖!J20)^0.305</f>
        <v>4960.0929072272</v>
      </c>
      <c r="K20" s="10">
        <f>28.8*(圣克莱尔湖!K20-164.91)^2.28*(圣克莱尔湖!K20-伊利湖!K20)^0.305</f>
        <v>4920.69790008789</v>
      </c>
      <c r="L20" s="10">
        <f>28.8*(圣克莱尔湖!L20-164.91)^2.28*(圣克莱尔湖!L20-伊利湖!L20)^0.305</f>
        <v>4460.7591338608</v>
      </c>
      <c r="M20" s="10">
        <f>28.8*(圣克莱尔湖!M20-164.91)^2.28*(圣克莱尔湖!M20-伊利湖!M20)^0.305</f>
        <v>4469.3949222953</v>
      </c>
    </row>
    <row r="21" spans="1:13">
      <c r="A21" s="9">
        <v>2013</v>
      </c>
      <c r="B21" s="10">
        <f>28.8*(圣克莱尔湖!B21-164.91)^2.28*(圣克莱尔湖!B21-伊利湖!B21)^0.305</f>
        <v>4540.87326443614</v>
      </c>
      <c r="C21" s="10">
        <f>28.8*(圣克莱尔湖!C21-164.91)^2.28*(圣克莱尔湖!C21-伊利湖!C21)^0.305</f>
        <v>4538.43476759049</v>
      </c>
      <c r="D21" s="10">
        <f>28.8*(圣克莱尔湖!D21-164.91)^2.28*(圣克莱尔湖!D21-伊利湖!D21)^0.305</f>
        <v>4568.58898592142</v>
      </c>
      <c r="E21" s="10">
        <f>28.8*(圣克莱尔湖!E21-164.91)^2.28*(圣克莱尔湖!E21-伊利湖!E21)^0.305</f>
        <v>4976.41359140366</v>
      </c>
      <c r="F21" s="10">
        <f>28.8*(圣克莱尔湖!F21-164.91)^2.28*(圣克莱尔湖!F21-伊利湖!F21)^0.305</f>
        <v>5080.63843204833</v>
      </c>
      <c r="G21" s="10">
        <f>28.8*(圣克莱尔湖!G21-164.91)^2.28*(圣克莱尔湖!G21-伊利湖!G21)^0.305</f>
        <v>5199.40754225437</v>
      </c>
      <c r="H21" s="10">
        <f>28.8*(圣克莱尔湖!H21-164.91)^2.28*(圣克莱尔湖!H21-伊利湖!H21)^0.305</f>
        <v>5155.35323208763</v>
      </c>
      <c r="I21" s="10">
        <f>28.8*(圣克莱尔湖!I21-164.91)^2.28*(圣克莱尔湖!I21-伊利湖!I21)^0.305</f>
        <v>5158.7887762014</v>
      </c>
      <c r="J21" s="10">
        <f>28.8*(圣克莱尔湖!J21-164.91)^2.28*(圣克莱尔湖!J21-伊利湖!J21)^0.305</f>
        <v>5040.66537618893</v>
      </c>
      <c r="K21" s="10">
        <f>28.8*(圣克莱尔湖!K21-164.91)^2.28*(圣克莱尔湖!K21-伊利湖!K21)^0.305</f>
        <v>4972.65367437717</v>
      </c>
      <c r="L21" s="10">
        <f>28.8*(圣克莱尔湖!L21-164.91)^2.28*(圣克莱尔湖!L21-伊利湖!L21)^0.305</f>
        <v>4784.35531732811</v>
      </c>
      <c r="M21" s="10">
        <f>28.8*(圣克莱尔湖!M21-164.91)^2.28*(圣克莱尔湖!M21-伊利湖!M21)^0.305</f>
        <v>4729.97179296704</v>
      </c>
    </row>
    <row r="22" spans="1:13">
      <c r="A22" s="9">
        <v>2014</v>
      </c>
      <c r="B22" s="10">
        <f>28.8*(圣克莱尔湖!B22-164.91)^2.28*(圣克莱尔湖!B22-伊利湖!B22)^0.305</f>
        <v>4571.31528279738</v>
      </c>
      <c r="C22" s="10">
        <f>28.8*(圣克莱尔湖!C22-164.91)^2.28*(圣克莱尔湖!C22-伊利湖!C22)^0.305</f>
        <v>4142.59181986644</v>
      </c>
      <c r="D22" s="10">
        <f>28.8*(圣克莱尔湖!D22-164.91)^2.28*(圣克莱尔湖!D22-伊利湖!D22)^0.305</f>
        <v>4531.86180978611</v>
      </c>
      <c r="E22" s="10">
        <f>28.8*(圣克莱尔湖!E22-164.91)^2.28*(圣克莱尔湖!E22-伊利湖!E22)^0.305</f>
        <v>4991.66218042665</v>
      </c>
      <c r="F22" s="10">
        <f>28.8*(圣克莱尔湖!F22-164.91)^2.28*(圣克莱尔湖!F22-伊利湖!F22)^0.305</f>
        <v>5322.96557012891</v>
      </c>
      <c r="G22" s="10">
        <f>28.8*(圣克莱尔湖!G22-164.91)^2.28*(圣克莱尔湖!G22-伊利湖!G22)^0.305</f>
        <v>5582.98449917006</v>
      </c>
      <c r="H22" s="10">
        <f>28.8*(圣克莱尔湖!H22-164.91)^2.28*(圣克莱尔湖!H22-伊利湖!H22)^0.305</f>
        <v>5692.8552426937</v>
      </c>
      <c r="I22" s="10">
        <f>28.8*(圣克莱尔湖!I22-164.91)^2.28*(圣克莱尔湖!I22-伊利湖!I22)^0.305</f>
        <v>5854.29712672208</v>
      </c>
      <c r="J22" s="10">
        <f>28.8*(圣克莱尔湖!J22-164.91)^2.28*(圣克莱尔湖!J22-伊利湖!J22)^0.305</f>
        <v>5956.85019149411</v>
      </c>
      <c r="K22" s="10">
        <f>28.8*(圣克莱尔湖!K22-164.91)^2.28*(圣克莱尔湖!K22-伊利湖!K22)^0.305</f>
        <v>5619.08388788775</v>
      </c>
      <c r="L22" s="10">
        <f>28.8*(圣克莱尔湖!L22-164.91)^2.28*(圣克莱尔湖!L22-伊利湖!L22)^0.305</f>
        <v>5261.30462114153</v>
      </c>
      <c r="M22" s="10">
        <f>28.8*(圣克莱尔湖!M22-164.91)^2.28*(圣克莱尔湖!M22-伊利湖!M22)^0.305</f>
        <v>5288.67552847464</v>
      </c>
    </row>
    <row r="23" spans="1:13">
      <c r="A23" s="9">
        <v>2015</v>
      </c>
      <c r="B23" s="10">
        <f>28.8*(圣克莱尔湖!B23-164.91)^2.28*(圣克莱尔湖!B23-伊利湖!B23)^0.305</f>
        <v>4905.72820538098</v>
      </c>
      <c r="C23" s="10">
        <f>28.8*(圣克莱尔湖!C23-164.91)^2.28*(圣克莱尔湖!C23-伊利湖!C23)^0.305</f>
        <v>4359.17734543239</v>
      </c>
      <c r="D23" s="10">
        <f>28.8*(圣克莱尔湖!D23-164.91)^2.28*(圣克莱尔湖!D23-伊利湖!D23)^0.305</f>
        <v>5728.12123877786</v>
      </c>
      <c r="E23" s="10">
        <f>28.8*(圣克莱尔湖!E23-164.91)^2.28*(圣克莱尔湖!E23-伊利湖!E23)^0.305</f>
        <v>5547.09537936842</v>
      </c>
      <c r="F23" s="10">
        <f>28.8*(圣克莱尔湖!F23-164.91)^2.28*(圣克莱尔湖!F23-伊利湖!F23)^0.305</f>
        <v>5768.13725863678</v>
      </c>
      <c r="G23" s="10">
        <f>28.8*(圣克莱尔湖!G23-164.91)^2.28*(圣克莱尔湖!G23-伊利湖!G23)^0.305</f>
        <v>5951.5338893427</v>
      </c>
      <c r="H23" s="10">
        <f>28.8*(圣克莱尔湖!H23-164.91)^2.28*(圣克莱尔湖!H23-伊利湖!H23)^0.305</f>
        <v>5937.54153123074</v>
      </c>
      <c r="I23" s="10">
        <f>28.8*(圣克莱尔湖!I23-164.91)^2.28*(圣克莱尔湖!I23-伊利湖!I23)^0.305</f>
        <v>5672.54533310785</v>
      </c>
      <c r="J23" s="10">
        <f>28.8*(圣克莱尔湖!J23-164.91)^2.28*(圣克莱尔湖!J23-伊利湖!J23)^0.305</f>
        <v>5682.34404512212</v>
      </c>
      <c r="K23" s="10">
        <f>28.8*(圣克莱尔湖!K23-164.91)^2.28*(圣克莱尔湖!K23-伊利湖!K23)^0.305</f>
        <v>5619.27939128121</v>
      </c>
      <c r="L23" s="10">
        <f>28.8*(圣克莱尔湖!L23-164.91)^2.28*(圣克莱尔湖!L23-伊利湖!L23)^0.305</f>
        <v>5374.36196450879</v>
      </c>
      <c r="M23" s="10">
        <f>28.8*(圣克莱尔湖!M23-164.91)^2.28*(圣克莱尔湖!M23-伊利湖!M23)^0.305</f>
        <v>5995.55028456671</v>
      </c>
    </row>
    <row r="24" spans="1:13">
      <c r="A24" s="9">
        <v>2016</v>
      </c>
      <c r="B24" s="10">
        <f>28.8*(圣克莱尔湖!B24-164.91)^2.28*(圣克莱尔湖!B24-伊利湖!B24)^0.305</f>
        <v>5984.39068502429</v>
      </c>
      <c r="C24" s="10">
        <f>28.8*(圣克莱尔湖!C24-164.91)^2.28*(圣克莱尔湖!C24-伊利湖!C24)^0.305</f>
        <v>6059.03663254464</v>
      </c>
      <c r="D24" s="10">
        <f>28.8*(圣克莱尔湖!D24-164.91)^2.28*(圣克莱尔湖!D24-伊利湖!D24)^0.305</f>
        <v>5897.9204774641</v>
      </c>
      <c r="E24" s="10">
        <f>28.8*(圣克莱尔湖!E24-164.91)^2.28*(圣克莱尔湖!E24-伊利湖!E24)^0.305</f>
        <v>6180.5197356515</v>
      </c>
      <c r="F24" s="10">
        <f>28.8*(圣克莱尔湖!F24-164.91)^2.28*(圣克莱尔湖!F24-伊利湖!F24)^0.305</f>
        <v>5576.11792048127</v>
      </c>
      <c r="G24" s="10">
        <f>28.8*(圣克莱尔湖!G24-164.91)^2.28*(圣克莱尔湖!G24-伊利湖!G24)^0.305</f>
        <v>6337.48232150753</v>
      </c>
      <c r="H24" s="10">
        <f>28.8*(圣克莱尔湖!H24-164.91)^2.28*(圣克莱尔湖!H24-伊利湖!H24)^0.305</f>
        <v>6279.81476202495</v>
      </c>
      <c r="I24" s="10">
        <f>28.8*(圣克莱尔湖!I24-164.91)^2.28*(圣克莱尔湖!I24-伊利湖!I24)^0.305</f>
        <v>6208.45095556726</v>
      </c>
      <c r="J24" s="10">
        <f>28.8*(圣克莱尔湖!J24-164.91)^2.28*(圣克莱尔湖!J24-伊利湖!J24)^0.305</f>
        <v>6205.4766868248</v>
      </c>
      <c r="K24" s="10">
        <f>28.8*(圣克莱尔湖!K24-164.91)^2.28*(圣克莱尔湖!K24-伊利湖!K24)^0.305</f>
        <v>5939.29411303526</v>
      </c>
      <c r="L24" s="10">
        <f>28.8*(圣克莱尔湖!L24-164.91)^2.28*(圣克莱尔湖!L24-伊利湖!L24)^0.305</f>
        <v>5513.36624492524</v>
      </c>
      <c r="M24" s="10">
        <f>28.8*(圣克莱尔湖!M24-164.91)^2.28*(圣克莱尔湖!M24-伊利湖!M24)^0.305</f>
        <v>5781.83418735108</v>
      </c>
    </row>
    <row r="25" spans="1:13">
      <c r="A25" s="9">
        <v>2017</v>
      </c>
      <c r="B25" s="10">
        <f>28.8*(圣克莱尔湖!B25-164.91)^2.28*(圣克莱尔湖!B25-伊利湖!B25)^0.305</f>
        <v>5904.39107477401</v>
      </c>
      <c r="C25" s="10">
        <f>28.8*(圣克莱尔湖!C25-164.91)^2.28*(圣克莱尔湖!C25-伊利湖!C25)^0.305</f>
        <v>5422.47130510964</v>
      </c>
      <c r="D25" s="10">
        <f>28.8*(圣克莱尔湖!D25-164.91)^2.28*(圣克莱尔湖!D25-伊利湖!D25)^0.305</f>
        <v>5825.20950298631</v>
      </c>
      <c r="E25" s="10">
        <f>28.8*(圣克莱尔湖!E25-164.91)^2.28*(圣克莱尔湖!E25-伊利湖!E25)^0.305</f>
        <v>5635.49602583555</v>
      </c>
      <c r="F25" s="10">
        <f>28.8*(圣克莱尔湖!F25-164.91)^2.28*(圣克莱尔湖!F25-伊利湖!F25)^0.305</f>
        <v>5850.52801842597</v>
      </c>
      <c r="G25" s="10">
        <f>28.8*(圣克莱尔湖!G25-164.91)^2.28*(圣克莱尔湖!G25-伊利湖!G25)^0.305</f>
        <v>6485.94304294371</v>
      </c>
      <c r="H25" s="10">
        <f>28.8*(圣克莱尔湖!H25-164.91)^2.28*(圣克莱尔湖!H25-伊利湖!H25)^0.305</f>
        <v>6370.49492202962</v>
      </c>
      <c r="I25" s="10">
        <f>28.8*(圣克莱尔湖!I25-164.91)^2.28*(圣克莱尔湖!I25-伊利湖!I25)^0.305</f>
        <v>6088.10993738305</v>
      </c>
      <c r="J25" s="10">
        <f>28.8*(圣克莱尔湖!J25-164.91)^2.28*(圣克莱尔湖!J25-伊利湖!J25)^0.305</f>
        <v>6526.61062379976</v>
      </c>
      <c r="K25" s="10">
        <f>28.8*(圣克莱尔湖!K25-164.91)^2.28*(圣克莱尔湖!K25-伊利湖!K25)^0.305</f>
        <v>5889.24409759707</v>
      </c>
      <c r="L25" s="10">
        <f>28.8*(圣克莱尔湖!L25-164.91)^2.28*(圣克莱尔湖!L25-伊利湖!L25)^0.305</f>
        <v>6259.83437229498</v>
      </c>
      <c r="M25" s="10">
        <f>28.8*(圣克莱尔湖!M25-164.91)^2.28*(圣克莱尔湖!M25-伊利湖!M25)^0.305</f>
        <v>6118.6468078643</v>
      </c>
    </row>
    <row r="26" spans="1:13">
      <c r="A26" s="9">
        <v>2018</v>
      </c>
      <c r="B26" s="10">
        <f>28.8*(圣克莱尔湖!B26-164.91)^2.28*(圣克莱尔湖!B26-伊利湖!B26)^0.305</f>
        <v>5731.79764137026</v>
      </c>
      <c r="C26" s="10">
        <f>28.8*(圣克莱尔湖!C26-164.91)^2.28*(圣克莱尔湖!C26-伊利湖!C26)^0.305</f>
        <v>5598.15990453945</v>
      </c>
      <c r="D26" s="10">
        <f>28.8*(圣克莱尔湖!D26-164.91)^2.28*(圣克莱尔湖!D26-伊利湖!D26)^0.305</f>
        <v>6068.73613129387</v>
      </c>
      <c r="E26" s="10">
        <f>28.8*(圣克莱尔湖!E26-164.91)^2.28*(圣克莱尔湖!E26-伊利湖!E26)^0.305</f>
        <v>6100.15415095308</v>
      </c>
      <c r="F26" s="10">
        <f>28.8*(圣克莱尔湖!F26-164.91)^2.28*(圣克莱尔湖!F26-伊利湖!F26)^0.305</f>
        <v>6589.31435731955</v>
      </c>
      <c r="G26" s="10">
        <f>28.8*(圣克莱尔湖!G26-164.91)^2.28*(圣克莱尔湖!G26-伊利湖!G26)^0.305</f>
        <v>6100.71485675244</v>
      </c>
      <c r="H26" s="10">
        <f>28.8*(圣克莱尔湖!H26-164.91)^2.28*(圣克莱尔湖!H26-伊利湖!H26)^0.305</f>
        <v>6289.41402415418</v>
      </c>
      <c r="I26" s="10">
        <f>28.8*(圣克莱尔湖!I26-164.91)^2.28*(圣克莱尔湖!I26-伊利湖!I26)^0.305</f>
        <v>6658.93606351776</v>
      </c>
      <c r="J26" s="10">
        <f>28.8*(圣克莱尔湖!J26-164.91)^2.28*(圣克莱尔湖!J26-伊利湖!J26)^0.305</f>
        <v>6000.85278884028</v>
      </c>
      <c r="K26" s="10">
        <f>28.8*(圣克莱尔湖!K26-164.91)^2.28*(圣克莱尔湖!K26-伊利湖!K26)^0.305</f>
        <v>6124.45667920001</v>
      </c>
      <c r="L26" s="10">
        <f>28.8*(圣克莱尔湖!L26-164.91)^2.28*(圣克莱尔湖!L26-伊利湖!L26)^0.305</f>
        <v>5782.1837970991</v>
      </c>
      <c r="M26" s="10">
        <f>28.8*(圣克莱尔湖!M26-164.91)^2.28*(圣克莱尔湖!M26-伊利湖!M26)^0.305</f>
        <v>6381.46092323768</v>
      </c>
    </row>
    <row r="27" spans="1:13">
      <c r="A27" s="9">
        <v>2019</v>
      </c>
      <c r="B27" s="10">
        <f>28.8*(圣克莱尔湖!B27-164.91)^2.28*(圣克莱尔湖!B27-伊利湖!B27)^0.305</f>
        <v>5523.17688479247</v>
      </c>
      <c r="C27" s="10">
        <f>28.8*(圣克莱尔湖!C27-164.91)^2.28*(圣克莱尔湖!C27-伊利湖!C27)^0.305</f>
        <v>5907.36772827053</v>
      </c>
      <c r="D27" s="10">
        <f>28.8*(圣克莱尔湖!D27-164.91)^2.28*(圣克莱尔湖!D27-伊利湖!D27)^0.305</f>
        <v>6456.27330215337</v>
      </c>
      <c r="E27" s="10">
        <f>28.8*(圣克莱尔湖!E27-164.91)^2.28*(圣克莱尔湖!E27-伊利湖!E27)^0.305</f>
        <v>5807.18369436753</v>
      </c>
      <c r="F27" s="10">
        <f>28.8*(圣克莱尔湖!F27-164.91)^2.28*(圣克莱尔湖!F27-伊利湖!F27)^0.305</f>
        <v>6546.35662237983</v>
      </c>
      <c r="G27" s="10">
        <f>28.8*(圣克莱尔湖!G27-164.91)^2.28*(圣克莱尔湖!G27-伊利湖!G27)^0.305</f>
        <v>6754.07370347441</v>
      </c>
      <c r="H27" s="10">
        <f>28.8*(圣克莱尔湖!H27-164.91)^2.28*(圣克莱尔湖!H27-伊利湖!H27)^0.305</f>
        <v>6707.28286516644</v>
      </c>
      <c r="I27" s="10">
        <f>28.8*(圣克莱尔湖!I27-164.91)^2.28*(圣克莱尔湖!I27-伊利湖!I27)^0.305</f>
        <v>6573.76769526607</v>
      </c>
      <c r="J27" s="10">
        <f>28.8*(圣克莱尔湖!J27-164.91)^2.28*(圣克莱尔湖!J27-伊利湖!J27)^0.305</f>
        <v>6193.27049493523</v>
      </c>
      <c r="K27" s="10">
        <f>28.8*(圣克莱尔湖!K27-164.91)^2.28*(圣克莱尔湖!K27-伊利湖!K27)^0.305</f>
        <v>6961.96598129611</v>
      </c>
      <c r="L27" s="10">
        <f>28.8*(圣克莱尔湖!L27-164.91)^2.28*(圣克莱尔湖!L27-伊利湖!L27)^0.305</f>
        <v>6613.05793739487</v>
      </c>
      <c r="M27" s="10">
        <f>28.8*(圣克莱尔湖!M27-164.91)^2.28*(圣克莱尔湖!M27-伊利湖!M27)^0.305</f>
        <v>6738.56921240015</v>
      </c>
    </row>
    <row r="28" spans="1:13">
      <c r="A28" s="9">
        <v>2020</v>
      </c>
      <c r="B28" s="10">
        <f>28.8*(圣克莱尔湖!B28-164.91)^2.28*(圣克莱尔湖!B28-伊利湖!B28)^0.305</f>
        <v>6539.79789307925</v>
      </c>
      <c r="C28" s="10">
        <f>28.8*(圣克莱尔湖!C28-164.91)^2.28*(圣克莱尔湖!C28-伊利湖!C28)^0.305</f>
        <v>6352.33456876939</v>
      </c>
      <c r="D28" s="10">
        <f>28.8*(圣克莱尔湖!D28-164.91)^2.28*(圣克莱尔湖!D28-伊利湖!D28)^0.305</f>
        <v>6441.2589685143</v>
      </c>
      <c r="E28" s="10">
        <f>28.8*(圣克莱尔湖!E28-164.91)^2.28*(圣克莱尔湖!E28-伊利湖!E28)^0.305</f>
        <v>6832.88082064635</v>
      </c>
      <c r="F28" s="10">
        <f>28.8*(圣克莱尔湖!F28-164.91)^2.28*(圣克莱尔湖!F28-伊利湖!F28)^0.305</f>
        <v>6972.45001313917</v>
      </c>
      <c r="G28" s="10">
        <f>28.8*(圣克莱尔湖!G28-164.91)^2.28*(圣克莱尔湖!G28-伊利湖!G28)^0.305</f>
        <v>6678.29309890096</v>
      </c>
      <c r="H28" s="10">
        <f>28.8*(圣克莱尔湖!H28-164.91)^2.28*(圣克莱尔湖!H28-伊利湖!H28)^0.305</f>
        <v>7204.09407014816</v>
      </c>
      <c r="I28" s="10">
        <f>28.8*(圣克莱尔湖!I28-164.91)^2.28*(圣克莱尔湖!I28-伊利湖!I28)^0.305</f>
        <v>7022.10531098172</v>
      </c>
      <c r="J28" s="10">
        <f>28.8*(圣克莱尔湖!J28-164.91)^2.28*(圣克莱尔湖!J28-伊利湖!J28)^0.305</f>
        <v>6672.39082033397</v>
      </c>
      <c r="K28" s="10">
        <f>28.8*(圣克莱尔湖!K28-164.91)^2.28*(圣克莱尔湖!K28-伊利湖!K28)^0.305</f>
        <v>6875.19675404502</v>
      </c>
      <c r="L28" s="10">
        <f>28.8*(圣克莱尔湖!L28-164.91)^2.28*(圣克莱尔湖!L28-伊利湖!L28)^0.305</f>
        <v>6570.16269364072</v>
      </c>
      <c r="M28" s="10">
        <f>28.8*(圣克莱尔湖!M28-164.91)^2.28*(圣克莱尔湖!M28-伊利湖!M28)^0.305</f>
        <v>6616.04398203216</v>
      </c>
    </row>
    <row r="29" spans="1:13">
      <c r="A29" s="9">
        <v>2021</v>
      </c>
      <c r="B29" s="10">
        <f>28.8*(圣克莱尔湖!B29-164.91)^2.28*(圣克莱尔湖!B29-伊利湖!B29)^0.305</f>
        <v>6275.92712102768</v>
      </c>
      <c r="C29" s="10">
        <f>28.8*(圣克莱尔湖!C29-164.91)^2.28*(圣克莱尔湖!C29-伊利湖!C29)^0.305</f>
        <v>6147.51686249394</v>
      </c>
      <c r="D29" s="10">
        <f>28.8*(圣克莱尔湖!D29-164.91)^2.28*(圣克莱尔湖!D29-伊利湖!D29)^0.305</f>
        <v>6249.17979196388</v>
      </c>
      <c r="E29" s="10">
        <f>28.8*(圣克莱尔湖!E29-164.91)^2.28*(圣克莱尔湖!E29-伊利湖!E29)^0.305</f>
        <v>5936.13024390851</v>
      </c>
      <c r="F29" s="10">
        <f>28.8*(圣克莱尔湖!F29-164.91)^2.28*(圣克莱尔湖!F29-伊利湖!F29)^0.305</f>
        <v>5863.39134140842</v>
      </c>
      <c r="G29" s="10">
        <f>28.8*(圣克莱尔湖!G29-164.91)^2.28*(圣克莱尔湖!G29-伊利湖!G29)^0.305</f>
        <v>6123.91028728156</v>
      </c>
      <c r="H29" s="10">
        <f>28.8*(圣克莱尔湖!H29-164.91)^2.28*(圣克莱尔湖!H29-伊利湖!H29)^0.305</f>
        <v>6117.83050817103</v>
      </c>
      <c r="I29" s="10">
        <f>28.8*(圣克莱尔湖!I29-164.91)^2.28*(圣克莱尔湖!I29-伊利湖!I29)^0.305</f>
        <v>6299.74983839037</v>
      </c>
      <c r="J29" s="10">
        <f>28.8*(圣克莱尔湖!J29-164.91)^2.28*(圣克莱尔湖!J29-伊利湖!J29)^0.305</f>
        <v>6658.1833331842</v>
      </c>
      <c r="K29" s="10">
        <f>28.8*(圣克莱尔湖!K29-164.91)^2.28*(圣克莱尔湖!K29-伊利湖!K29)^0.305</f>
        <v>6405.88377754338</v>
      </c>
      <c r="L29" s="10">
        <f>28.8*(圣克莱尔湖!L29-164.91)^2.28*(圣克莱尔湖!L29-伊利湖!L29)^0.305</f>
        <v>5899.98354407232</v>
      </c>
      <c r="M29" s="10">
        <f>28.8*(圣克莱尔湖!M29-164.91)^2.28*(圣克莱尔湖!M29-伊利湖!M29)^0.305</f>
        <v>5756.71381734521</v>
      </c>
    </row>
    <row r="30" spans="1:13">
      <c r="A30" s="9">
        <v>2022</v>
      </c>
      <c r="B30" s="10">
        <f>28.8*(圣克莱尔湖!B30-164.91)^2.28*(圣克莱尔湖!B30-伊利湖!B30)^0.305</f>
        <v>5719.37154854638</v>
      </c>
      <c r="C30" s="10">
        <f>28.8*(圣克莱尔湖!C30-164.91)^2.28*(圣克莱尔湖!C30-伊利湖!C30)^0.305</f>
        <v>4683.38774028691</v>
      </c>
      <c r="D30" s="10">
        <f>28.8*(圣克莱尔湖!D30-164.91)^2.28*(圣克莱尔湖!D30-伊利湖!D30)^0.305</f>
        <v>5849.7200228027</v>
      </c>
      <c r="E30" s="10">
        <f>28.8*(圣克莱尔湖!E30-164.91)^2.28*(圣克莱尔湖!E30-伊利湖!E30)^0.305</f>
        <v>5684.44881208968</v>
      </c>
      <c r="F30" s="10">
        <f>28.8*(圣克莱尔湖!F30-164.91)^2.28*(圣克莱尔湖!F30-伊利湖!F30)^0.305</f>
        <v>5787.19020962647</v>
      </c>
      <c r="G30" s="10">
        <f>28.8*(圣克莱尔湖!G30-164.91)^2.28*(圣克莱尔湖!G30-伊利湖!G30)^0.305</f>
        <v>5976.0557976753</v>
      </c>
      <c r="H30" s="10">
        <f>28.8*(圣克莱尔湖!H30-164.91)^2.28*(圣克莱尔湖!H30-伊利湖!H30)^0.305</f>
        <v>5879.14156878724</v>
      </c>
      <c r="I30" s="10">
        <f>28.8*(圣克莱尔湖!I30-164.91)^2.28*(圣克莱尔湖!I30-伊利湖!I30)^0.305</f>
        <v>6175.86702691947</v>
      </c>
      <c r="J30" s="10">
        <f>28.8*(圣克莱尔湖!J30-164.91)^2.28*(圣克莱尔湖!J30-伊利湖!J30)^0.305</f>
        <v>5623.83779526359</v>
      </c>
      <c r="K30" s="10">
        <f>28.8*(圣克莱尔湖!K30-164.91)^2.28*(圣克莱尔湖!K30-伊利湖!K30)^0.305</f>
        <v>5953.19287021477</v>
      </c>
      <c r="L30" s="10">
        <f>28.8*(圣克莱尔湖!L30-164.91)^2.28*(圣克莱尔湖!L30-伊利湖!L30)^0.305</f>
        <v>5486.24157272249</v>
      </c>
      <c r="M30" s="10">
        <f>28.8*(圣克莱尔湖!M30-164.91)^2.28*(圣克莱尔湖!M30-伊利湖!M30)^0.305</f>
        <v>5940.59372210104</v>
      </c>
    </row>
  </sheetData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7" sqref="A7:M30"/>
    </sheetView>
  </sheetViews>
  <sheetFormatPr defaultColWidth="9" defaultRowHeight="14"/>
  <sheetData>
    <row r="1" spans="1:13">
      <c r="A1" s="15" t="s">
        <v>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22"/>
    </row>
    <row r="2" spans="1:13">
      <c r="A2" s="3" t="s">
        <v>1</v>
      </c>
      <c r="M2" s="12"/>
    </row>
    <row r="3" ht="28.5" customHeight="1" spans="1:13">
      <c r="A3" s="6" t="s">
        <v>34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>
      <c r="A4" s="3" t="s">
        <v>3</v>
      </c>
      <c r="M4" s="12"/>
    </row>
    <row r="5" ht="14.75" spans="1:13">
      <c r="A5" s="25" t="s">
        <v>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</row>
    <row r="7" spans="1:13">
      <c r="A7" s="19" t="s">
        <v>5</v>
      </c>
      <c r="B7" s="19" t="s">
        <v>6</v>
      </c>
      <c r="C7" s="19" t="s">
        <v>7</v>
      </c>
      <c r="D7" s="19" t="s">
        <v>8</v>
      </c>
      <c r="E7" s="19" t="s">
        <v>9</v>
      </c>
      <c r="F7" s="19" t="s">
        <v>10</v>
      </c>
      <c r="G7" s="19" t="s">
        <v>11</v>
      </c>
      <c r="H7" s="19" t="s">
        <v>12</v>
      </c>
      <c r="I7" s="19" t="s">
        <v>13</v>
      </c>
      <c r="J7" s="19" t="s">
        <v>14</v>
      </c>
      <c r="K7" s="19" t="s">
        <v>15</v>
      </c>
      <c r="L7" s="19" t="s">
        <v>16</v>
      </c>
      <c r="M7" s="19" t="s">
        <v>17</v>
      </c>
    </row>
    <row r="8" spans="1:13">
      <c r="A8" s="19">
        <v>2000</v>
      </c>
      <c r="B8" s="20">
        <v>173.882771051476</v>
      </c>
      <c r="C8" s="20">
        <v>173.731571941771</v>
      </c>
      <c r="D8" s="20">
        <v>173.757815565928</v>
      </c>
      <c r="E8" s="20">
        <v>173.891657180291</v>
      </c>
      <c r="F8" s="20">
        <v>174.155471867306</v>
      </c>
      <c r="G8" s="20">
        <v>174.198441606062</v>
      </c>
      <c r="H8" s="20">
        <v>174.334391866146</v>
      </c>
      <c r="I8" s="20">
        <v>174.16485328497</v>
      </c>
      <c r="J8" s="20">
        <v>174.076643778491</v>
      </c>
      <c r="K8" s="20">
        <v>174.027987661792</v>
      </c>
      <c r="L8" s="20">
        <v>173.971897816495</v>
      </c>
      <c r="M8" s="20">
        <v>173.731714934291</v>
      </c>
    </row>
    <row r="9" spans="1:13">
      <c r="A9" s="19">
        <v>2001</v>
      </c>
      <c r="B9" s="20">
        <v>173.74902987041</v>
      </c>
      <c r="C9" s="20">
        <v>173.747155510267</v>
      </c>
      <c r="D9" s="20">
        <v>174.004852873759</v>
      </c>
      <c r="E9" s="20">
        <v>173.937424058484</v>
      </c>
      <c r="F9" s="20">
        <v>174.137594537963</v>
      </c>
      <c r="G9" s="20">
        <v>174.112558385383</v>
      </c>
      <c r="H9" s="20">
        <v>173.939581749808</v>
      </c>
      <c r="I9" s="20">
        <v>173.912293858067</v>
      </c>
      <c r="J9" s="20">
        <v>173.900601219705</v>
      </c>
      <c r="K9" s="20">
        <v>173.883512860166</v>
      </c>
      <c r="L9" s="20">
        <v>173.873539928966</v>
      </c>
      <c r="M9" s="20">
        <v>173.875916565038</v>
      </c>
    </row>
    <row r="10" spans="1:13">
      <c r="A10" s="19">
        <v>2002</v>
      </c>
      <c r="B10" s="20">
        <v>173.889491587975</v>
      </c>
      <c r="C10" s="20">
        <v>173.884728789888</v>
      </c>
      <c r="D10" s="20">
        <v>174.050319656066</v>
      </c>
      <c r="E10" s="20">
        <v>174.295818233124</v>
      </c>
      <c r="F10" s="20">
        <v>174.217940769033</v>
      </c>
      <c r="G10" s="20">
        <v>174.350742340725</v>
      </c>
      <c r="H10" s="20">
        <v>174.210879500341</v>
      </c>
      <c r="I10" s="20">
        <v>174.063035880745</v>
      </c>
      <c r="J10" s="20">
        <v>174.099928629845</v>
      </c>
      <c r="K10" s="20">
        <v>173.972111598086</v>
      </c>
      <c r="L10" s="20">
        <v>173.925721482101</v>
      </c>
      <c r="M10" s="20">
        <v>173.821329390735</v>
      </c>
    </row>
    <row r="11" spans="1:13">
      <c r="A11" s="19">
        <v>2003</v>
      </c>
      <c r="B11" s="20">
        <v>173.848693938865</v>
      </c>
      <c r="C11" s="20">
        <v>173.783796531377</v>
      </c>
      <c r="D11" s="20">
        <v>173.849628921288</v>
      </c>
      <c r="E11" s="20">
        <v>174.041834978168</v>
      </c>
      <c r="F11" s="20">
        <v>174.120452730331</v>
      </c>
      <c r="G11" s="20">
        <v>174.218425724137</v>
      </c>
      <c r="H11" s="20">
        <v>174.1965374007</v>
      </c>
      <c r="I11" s="20">
        <v>174.25087469382</v>
      </c>
      <c r="J11" s="20">
        <v>174.066105053474</v>
      </c>
      <c r="K11" s="20">
        <v>173.965077339329</v>
      </c>
      <c r="L11" s="20">
        <v>173.87334688823</v>
      </c>
      <c r="M11" s="20">
        <v>173.852897750705</v>
      </c>
    </row>
    <row r="12" spans="1:13">
      <c r="A12" s="19">
        <v>2004</v>
      </c>
      <c r="B12" s="20">
        <v>173.964603156574</v>
      </c>
      <c r="C12" s="20">
        <v>173.938067840422</v>
      </c>
      <c r="D12" s="20">
        <v>173.903178563827</v>
      </c>
      <c r="E12" s="20">
        <v>174.129605113822</v>
      </c>
      <c r="F12" s="20">
        <v>174.254546450299</v>
      </c>
      <c r="G12" s="20">
        <v>174.275941471324</v>
      </c>
      <c r="H12" s="20">
        <v>174.422213006411</v>
      </c>
      <c r="I12" s="20">
        <v>174.298770587934</v>
      </c>
      <c r="J12" s="20">
        <v>174.290837590432</v>
      </c>
      <c r="K12" s="20">
        <v>174.108185856232</v>
      </c>
      <c r="L12" s="20">
        <v>173.907584688548</v>
      </c>
      <c r="M12" s="20">
        <v>173.983006089345</v>
      </c>
    </row>
    <row r="13" spans="1:13">
      <c r="A13" s="19">
        <v>2005</v>
      </c>
      <c r="B13" s="20">
        <v>174.1723263395</v>
      </c>
      <c r="C13" s="20">
        <v>174.327663731454</v>
      </c>
      <c r="D13" s="20">
        <v>174.248053641288</v>
      </c>
      <c r="E13" s="20">
        <v>174.402639058249</v>
      </c>
      <c r="F13" s="20">
        <v>174.480673042053</v>
      </c>
      <c r="G13" s="20">
        <v>174.291285283125</v>
      </c>
      <c r="H13" s="20">
        <v>174.288198749691</v>
      </c>
      <c r="I13" s="20">
        <v>174.235915829133</v>
      </c>
      <c r="J13" s="20">
        <v>174.055335116683</v>
      </c>
      <c r="K13" s="20">
        <v>173.942117094334</v>
      </c>
      <c r="L13" s="20">
        <v>173.869811238504</v>
      </c>
      <c r="M13" s="20">
        <v>173.908293803524</v>
      </c>
    </row>
    <row r="14" spans="1:13">
      <c r="A14" s="19">
        <v>2006</v>
      </c>
      <c r="B14" s="20">
        <v>174.036989611876</v>
      </c>
      <c r="C14" s="20">
        <v>174.132008177161</v>
      </c>
      <c r="D14" s="20">
        <v>174.092512994016</v>
      </c>
      <c r="E14" s="20">
        <v>174.224164727048</v>
      </c>
      <c r="F14" s="20">
        <v>174.257750298034</v>
      </c>
      <c r="G14" s="20">
        <v>174.325508721508</v>
      </c>
      <c r="H14" s="20">
        <v>174.304289514173</v>
      </c>
      <c r="I14" s="20">
        <v>174.312183807898</v>
      </c>
      <c r="J14" s="20">
        <v>174.062292601942</v>
      </c>
      <c r="K14" s="20">
        <v>174.153400060716</v>
      </c>
      <c r="L14" s="20">
        <v>174.099333524991</v>
      </c>
      <c r="M14" s="20">
        <v>174.239963577311</v>
      </c>
    </row>
    <row r="15" spans="1:13">
      <c r="A15" s="19">
        <v>2007</v>
      </c>
      <c r="B15" s="20">
        <v>174.2650710672</v>
      </c>
      <c r="C15" s="20">
        <v>174.277969615305</v>
      </c>
      <c r="D15" s="20">
        <v>174.268348300189</v>
      </c>
      <c r="E15" s="20">
        <v>174.355276301473</v>
      </c>
      <c r="F15" s="20">
        <v>174.442136921226</v>
      </c>
      <c r="G15" s="20">
        <v>174.285731122686</v>
      </c>
      <c r="H15" s="20">
        <v>174.110056784918</v>
      </c>
      <c r="I15" s="20">
        <v>174.121260168631</v>
      </c>
      <c r="J15" s="20">
        <v>174.055955822279</v>
      </c>
      <c r="K15" s="20">
        <v>173.902562401264</v>
      </c>
      <c r="L15" s="20">
        <v>173.854986971553</v>
      </c>
      <c r="M15" s="20">
        <v>173.833590459077</v>
      </c>
    </row>
    <row r="16" spans="1:13">
      <c r="A16" s="19">
        <v>2008</v>
      </c>
      <c r="B16" s="20">
        <v>173.965651685966</v>
      </c>
      <c r="C16" s="20">
        <v>173.99490377646</v>
      </c>
      <c r="D16" s="20">
        <v>174.352633373865</v>
      </c>
      <c r="E16" s="20">
        <v>174.485028469979</v>
      </c>
      <c r="F16" s="20">
        <v>174.394868178833</v>
      </c>
      <c r="G16" s="20">
        <v>174.32793262776</v>
      </c>
      <c r="H16" s="20">
        <v>174.428597438504</v>
      </c>
      <c r="I16" s="20">
        <v>174.327949212071</v>
      </c>
      <c r="J16" s="20">
        <v>174.188549720452</v>
      </c>
      <c r="K16" s="20">
        <v>173.915937143949</v>
      </c>
      <c r="L16" s="20">
        <v>173.8942880591</v>
      </c>
      <c r="M16" s="20">
        <v>173.96805686137</v>
      </c>
    </row>
    <row r="17" spans="1:13">
      <c r="A17" s="19">
        <v>2009</v>
      </c>
      <c r="B17" s="20">
        <v>174.018959186765</v>
      </c>
      <c r="C17" s="20">
        <v>174.165568962411</v>
      </c>
      <c r="D17" s="20">
        <v>174.300570780298</v>
      </c>
      <c r="E17" s="20">
        <v>174.492896971103</v>
      </c>
      <c r="F17" s="20">
        <v>174.505854968213</v>
      </c>
      <c r="G17" s="20">
        <v>174.452001450794</v>
      </c>
      <c r="H17" s="20">
        <v>174.483626687575</v>
      </c>
      <c r="I17" s="20">
        <v>174.406652845202</v>
      </c>
      <c r="J17" s="20">
        <v>174.178777629001</v>
      </c>
      <c r="K17" s="20">
        <v>174.054473506593</v>
      </c>
      <c r="L17" s="20">
        <v>174.034695262316</v>
      </c>
      <c r="M17" s="20">
        <v>174.092938187983</v>
      </c>
    </row>
    <row r="18" spans="1:13">
      <c r="A18" s="19">
        <v>2010</v>
      </c>
      <c r="B18" s="20">
        <v>174.040991708718</v>
      </c>
      <c r="C18" s="20">
        <v>173.916221997176</v>
      </c>
      <c r="D18" s="20">
        <v>173.985945307397</v>
      </c>
      <c r="E18" s="20">
        <v>174.161487449575</v>
      </c>
      <c r="F18" s="20">
        <v>174.286701193802</v>
      </c>
      <c r="G18" s="20">
        <v>174.239547754141</v>
      </c>
      <c r="H18" s="20">
        <v>174.330288038332</v>
      </c>
      <c r="I18" s="20">
        <v>174.288415902614</v>
      </c>
      <c r="J18" s="20">
        <v>174.082234369586</v>
      </c>
      <c r="K18" s="20">
        <v>174.02128351945</v>
      </c>
      <c r="L18" s="20">
        <v>173.938861424471</v>
      </c>
      <c r="M18" s="20">
        <v>173.864020110683</v>
      </c>
    </row>
    <row r="19" spans="1:13">
      <c r="A19" s="19">
        <v>2011</v>
      </c>
      <c r="B19" s="20">
        <v>173.740342620052</v>
      </c>
      <c r="C19" s="20">
        <v>173.653605349015</v>
      </c>
      <c r="D19" s="20">
        <v>173.951158476145</v>
      </c>
      <c r="E19" s="20">
        <v>174.296806225439</v>
      </c>
      <c r="F19" s="20">
        <v>174.522746416181</v>
      </c>
      <c r="G19" s="20">
        <v>174.669911850306</v>
      </c>
      <c r="H19" s="20">
        <v>174.53985371841</v>
      </c>
      <c r="I19" s="20">
        <v>174.415033924923</v>
      </c>
      <c r="J19" s="20">
        <v>174.301407331614</v>
      </c>
      <c r="K19" s="20">
        <v>174.332007592523</v>
      </c>
      <c r="L19" s="20">
        <v>174.244266320523</v>
      </c>
      <c r="M19" s="20">
        <v>174.461452580243</v>
      </c>
    </row>
    <row r="20" spans="1:13">
      <c r="A20" s="19">
        <v>2012</v>
      </c>
      <c r="B20" s="20">
        <v>174.299693563068</v>
      </c>
      <c r="C20" s="20">
        <v>174.464034177836</v>
      </c>
      <c r="D20" s="20">
        <v>174.44381117609</v>
      </c>
      <c r="E20" s="20">
        <v>174.376432807901</v>
      </c>
      <c r="F20" s="20">
        <v>174.269704579056</v>
      </c>
      <c r="G20" s="20">
        <v>174.186306993573</v>
      </c>
      <c r="H20" s="20">
        <v>174.206683618386</v>
      </c>
      <c r="I20" s="20">
        <v>173.958116447475</v>
      </c>
      <c r="J20" s="20">
        <v>173.976568092646</v>
      </c>
      <c r="K20" s="20">
        <v>173.762394348404</v>
      </c>
      <c r="L20" s="20">
        <v>173.8491434806</v>
      </c>
      <c r="M20" s="20">
        <v>173.735730273206</v>
      </c>
    </row>
    <row r="21" spans="1:13">
      <c r="A21" s="19">
        <v>2013</v>
      </c>
      <c r="B21" s="20">
        <v>173.836158839895</v>
      </c>
      <c r="C21" s="20">
        <v>173.798264633663</v>
      </c>
      <c r="D21" s="20">
        <v>173.876784187745</v>
      </c>
      <c r="E21" s="20">
        <v>174.012785635843</v>
      </c>
      <c r="F21" s="20">
        <v>174.064551755259</v>
      </c>
      <c r="G21" s="20">
        <v>174.171928922435</v>
      </c>
      <c r="H21" s="20">
        <v>174.261772272939</v>
      </c>
      <c r="I21" s="20">
        <v>174.301789041927</v>
      </c>
      <c r="J21" s="20">
        <v>174.207201209853</v>
      </c>
      <c r="K21" s="20">
        <v>174.018230028371</v>
      </c>
      <c r="L21" s="20">
        <v>173.948284761968</v>
      </c>
      <c r="M21" s="20">
        <v>173.992398863114</v>
      </c>
    </row>
    <row r="22" spans="1:13">
      <c r="A22" s="19">
        <v>2014</v>
      </c>
      <c r="B22" s="20">
        <v>174.095144069429</v>
      </c>
      <c r="C22" s="20">
        <v>174.008333444708</v>
      </c>
      <c r="D22" s="20">
        <v>174.065123662784</v>
      </c>
      <c r="E22" s="20">
        <v>174.150470389179</v>
      </c>
      <c r="F22" s="20">
        <v>174.261055289876</v>
      </c>
      <c r="G22" s="20">
        <v>174.447472142858</v>
      </c>
      <c r="H22" s="20">
        <v>174.481847627449</v>
      </c>
      <c r="I22" s="20">
        <v>174.336646519582</v>
      </c>
      <c r="J22" s="20">
        <v>174.365518159129</v>
      </c>
      <c r="K22" s="20">
        <v>174.231846613433</v>
      </c>
      <c r="L22" s="20">
        <v>174.185836825356</v>
      </c>
      <c r="M22" s="20">
        <v>174.226881888458</v>
      </c>
    </row>
    <row r="23" spans="1:13">
      <c r="A23" s="19">
        <v>2015</v>
      </c>
      <c r="B23" s="20">
        <v>174.248288383011</v>
      </c>
      <c r="C23" s="20">
        <v>174.084365163855</v>
      </c>
      <c r="D23" s="20">
        <v>173.943235023181</v>
      </c>
      <c r="E23" s="20">
        <v>174.285191778435</v>
      </c>
      <c r="F23" s="20">
        <v>174.239265937739</v>
      </c>
      <c r="G23" s="20">
        <v>174.533856032112</v>
      </c>
      <c r="H23" s="20">
        <v>174.78064432018</v>
      </c>
      <c r="I23" s="20">
        <v>174.651600438629</v>
      </c>
      <c r="J23" s="20">
        <v>174.538122653382</v>
      </c>
      <c r="K23" s="20">
        <v>174.396755057453</v>
      </c>
      <c r="L23" s="20">
        <v>174.303926334763</v>
      </c>
      <c r="M23" s="20">
        <v>174.133014524375</v>
      </c>
    </row>
    <row r="24" spans="1:13">
      <c r="A24" s="19">
        <v>2016</v>
      </c>
      <c r="B24" s="20">
        <v>174.135917296456</v>
      </c>
      <c r="C24" s="20">
        <v>174.190569077706</v>
      </c>
      <c r="D24" s="20">
        <v>174.361858315549</v>
      </c>
      <c r="E24" s="20">
        <v>174.577209111229</v>
      </c>
      <c r="F24" s="20">
        <v>174.732875754972</v>
      </c>
      <c r="G24" s="20">
        <v>174.573909846547</v>
      </c>
      <c r="H24" s="20">
        <v>174.444278078792</v>
      </c>
      <c r="I24" s="20">
        <v>174.461408450784</v>
      </c>
      <c r="J24" s="20">
        <v>174.360498786845</v>
      </c>
      <c r="K24" s="20">
        <v>174.385451733652</v>
      </c>
      <c r="L24" s="20">
        <v>174.299365866697</v>
      </c>
      <c r="M24" s="20">
        <v>174.254490220834</v>
      </c>
    </row>
    <row r="25" spans="1:13">
      <c r="A25" s="19">
        <v>2017</v>
      </c>
      <c r="B25" s="20">
        <v>174.212040307515</v>
      </c>
      <c r="C25" s="20">
        <v>174.360118315654</v>
      </c>
      <c r="D25" s="20">
        <v>174.525972458701</v>
      </c>
      <c r="E25" s="20">
        <v>174.689197695776</v>
      </c>
      <c r="F25" s="20">
        <v>174.807714847767</v>
      </c>
      <c r="G25" s="20">
        <v>174.764563867814</v>
      </c>
      <c r="H25" s="20">
        <v>174.738970265825</v>
      </c>
      <c r="I25" s="20">
        <v>174.796060537785</v>
      </c>
      <c r="J25" s="20">
        <v>174.543924369492</v>
      </c>
      <c r="K25" s="20">
        <v>174.568681251952</v>
      </c>
      <c r="L25" s="20">
        <v>174.446343842706</v>
      </c>
      <c r="M25" s="20">
        <v>174.478174655843</v>
      </c>
    </row>
    <row r="26" spans="1:13">
      <c r="A26" s="19">
        <v>2018</v>
      </c>
      <c r="B26" s="20">
        <v>174.425918019636</v>
      </c>
      <c r="C26" s="20">
        <v>174.499323884134</v>
      </c>
      <c r="D26" s="20">
        <v>174.587725087464</v>
      </c>
      <c r="E26" s="20">
        <v>174.735991789123</v>
      </c>
      <c r="F26" s="20">
        <v>174.783701907135</v>
      </c>
      <c r="G26" s="20">
        <v>174.918445490115</v>
      </c>
      <c r="H26" s="20">
        <v>174.860215417008</v>
      </c>
      <c r="I26" s="20">
        <v>174.694509586096</v>
      </c>
      <c r="J26" s="20">
        <v>174.733597208669</v>
      </c>
      <c r="K26" s="20">
        <v>174.527975394278</v>
      </c>
      <c r="L26" s="20">
        <v>174.58752785395</v>
      </c>
      <c r="M26" s="20">
        <v>174.509908314277</v>
      </c>
    </row>
    <row r="27" spans="1:13">
      <c r="A27" s="19">
        <v>2019</v>
      </c>
      <c r="B27" s="20">
        <v>174.709898623075</v>
      </c>
      <c r="C27" s="20">
        <v>174.604650453503</v>
      </c>
      <c r="D27" s="20">
        <v>174.55702843821</v>
      </c>
      <c r="E27" s="20">
        <v>174.887528544149</v>
      </c>
      <c r="F27" s="20">
        <v>175.009304745453</v>
      </c>
      <c r="G27" s="20">
        <v>175.150595085201</v>
      </c>
      <c r="H27" s="20">
        <v>175.087224285089</v>
      </c>
      <c r="I27" s="20">
        <v>175.116162348086</v>
      </c>
      <c r="J27" s="20">
        <v>174.955847192075</v>
      </c>
      <c r="K27" s="20">
        <v>174.652177359635</v>
      </c>
      <c r="L27" s="20">
        <v>174.778771618729</v>
      </c>
      <c r="M27" s="20">
        <v>174.633208601961</v>
      </c>
    </row>
    <row r="28" spans="1:13">
      <c r="A28" s="19">
        <v>2020</v>
      </c>
      <c r="B28" s="20">
        <v>174.87484265839</v>
      </c>
      <c r="C28" s="20">
        <v>174.955683815108</v>
      </c>
      <c r="D28" s="20">
        <v>174.950284477251</v>
      </c>
      <c r="E28" s="20">
        <v>175.004642795986</v>
      </c>
      <c r="F28" s="20">
        <v>175.099722443461</v>
      </c>
      <c r="G28" s="20">
        <v>175.076402122745</v>
      </c>
      <c r="H28" s="20">
        <v>175.011130511298</v>
      </c>
      <c r="I28" s="20">
        <v>174.899201635948</v>
      </c>
      <c r="J28" s="20">
        <v>174.886454158605</v>
      </c>
      <c r="K28" s="20">
        <v>174.685166615288</v>
      </c>
      <c r="L28" s="20">
        <v>174.585956388237</v>
      </c>
      <c r="M28" s="20">
        <v>174.653343175621</v>
      </c>
    </row>
    <row r="29" spans="1:13">
      <c r="A29" s="19">
        <v>2021</v>
      </c>
      <c r="B29" s="20">
        <v>174.616334086272</v>
      </c>
      <c r="C29" s="20">
        <v>174.66752246621</v>
      </c>
      <c r="D29" s="20">
        <v>174.652689020145</v>
      </c>
      <c r="E29" s="20">
        <v>174.692766958858</v>
      </c>
      <c r="F29" s="20">
        <v>174.739997434907</v>
      </c>
      <c r="G29" s="20">
        <v>174.628760578214</v>
      </c>
      <c r="H29" s="20">
        <v>174.805157083619</v>
      </c>
      <c r="I29" s="20">
        <v>174.805028450861</v>
      </c>
      <c r="J29" s="20">
        <v>174.637593931686</v>
      </c>
      <c r="K29" s="20">
        <v>174.650022754408</v>
      </c>
      <c r="L29" s="20">
        <v>174.622165433831</v>
      </c>
      <c r="M29" s="20">
        <v>174.54885863243</v>
      </c>
    </row>
    <row r="30" spans="1:13">
      <c r="A30" s="19">
        <v>2022</v>
      </c>
      <c r="B30" s="20">
        <v>174.569280399569</v>
      </c>
      <c r="C30" s="20">
        <v>174.428229387953</v>
      </c>
      <c r="D30" s="20">
        <v>174.550058369079</v>
      </c>
      <c r="E30" s="20">
        <v>174.521018759138</v>
      </c>
      <c r="F30" s="20">
        <v>174.680356173287</v>
      </c>
      <c r="G30" s="20">
        <v>174.657184034747</v>
      </c>
      <c r="H30" s="20">
        <v>174.577172720238</v>
      </c>
      <c r="I30" s="20">
        <v>174.527876930515</v>
      </c>
      <c r="J30" s="20">
        <v>174.525295117508</v>
      </c>
      <c r="K30" s="20">
        <v>174.304030073361</v>
      </c>
      <c r="L30" s="20">
        <v>174.335918116123</v>
      </c>
      <c r="M30" s="20">
        <v>174.14355433588</v>
      </c>
    </row>
  </sheetData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M30" sqref="B8:M30"/>
    </sheetView>
  </sheetViews>
  <sheetFormatPr defaultColWidth="9" defaultRowHeight="14"/>
  <cols>
    <col min="2" max="13" width="12.6666666666667"/>
  </cols>
  <sheetData>
    <row r="1" spans="1:13">
      <c r="A1" s="1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1"/>
    </row>
    <row r="2" spans="1:13">
      <c r="A2" s="3" t="s">
        <v>19</v>
      </c>
      <c r="M2" s="12"/>
    </row>
    <row r="3" ht="43.5" customHeight="1" spans="1:13">
      <c r="A3" s="6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>
      <c r="A4" s="6" t="s">
        <v>37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3"/>
    </row>
    <row r="5" ht="14.75" spans="1:13">
      <c r="A5" s="7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4"/>
    </row>
    <row r="7" spans="1:13">
      <c r="A7" s="9" t="s">
        <v>5</v>
      </c>
      <c r="B7" s="9" t="s">
        <v>6</v>
      </c>
      <c r="C7" s="9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</row>
    <row r="8" spans="1:13">
      <c r="A8" s="9">
        <v>2000</v>
      </c>
      <c r="B8" s="24">
        <f>558.3*(伊利湖!B8-169.86)^1.6</f>
        <v>5177.35725500609</v>
      </c>
      <c r="C8" s="24">
        <f>558.3*(伊利湖!C8-169.86)^1.6</f>
        <v>4869.5335443194</v>
      </c>
      <c r="D8" s="24">
        <f>558.3*(伊利湖!D8-169.86)^1.6</f>
        <v>4922.4542094723</v>
      </c>
      <c r="E8" s="24">
        <f>558.3*(伊利湖!E8-169.86)^1.6</f>
        <v>5195.66787401046</v>
      </c>
      <c r="F8" s="24">
        <f>558.3*(伊利湖!F8-169.86)^1.6</f>
        <v>5750.22759237136</v>
      </c>
      <c r="G8" s="24">
        <f>558.3*(伊利湖!G8-169.86)^1.6</f>
        <v>5842.53924185862</v>
      </c>
      <c r="H8" s="24">
        <f>558.3*(伊利湖!H8-169.86)^1.6</f>
        <v>6138.21441507678</v>
      </c>
      <c r="I8" s="24">
        <f>558.3*(伊利湖!I8-169.86)^1.6</f>
        <v>5770.33457887071</v>
      </c>
      <c r="J8" s="24">
        <f>558.3*(伊利湖!J8-169.86)^1.6</f>
        <v>5582.31949917672</v>
      </c>
      <c r="K8" s="24">
        <f>558.3*(伊利湖!K8-169.86)^1.6</f>
        <v>5479.6132524151</v>
      </c>
      <c r="L8" s="24">
        <f>558.3*(伊利湖!L8-169.86)^1.6</f>
        <v>5362.10519249193</v>
      </c>
      <c r="M8" s="24">
        <f>558.3*(伊利湖!M8-169.86)^1.6</f>
        <v>4869.82130943328</v>
      </c>
    </row>
    <row r="9" spans="1:13">
      <c r="A9" s="9">
        <v>2001</v>
      </c>
      <c r="B9" s="24">
        <f>558.3*(伊利湖!B9-169.86)^1.6</f>
        <v>4904.71383954485</v>
      </c>
      <c r="C9" s="24">
        <f>558.3*(伊利湖!C9-169.86)^1.6</f>
        <v>4900.93217835909</v>
      </c>
      <c r="D9" s="24">
        <f>558.3*(伊利湖!D9-169.86)^1.6</f>
        <v>5431.03021392793</v>
      </c>
      <c r="E9" s="24">
        <f>558.3*(伊利湖!E9-169.86)^1.6</f>
        <v>5290.35770476058</v>
      </c>
      <c r="F9" s="24">
        <f>558.3*(伊利湖!F9-169.86)^1.6</f>
        <v>5711.98442174525</v>
      </c>
      <c r="G9" s="24">
        <f>558.3*(伊利湖!G9-169.86)^1.6</f>
        <v>5658.58812434075</v>
      </c>
      <c r="H9" s="24">
        <f>558.3*(伊利湖!H9-169.86)^1.6</f>
        <v>5294.83769832489</v>
      </c>
      <c r="I9" s="24">
        <f>558.3*(伊利湖!I9-169.86)^1.6</f>
        <v>5238.28493417754</v>
      </c>
      <c r="J9" s="24">
        <f>558.3*(伊利湖!J9-169.86)^1.6</f>
        <v>5214.12229099803</v>
      </c>
      <c r="K9" s="24">
        <f>558.3*(伊利湖!K9-169.86)^1.6</f>
        <v>5178.88488698472</v>
      </c>
      <c r="L9" s="24">
        <f>558.3*(伊利湖!L9-169.86)^1.6</f>
        <v>5158.36143064131</v>
      </c>
      <c r="M9" s="24">
        <f>558.3*(伊利湖!M9-169.86)^1.6</f>
        <v>5163.24957457721</v>
      </c>
    </row>
    <row r="10" spans="1:13">
      <c r="A10" s="9">
        <v>2002</v>
      </c>
      <c r="B10" s="24">
        <f>558.3*(伊利湖!B10-169.86)^1.6</f>
        <v>5191.2032542685</v>
      </c>
      <c r="C10" s="24">
        <f>558.3*(伊利湖!C10-169.86)^1.6</f>
        <v>5181.38925813243</v>
      </c>
      <c r="D10" s="24">
        <f>558.3*(伊利湖!D10-169.86)^1.6</f>
        <v>5526.66415923272</v>
      </c>
      <c r="E10" s="24">
        <f>558.3*(伊利湖!E10-169.86)^1.6</f>
        <v>6053.76578696603</v>
      </c>
      <c r="F10" s="24">
        <f>558.3*(伊利湖!F10-169.86)^1.6</f>
        <v>5884.61080721826</v>
      </c>
      <c r="G10" s="24">
        <f>558.3*(伊利湖!G10-169.86)^1.6</f>
        <v>6174.14249393136</v>
      </c>
      <c r="H10" s="24">
        <f>558.3*(伊利湖!H10-169.86)^1.6</f>
        <v>5869.36227872101</v>
      </c>
      <c r="I10" s="24">
        <f>558.3*(伊利湖!I10-169.86)^1.6</f>
        <v>5553.52311586062</v>
      </c>
      <c r="J10" s="24">
        <f>558.3*(伊利湖!J10-169.86)^1.6</f>
        <v>5631.72321037955</v>
      </c>
      <c r="K10" s="24">
        <f>558.3*(伊利湖!K10-169.86)^1.6</f>
        <v>5362.55124920239</v>
      </c>
      <c r="L10" s="24">
        <f>558.3*(伊利湖!L10-169.86)^1.6</f>
        <v>5266.08454133901</v>
      </c>
      <c r="M10" s="24">
        <f>558.3*(伊利湖!M10-169.86)^1.6</f>
        <v>5051.41625847532</v>
      </c>
    </row>
    <row r="11" spans="1:13">
      <c r="A11" s="9">
        <v>2003</v>
      </c>
      <c r="B11" s="24">
        <f>558.3*(伊利湖!B11-169.86)^1.6</f>
        <v>5107.36350665643</v>
      </c>
      <c r="C11" s="24">
        <f>558.3*(伊利湖!C11-169.86)^1.6</f>
        <v>4975.05623541411</v>
      </c>
      <c r="D11" s="24">
        <f>558.3*(伊利湖!D11-169.86)^1.6</f>
        <v>5109.27917368115</v>
      </c>
      <c r="E11" s="24">
        <f>558.3*(伊利湖!E11-169.86)^1.6</f>
        <v>5508.77016471636</v>
      </c>
      <c r="F11" s="24">
        <f>558.3*(伊利湖!F11-169.86)^1.6</f>
        <v>5675.40462457493</v>
      </c>
      <c r="G11" s="24">
        <f>558.3*(伊利湖!G11-169.86)^1.6</f>
        <v>5885.65859284617</v>
      </c>
      <c r="H11" s="24">
        <f>558.3*(伊利湖!H11-169.86)^1.6</f>
        <v>5838.43678091179</v>
      </c>
      <c r="I11" s="24">
        <f>558.3*(伊利湖!I11-169.86)^1.6</f>
        <v>5955.92605737788</v>
      </c>
      <c r="J11" s="24">
        <f>558.3*(伊利湖!J11-169.86)^1.6</f>
        <v>5560.01307436684</v>
      </c>
      <c r="K11" s="24">
        <f>558.3*(伊利湖!K11-169.86)^1.6</f>
        <v>5347.88152652062</v>
      </c>
      <c r="L11" s="24">
        <f>558.3*(伊利湖!L11-169.86)^1.6</f>
        <v>5157.96447053668</v>
      </c>
      <c r="M11" s="24">
        <f>558.3*(伊利湖!M11-169.86)^1.6</f>
        <v>5115.97873081009</v>
      </c>
    </row>
    <row r="12" spans="1:13">
      <c r="A12" s="9">
        <v>2004</v>
      </c>
      <c r="B12" s="24">
        <f>558.3*(伊利湖!B12-169.86)^1.6</f>
        <v>5346.8931757118</v>
      </c>
      <c r="C12" s="24">
        <f>558.3*(伊利湖!C12-169.86)^1.6</f>
        <v>5291.69423410158</v>
      </c>
      <c r="D12" s="24">
        <f>558.3*(伊利湖!D12-169.86)^1.6</f>
        <v>5219.44473014051</v>
      </c>
      <c r="E12" s="24">
        <f>558.3*(伊利湖!E12-169.86)^1.6</f>
        <v>5694.92440769019</v>
      </c>
      <c r="F12" s="24">
        <f>558.3*(伊利湖!F12-169.86)^1.6</f>
        <v>5963.89684120494</v>
      </c>
      <c r="G12" s="24">
        <f>558.3*(伊利湖!G12-169.86)^1.6</f>
        <v>6010.42139368703</v>
      </c>
      <c r="H12" s="24">
        <f>558.3*(伊利湖!H12-169.86)^1.6</f>
        <v>6332.11102674608</v>
      </c>
      <c r="I12" s="24">
        <f>558.3*(伊利湖!I12-169.86)^1.6</f>
        <v>6060.21381778609</v>
      </c>
      <c r="J12" s="24">
        <f>558.3*(伊利湖!J12-169.86)^1.6</f>
        <v>6042.89375038571</v>
      </c>
      <c r="K12" s="24">
        <f>558.3*(伊利湖!K12-169.86)^1.6</f>
        <v>5649.2818362642</v>
      </c>
      <c r="L12" s="24">
        <f>558.3*(伊利湖!L12-169.86)^1.6</f>
        <v>5228.54847526058</v>
      </c>
      <c r="M12" s="24">
        <f>558.3*(伊利湖!M12-169.86)^1.6</f>
        <v>5385.30109322969</v>
      </c>
    </row>
    <row r="13" spans="1:13">
      <c r="A13" s="9">
        <v>2005</v>
      </c>
      <c r="B13" s="24">
        <f>558.3*(伊利湖!B13-169.86)^1.6</f>
        <v>5786.37023884818</v>
      </c>
      <c r="C13" s="24">
        <f>558.3*(伊利湖!C13-169.86)^1.6</f>
        <v>6123.45304393102</v>
      </c>
      <c r="D13" s="24">
        <f>558.3*(伊利湖!D13-169.86)^1.6</f>
        <v>5949.80472887047</v>
      </c>
      <c r="E13" s="24">
        <f>558.3*(伊利湖!E13-169.86)^1.6</f>
        <v>6288.69883596359</v>
      </c>
      <c r="F13" s="24">
        <f>558.3*(伊利湖!F13-169.86)^1.6</f>
        <v>6462.43235626689</v>
      </c>
      <c r="G13" s="24">
        <f>558.3*(伊利湖!G13-169.86)^1.6</f>
        <v>6043.87070025591</v>
      </c>
      <c r="H13" s="24">
        <f>558.3*(伊利湖!H13-169.86)^1.6</f>
        <v>6037.1365057739</v>
      </c>
      <c r="I13" s="24">
        <f>558.3*(伊利湖!I13-169.86)^1.6</f>
        <v>5923.49414381098</v>
      </c>
      <c r="J13" s="24">
        <f>558.3*(伊利湖!J13-169.86)^1.6</f>
        <v>5537.2518834095</v>
      </c>
      <c r="K13" s="24">
        <f>558.3*(伊利湖!K13-169.86)^1.6</f>
        <v>5300.10362654034</v>
      </c>
      <c r="L13" s="24">
        <f>558.3*(伊利湖!L13-169.86)^1.6</f>
        <v>5150.69594946147</v>
      </c>
      <c r="M13" s="24">
        <f>558.3*(伊利湖!M13-169.86)^1.6</f>
        <v>5230.01417381413</v>
      </c>
    </row>
    <row r="14" spans="1:13">
      <c r="A14" s="9">
        <v>2006</v>
      </c>
      <c r="B14" s="24">
        <f>558.3*(伊利湖!B14-169.86)^1.6</f>
        <v>5498.56116132775</v>
      </c>
      <c r="C14" s="24">
        <f>558.3*(伊利湖!C14-169.86)^1.6</f>
        <v>5700.05371563085</v>
      </c>
      <c r="D14" s="24">
        <f>558.3*(伊利湖!D14-169.86)^1.6</f>
        <v>5615.97166586028</v>
      </c>
      <c r="E14" s="24">
        <f>558.3*(伊利湖!E14-169.86)^1.6</f>
        <v>5898.06349490258</v>
      </c>
      <c r="F14" s="24">
        <f>558.3*(伊利湖!F14-169.86)^1.6</f>
        <v>5970.85513691264</v>
      </c>
      <c r="G14" s="24">
        <f>558.3*(伊利湖!G14-169.86)^1.6</f>
        <v>6118.72782079399</v>
      </c>
      <c r="H14" s="24">
        <f>558.3*(伊利湖!H14-169.86)^1.6</f>
        <v>6072.27421901923</v>
      </c>
      <c r="I14" s="24">
        <f>558.3*(伊利湖!I14-169.86)^1.6</f>
        <v>6089.54108861697</v>
      </c>
      <c r="J14" s="24">
        <f>558.3*(伊利湖!J14-169.86)^1.6</f>
        <v>5551.95183371776</v>
      </c>
      <c r="K14" s="24">
        <f>558.3*(伊利湖!K14-169.86)^1.6</f>
        <v>5745.79068360812</v>
      </c>
      <c r="L14" s="24">
        <f>558.3*(伊利湖!L14-169.86)^1.6</f>
        <v>5630.45853826337</v>
      </c>
      <c r="M14" s="24">
        <f>558.3*(伊利湖!M14-169.86)^1.6</f>
        <v>5932.26340404444</v>
      </c>
    </row>
    <row r="15" spans="1:13">
      <c r="A15" s="9">
        <v>2007</v>
      </c>
      <c r="B15" s="24">
        <f>558.3*(伊利湖!B15-169.86)^1.6</f>
        <v>5986.76620915352</v>
      </c>
      <c r="C15" s="24">
        <f>558.3*(伊利湖!C15-169.86)^1.6</f>
        <v>6014.83872739612</v>
      </c>
      <c r="D15" s="24">
        <f>558.3*(伊利湖!D15-169.86)^1.6</f>
        <v>5993.89414184294</v>
      </c>
      <c r="E15" s="24">
        <f>558.3*(伊利湖!E15-169.86)^1.6</f>
        <v>6184.11921324299</v>
      </c>
      <c r="F15" s="24">
        <f>558.3*(伊利湖!F15-169.86)^1.6</f>
        <v>6376.41430965693</v>
      </c>
      <c r="G15" s="24">
        <f>558.3*(伊利湖!G15-169.86)^1.6</f>
        <v>6031.75466589003</v>
      </c>
      <c r="H15" s="24">
        <f>558.3*(伊利湖!H15-169.86)^1.6</f>
        <v>5653.26313093203</v>
      </c>
      <c r="I15" s="24">
        <f>558.3*(伊利湖!I15-169.86)^1.6</f>
        <v>5677.12568095625</v>
      </c>
      <c r="J15" s="24">
        <f>558.3*(伊利湖!J15-169.86)^1.6</f>
        <v>5538.56273202956</v>
      </c>
      <c r="K15" s="24">
        <f>558.3*(伊利湖!K15-169.86)^1.6</f>
        <v>5218.17211579269</v>
      </c>
      <c r="L15" s="24">
        <f>558.3*(伊利湖!L15-169.86)^1.6</f>
        <v>5120.26237150822</v>
      </c>
      <c r="M15" s="24">
        <f>558.3*(伊利湖!M15-169.86)^1.6</f>
        <v>5076.45562926617</v>
      </c>
    </row>
    <row r="16" spans="1:13">
      <c r="A16" s="9">
        <v>2008</v>
      </c>
      <c r="B16" s="24">
        <f>558.3*(伊利湖!B16-169.86)^1.6</f>
        <v>5349.07874311318</v>
      </c>
      <c r="C16" s="24">
        <f>558.3*(伊利湖!C16-169.86)^1.6</f>
        <v>5410.18704205371</v>
      </c>
      <c r="D16" s="24">
        <f>558.3*(伊利湖!D16-169.86)^1.6</f>
        <v>6178.30286905008</v>
      </c>
      <c r="E16" s="24">
        <f>558.3*(伊利湖!E16-169.86)^1.6</f>
        <v>6472.18145260029</v>
      </c>
      <c r="F16" s="24">
        <f>558.3*(伊利湖!F16-169.86)^1.6</f>
        <v>6271.49522026443</v>
      </c>
      <c r="G16" s="24">
        <f>558.3*(伊利湖!G16-169.86)^1.6</f>
        <v>6124.04274046431</v>
      </c>
      <c r="H16" s="24">
        <f>558.3*(伊利湖!H16-169.86)^1.6</f>
        <v>6346.29498592826</v>
      </c>
      <c r="I16" s="24">
        <f>558.3*(伊利湖!I16-169.86)^1.6</f>
        <v>6124.07911098318</v>
      </c>
      <c r="J16" s="24">
        <f>558.3*(伊利湖!J16-169.86)^1.6</f>
        <v>5821.23972790268</v>
      </c>
      <c r="K16" s="24">
        <f>558.3*(伊利湖!K16-169.86)^1.6</f>
        <v>5245.82228150468</v>
      </c>
      <c r="L16" s="24">
        <f>558.3*(伊利湖!L16-169.86)^1.6</f>
        <v>5201.09367194161</v>
      </c>
      <c r="M16" s="24">
        <f>558.3*(伊利湖!M16-169.86)^1.6</f>
        <v>5354.09338516948</v>
      </c>
    </row>
    <row r="17" spans="1:13">
      <c r="A17" s="9">
        <v>2009</v>
      </c>
      <c r="B17" s="24">
        <f>558.3*(伊利湖!B17-169.86)^1.6</f>
        <v>5460.63415874129</v>
      </c>
      <c r="C17" s="24">
        <f>558.3*(伊利湖!C17-169.86)^1.6</f>
        <v>5771.86955494519</v>
      </c>
      <c r="D17" s="24">
        <f>558.3*(伊利湖!D17-169.86)^1.6</f>
        <v>6064.14675469195</v>
      </c>
      <c r="E17" s="24">
        <f>558.3*(伊利湖!E17-169.86)^1.6</f>
        <v>6489.80810414066</v>
      </c>
      <c r="F17" s="24">
        <f>558.3*(伊利湖!F17-169.86)^1.6</f>
        <v>6518.87517012963</v>
      </c>
      <c r="G17" s="24">
        <f>558.3*(伊利湖!G17-169.86)^1.6</f>
        <v>6398.39215655456</v>
      </c>
      <c r="H17" s="24">
        <f>558.3*(伊利湖!H17-169.86)^1.6</f>
        <v>6469.04313155662</v>
      </c>
      <c r="I17" s="24">
        <f>558.3*(伊利湖!I17-169.86)^1.6</f>
        <v>6297.59170624279</v>
      </c>
      <c r="J17" s="24">
        <f>558.3*(伊利湖!J17-169.86)^1.6</f>
        <v>5800.22681533907</v>
      </c>
      <c r="K17" s="24">
        <f>558.3*(伊利湖!K17-169.86)^1.6</f>
        <v>5535.43246903427</v>
      </c>
      <c r="L17" s="24">
        <f>558.3*(伊利湖!L17-169.86)^1.6</f>
        <v>5493.72953145577</v>
      </c>
      <c r="M17" s="24">
        <f>558.3*(伊利湖!M17-169.86)^1.6</f>
        <v>5616.87437278214</v>
      </c>
    </row>
    <row r="18" spans="1:13">
      <c r="A18" s="9">
        <v>2010</v>
      </c>
      <c r="B18" s="24">
        <f>558.3*(伊利湖!B18-169.86)^1.6</f>
        <v>5506.99291752004</v>
      </c>
      <c r="C18" s="24">
        <f>558.3*(伊利湖!C18-169.86)^1.6</f>
        <v>5246.41176633562</v>
      </c>
      <c r="D18" s="24">
        <f>558.3*(伊利湖!D18-169.86)^1.6</f>
        <v>5391.44494407911</v>
      </c>
      <c r="E18" s="24">
        <f>558.3*(伊利湖!E18-169.86)^1.6</f>
        <v>5763.11763038447</v>
      </c>
      <c r="F18" s="24">
        <f>558.3*(伊利湖!F18-169.86)^1.6</f>
        <v>6033.87015481213</v>
      </c>
      <c r="G18" s="24">
        <f>558.3*(伊利湖!G18-169.86)^1.6</f>
        <v>5931.36231807964</v>
      </c>
      <c r="H18" s="24">
        <f>558.3*(伊利湖!H18-169.86)^1.6</f>
        <v>6129.20912675533</v>
      </c>
      <c r="I18" s="24">
        <f>558.3*(伊利湖!I18-169.86)^1.6</f>
        <v>6037.61019765609</v>
      </c>
      <c r="J18" s="24">
        <f>558.3*(伊利湖!J18-169.86)^1.6</f>
        <v>5594.16622025605</v>
      </c>
      <c r="K18" s="24">
        <f>558.3*(伊利湖!K18-169.86)^1.6</f>
        <v>5465.5178645918</v>
      </c>
      <c r="L18" s="24">
        <f>558.3*(伊利湖!L18-169.86)^1.6</f>
        <v>5293.34193569092</v>
      </c>
      <c r="M18" s="24">
        <f>558.3*(伊利湖!M18-169.86)^1.6</f>
        <v>5138.79896556167</v>
      </c>
    </row>
    <row r="19" spans="1:13">
      <c r="A19" s="9">
        <v>2011</v>
      </c>
      <c r="B19" s="24">
        <f>558.3*(伊利湖!B19-169.86)^1.6</f>
        <v>4887.19588096544</v>
      </c>
      <c r="C19" s="24">
        <f>558.3*(伊利湖!C19-169.86)^1.6</f>
        <v>4713.58199497451</v>
      </c>
      <c r="D19" s="24">
        <f>558.3*(伊利湖!D19-169.86)^1.6</f>
        <v>5318.89861600171</v>
      </c>
      <c r="E19" s="24">
        <f>558.3*(伊利湖!E19-169.86)^1.6</f>
        <v>6055.92330502417</v>
      </c>
      <c r="F19" s="24">
        <f>558.3*(伊利湖!F19-169.86)^1.6</f>
        <v>6556.83874449391</v>
      </c>
      <c r="G19" s="24">
        <f>558.3*(伊利湖!G19-169.86)^1.6</f>
        <v>6891.0756162892</v>
      </c>
      <c r="H19" s="24">
        <f>558.3*(伊利湖!H19-169.86)^1.6</f>
        <v>6595.37164841984</v>
      </c>
      <c r="I19" s="24">
        <f>558.3*(伊利湖!I19-169.86)^1.6</f>
        <v>6316.17585620627</v>
      </c>
      <c r="J19" s="24">
        <f>558.3*(伊利湖!J19-169.86)^1.6</f>
        <v>6065.97472029306</v>
      </c>
      <c r="K19" s="24">
        <f>558.3*(伊利湖!K19-169.86)^1.6</f>
        <v>6132.98184952799</v>
      </c>
      <c r="L19" s="24">
        <f>558.3*(伊利湖!L19-169.86)^1.6</f>
        <v>5941.59043232865</v>
      </c>
      <c r="M19" s="24">
        <f>558.3*(伊利湖!M19-169.86)^1.6</f>
        <v>6419.47555088776</v>
      </c>
    </row>
    <row r="20" spans="1:13">
      <c r="A20" s="9">
        <v>2012</v>
      </c>
      <c r="B20" s="24">
        <f>558.3*(伊利湖!B20-169.86)^1.6</f>
        <v>6062.23015107856</v>
      </c>
      <c r="C20" s="24">
        <f>558.3*(伊利湖!C20-169.86)^1.6</f>
        <v>6425.23904977685</v>
      </c>
      <c r="D20" s="24">
        <f>558.3*(伊利湖!D20-169.86)^1.6</f>
        <v>6380.14249605864</v>
      </c>
      <c r="E20" s="24">
        <f>558.3*(伊利湖!E20-169.86)^1.6</f>
        <v>6230.75268730825</v>
      </c>
      <c r="F20" s="24">
        <f>558.3*(伊利湖!F20-169.86)^1.6</f>
        <v>5996.84495850312</v>
      </c>
      <c r="G20" s="24">
        <f>558.3*(伊利湖!G20-169.86)^1.6</f>
        <v>5816.41467666635</v>
      </c>
      <c r="H20" s="24">
        <f>558.3*(伊利湖!H20-169.86)^1.6</f>
        <v>5860.30846772677</v>
      </c>
      <c r="I20" s="24">
        <f>558.3*(伊利湖!I20-169.86)^1.6</f>
        <v>5333.37964776616</v>
      </c>
      <c r="J20" s="24">
        <f>558.3*(伊利湖!J20-169.86)^1.6</f>
        <v>5371.85292252989</v>
      </c>
      <c r="K20" s="24">
        <f>558.3*(伊利湖!K20-169.86)^1.6</f>
        <v>4931.70935801199</v>
      </c>
      <c r="L20" s="24">
        <f>558.3*(伊利湖!L20-169.86)^1.6</f>
        <v>5108.28453021575</v>
      </c>
      <c r="M20" s="24">
        <f>558.3*(伊利湖!M20-169.86)^1.6</f>
        <v>4877.90457643382</v>
      </c>
    </row>
    <row r="21" spans="1:13">
      <c r="A21" s="9">
        <v>2013</v>
      </c>
      <c r="B21" s="24">
        <f>558.3*(伊利湖!B21-169.86)^1.6</f>
        <v>5081.70661802871</v>
      </c>
      <c r="C21" s="24">
        <f>558.3*(伊利湖!C21-169.86)^1.6</f>
        <v>5004.43969822725</v>
      </c>
      <c r="D21" s="24">
        <f>558.3*(伊利湖!D21-169.86)^1.6</f>
        <v>5165.03448931498</v>
      </c>
      <c r="E21" s="24">
        <f>558.3*(伊利湖!E21-169.86)^1.6</f>
        <v>5447.6707277779</v>
      </c>
      <c r="F21" s="24">
        <f>558.3*(伊利湖!F21-169.86)^1.6</f>
        <v>5556.72817247695</v>
      </c>
      <c r="G21" s="24">
        <f>558.3*(伊利湖!G21-169.86)^1.6</f>
        <v>5785.51704230705</v>
      </c>
      <c r="H21" s="24">
        <f>558.3*(伊利湖!H21-169.86)^1.6</f>
        <v>5979.5945935475</v>
      </c>
      <c r="I21" s="24">
        <f>558.3*(伊利湖!I21-169.86)^1.6</f>
        <v>6066.80887204177</v>
      </c>
      <c r="J21" s="24">
        <f>558.3*(伊利湖!J21-169.86)^1.6</f>
        <v>5861.42503540133</v>
      </c>
      <c r="K21" s="24">
        <f>558.3*(伊利湖!K21-169.86)^1.6</f>
        <v>5459.10244558821</v>
      </c>
      <c r="L21" s="24">
        <f>558.3*(伊利湖!L21-169.86)^1.6</f>
        <v>5312.92210907441</v>
      </c>
      <c r="M21" s="24">
        <f>558.3*(伊利湖!M21-169.86)^1.6</f>
        <v>5404.94403285352</v>
      </c>
    </row>
    <row r="22" spans="1:13">
      <c r="A22" s="9">
        <v>2014</v>
      </c>
      <c r="B22" s="24">
        <f>558.3*(伊利湖!B22-169.86)^1.6</f>
        <v>5621.55843678406</v>
      </c>
      <c r="C22" s="24">
        <f>558.3*(伊利湖!C22-169.86)^1.6</f>
        <v>5438.32903898879</v>
      </c>
      <c r="D22" s="24">
        <f>558.3*(伊利湖!D22-169.86)^1.6</f>
        <v>5557.93755298404</v>
      </c>
      <c r="E22" s="24">
        <f>558.3*(伊利湖!E22-169.86)^1.6</f>
        <v>5739.51879356929</v>
      </c>
      <c r="F22" s="24">
        <f>558.3*(伊利湖!F22-169.86)^1.6</f>
        <v>5978.03629083589</v>
      </c>
      <c r="G22" s="24">
        <f>558.3*(伊利湖!G22-169.86)^1.6</f>
        <v>6388.29748662332</v>
      </c>
      <c r="H22" s="24">
        <f>558.3*(伊利湖!H22-169.86)^1.6</f>
        <v>6465.06098026166</v>
      </c>
      <c r="I22" s="24">
        <f>558.3*(伊利湖!I22-169.86)^1.6</f>
        <v>6143.16405332978</v>
      </c>
      <c r="J22" s="24">
        <f>558.3*(伊利湖!J22-169.86)^1.6</f>
        <v>6206.67805682008</v>
      </c>
      <c r="K22" s="24">
        <f>558.3*(伊利湖!K22-169.86)^1.6</f>
        <v>5914.68327957881</v>
      </c>
      <c r="L22" s="24">
        <f>558.3*(伊利湖!L22-169.86)^1.6</f>
        <v>5815.40333681961</v>
      </c>
      <c r="M22" s="24">
        <f>558.3*(伊利湖!M22-169.86)^1.6</f>
        <v>5903.94007734947</v>
      </c>
    </row>
    <row r="23" spans="1:13">
      <c r="A23" s="9">
        <v>2015</v>
      </c>
      <c r="B23" s="24">
        <f>558.3*(伊利湖!B23-169.86)^1.6</f>
        <v>5950.31399878999</v>
      </c>
      <c r="C23" s="24">
        <f>558.3*(伊利湖!C23-169.86)^1.6</f>
        <v>5598.68395028243</v>
      </c>
      <c r="D23" s="24">
        <f>558.3*(伊利湖!D23-169.86)^1.6</f>
        <v>5302.42619608121</v>
      </c>
      <c r="E23" s="24">
        <f>558.3*(伊利湖!E23-169.86)^1.6</f>
        <v>6030.57860772483</v>
      </c>
      <c r="F23" s="24">
        <f>558.3*(伊利湖!F23-169.86)^1.6</f>
        <v>5930.75165304753</v>
      </c>
      <c r="G23" s="24">
        <f>558.3*(伊利湖!G23-169.86)^1.6</f>
        <v>6581.85267586477</v>
      </c>
      <c r="H23" s="24">
        <f>558.3*(伊利湖!H23-169.86)^1.6</f>
        <v>7146.65448807968</v>
      </c>
      <c r="I23" s="24">
        <f>558.3*(伊利湖!I23-169.86)^1.6</f>
        <v>6849.14848371357</v>
      </c>
      <c r="J23" s="24">
        <f>558.3*(伊利湖!J23-169.86)^1.6</f>
        <v>6591.4687058427</v>
      </c>
      <c r="K23" s="24">
        <f>558.3*(伊利湖!K23-169.86)^1.6</f>
        <v>6275.67087497093</v>
      </c>
      <c r="L23" s="24">
        <f>558.3*(伊利湖!L23-169.86)^1.6</f>
        <v>6071.48029381841</v>
      </c>
      <c r="M23" s="24">
        <f>558.3*(伊利湖!M23-169.86)^1.6</f>
        <v>5702.20226528044</v>
      </c>
    </row>
    <row r="24" spans="1:13">
      <c r="A24" s="9">
        <v>2016</v>
      </c>
      <c r="B24" s="24">
        <f>558.3*(伊利湖!B24-169.86)^1.6</f>
        <v>5708.40137981719</v>
      </c>
      <c r="C24" s="24">
        <f>558.3*(伊利湖!C24-169.86)^1.6</f>
        <v>5825.58550042647</v>
      </c>
      <c r="D24" s="24">
        <f>558.3*(伊利湖!D24-169.86)^1.6</f>
        <v>6198.61330284057</v>
      </c>
      <c r="E24" s="24">
        <f>558.3*(伊利湖!E24-169.86)^1.6</f>
        <v>6679.80575738873</v>
      </c>
      <c r="F24" s="24">
        <f>558.3*(伊利湖!F24-169.86)^1.6</f>
        <v>7035.97307697622</v>
      </c>
      <c r="G24" s="24">
        <f>558.3*(伊利湖!G24-169.86)^1.6</f>
        <v>6672.33224596554</v>
      </c>
      <c r="H24" s="24">
        <f>558.3*(伊利湖!H24-169.86)^1.6</f>
        <v>6381.18232834958</v>
      </c>
      <c r="I24" s="24">
        <f>558.3*(伊利湖!I24-169.86)^1.6</f>
        <v>6419.37704732593</v>
      </c>
      <c r="J24" s="24">
        <f>558.3*(伊利湖!J24-169.86)^1.6</f>
        <v>6195.61847586791</v>
      </c>
      <c r="K24" s="24">
        <f>558.3*(伊利湖!K24-169.86)^1.6</f>
        <v>6250.67224916723</v>
      </c>
      <c r="L24" s="24">
        <f>558.3*(伊利湖!L24-169.86)^1.6</f>
        <v>6061.51423614327</v>
      </c>
      <c r="M24" s="24">
        <f>558.3*(伊利湖!M24-169.86)^1.6</f>
        <v>5963.77474607808</v>
      </c>
    </row>
    <row r="25" spans="1:13">
      <c r="A25" s="9">
        <v>2017</v>
      </c>
      <c r="B25" s="24">
        <f>558.3*(伊利湖!B25-169.86)^1.6</f>
        <v>5871.86797648434</v>
      </c>
      <c r="C25" s="24">
        <f>558.3*(伊利湖!C25-169.86)^1.6</f>
        <v>6194.78045513576</v>
      </c>
      <c r="D25" s="24">
        <f>558.3*(伊利湖!D25-169.86)^1.6</f>
        <v>6564.09868232273</v>
      </c>
      <c r="E25" s="24">
        <f>558.3*(伊利湖!E25-169.86)^1.6</f>
        <v>6935.33754921751</v>
      </c>
      <c r="F25" s="24">
        <f>558.3*(伊利湖!F25-169.86)^1.6</f>
        <v>7209.66502364201</v>
      </c>
      <c r="G25" s="24">
        <f>558.3*(伊利湖!G25-169.86)^1.6</f>
        <v>7109.32320771226</v>
      </c>
      <c r="H25" s="24">
        <f>558.3*(伊利湖!H25-169.86)^1.6</f>
        <v>7050.05819732914</v>
      </c>
      <c r="I25" s="24">
        <f>558.3*(伊利湖!I25-169.86)^1.6</f>
        <v>7182.51252037622</v>
      </c>
      <c r="J25" s="24">
        <f>558.3*(伊利湖!J25-169.86)^1.6</f>
        <v>6604.55294794331</v>
      </c>
      <c r="K25" s="24">
        <f>558.3*(伊利湖!K25-169.86)^1.6</f>
        <v>6660.49483339611</v>
      </c>
      <c r="L25" s="24">
        <f>558.3*(伊利湖!L25-169.86)^1.6</f>
        <v>6385.78372394382</v>
      </c>
      <c r="M25" s="24">
        <f>558.3*(伊利湖!M25-169.86)^1.6</f>
        <v>6456.84250991424</v>
      </c>
    </row>
    <row r="26" spans="1:13">
      <c r="A26" s="9">
        <v>2018</v>
      </c>
      <c r="B26" s="24">
        <f>558.3*(伊利湖!B26-169.86)^1.6</f>
        <v>6340.34081179164</v>
      </c>
      <c r="C26" s="24">
        <f>558.3*(伊利湖!C26-169.86)^1.6</f>
        <v>6504.21871160267</v>
      </c>
      <c r="D26" s="24">
        <f>558.3*(伊利湖!D26-169.86)^1.6</f>
        <v>6703.64753043361</v>
      </c>
      <c r="E26" s="24">
        <f>558.3*(伊利湖!E26-169.86)^1.6</f>
        <v>7043.17327303006</v>
      </c>
      <c r="F26" s="24">
        <f>558.3*(伊利湖!F26-169.86)^1.6</f>
        <v>7153.76106655192</v>
      </c>
      <c r="G26" s="24">
        <f>558.3*(伊利湖!G26-169.86)^1.6</f>
        <v>7469.55874011578</v>
      </c>
      <c r="H26" s="24">
        <f>558.3*(伊利湖!H26-169.86)^1.6</f>
        <v>7332.45778924283</v>
      </c>
      <c r="I26" s="24">
        <f>558.3*(伊利湖!I26-169.86)^1.6</f>
        <v>6947.54724847819</v>
      </c>
      <c r="J26" s="24">
        <f>558.3*(伊利湖!J26-169.86)^1.6</f>
        <v>7037.63988877379</v>
      </c>
      <c r="K26" s="24">
        <f>558.3*(伊利湖!K26-169.86)^1.6</f>
        <v>6568.60763643176</v>
      </c>
      <c r="L26" s="24">
        <f>558.3*(伊利湖!L26-169.86)^1.6</f>
        <v>6703.2000704357</v>
      </c>
      <c r="M26" s="24">
        <f>558.3*(伊利湖!M26-169.86)^1.6</f>
        <v>6527.97753682842</v>
      </c>
    </row>
    <row r="27" spans="1:13">
      <c r="A27" s="9">
        <v>2019</v>
      </c>
      <c r="B27" s="24">
        <f>558.3*(伊利湖!B27-169.86)^1.6</f>
        <v>6982.96531626354</v>
      </c>
      <c r="C27" s="24">
        <f>558.3*(伊利湖!C27-169.86)^1.6</f>
        <v>6742.08749441618</v>
      </c>
      <c r="D27" s="24">
        <f>558.3*(伊利湖!D27-169.86)^1.6</f>
        <v>6634.1415135386</v>
      </c>
      <c r="E27" s="24">
        <f>558.3*(伊利湖!E27-169.86)^1.6</f>
        <v>7396.64712070674</v>
      </c>
      <c r="F27" s="24">
        <f>558.3*(伊利湖!F27-169.86)^1.6</f>
        <v>7685.38060006155</v>
      </c>
      <c r="G27" s="24">
        <f>558.3*(伊利湖!G27-169.86)^1.6</f>
        <v>8025.55114021372</v>
      </c>
      <c r="H27" s="24">
        <f>558.3*(伊利湖!H27-169.86)^1.6</f>
        <v>7872.29651235845</v>
      </c>
      <c r="I27" s="24">
        <f>558.3*(伊利湖!I27-169.86)^1.6</f>
        <v>7942.14224872285</v>
      </c>
      <c r="J27" s="24">
        <f>558.3*(伊利湖!J27-169.86)^1.6</f>
        <v>7558.12137904472</v>
      </c>
      <c r="K27" s="24">
        <f>558.3*(伊利湖!K27-169.86)^1.6</f>
        <v>6850.46797949709</v>
      </c>
      <c r="L27" s="24">
        <f>558.3*(伊利湖!L27-169.86)^1.6</f>
        <v>7142.30318081969</v>
      </c>
      <c r="M27" s="24">
        <f>558.3*(伊利湖!M27-169.86)^1.6</f>
        <v>6807.13386441946</v>
      </c>
    </row>
    <row r="28" spans="1:13">
      <c r="A28" s="9">
        <v>2020</v>
      </c>
      <c r="B28" s="24">
        <f>558.3*(伊利湖!B28-169.86)^1.6</f>
        <v>7366.80757934027</v>
      </c>
      <c r="C28" s="24">
        <f>558.3*(伊利湖!C28-169.86)^1.6</f>
        <v>7557.73367163552</v>
      </c>
      <c r="D28" s="24">
        <f>558.3*(伊利湖!D28-169.86)^1.6</f>
        <v>7544.92478140192</v>
      </c>
      <c r="E28" s="24">
        <f>558.3*(伊利湖!E28-169.86)^1.6</f>
        <v>7674.25082616435</v>
      </c>
      <c r="F28" s="24">
        <f>558.3*(伊利湖!F28-169.86)^1.6</f>
        <v>7902.43403989672</v>
      </c>
      <c r="G28" s="24">
        <f>558.3*(伊利湖!G28-169.86)^1.6</f>
        <v>7846.23531076868</v>
      </c>
      <c r="H28" s="24">
        <f>558.3*(伊利湖!H28-169.86)^1.6</f>
        <v>7689.74101719009</v>
      </c>
      <c r="I28" s="24">
        <f>558.3*(伊利湖!I28-169.86)^1.6</f>
        <v>7424.14432546356</v>
      </c>
      <c r="J28" s="24">
        <f>558.3*(伊利湖!J28-169.86)^1.6</f>
        <v>7394.11821492494</v>
      </c>
      <c r="K28" s="24">
        <f>558.3*(伊利湖!K28-169.86)^1.6</f>
        <v>6926.07724424558</v>
      </c>
      <c r="L28" s="24">
        <f>558.3*(伊利湖!L28-169.86)^1.6</f>
        <v>6699.63531561321</v>
      </c>
      <c r="M28" s="24">
        <f>558.3*(伊利湖!M28-169.86)^1.6</f>
        <v>6853.13464805447</v>
      </c>
    </row>
    <row r="29" spans="1:13">
      <c r="A29" s="9">
        <v>2021</v>
      </c>
      <c r="B29" s="24">
        <f>558.3*(伊利湖!B29-169.86)^1.6</f>
        <v>6768.67077968536</v>
      </c>
      <c r="C29" s="24">
        <f>558.3*(伊利湖!C29-169.86)^1.6</f>
        <v>6885.59926728005</v>
      </c>
      <c r="D29" s="24">
        <f>558.3*(伊利湖!D29-169.86)^1.6</f>
        <v>6851.63829551763</v>
      </c>
      <c r="E29" s="24">
        <f>558.3*(伊利湖!E29-169.86)^1.6</f>
        <v>6943.54082736467</v>
      </c>
      <c r="F29" s="24">
        <f>558.3*(伊利湖!F29-169.86)^1.6</f>
        <v>7052.43314409741</v>
      </c>
      <c r="G29" s="24">
        <f>558.3*(伊利湖!G29-169.86)^1.6</f>
        <v>6796.98728843043</v>
      </c>
      <c r="H29" s="24">
        <f>558.3*(伊利湖!H29-169.86)^1.6</f>
        <v>7203.70259026028</v>
      </c>
      <c r="I29" s="24">
        <f>558.3*(伊利湖!I29-169.86)^1.6</f>
        <v>7203.40278181807</v>
      </c>
      <c r="J29" s="24">
        <f>558.3*(伊利湖!J29-169.86)^1.6</f>
        <v>6817.14298178524</v>
      </c>
      <c r="K29" s="24">
        <f>558.3*(伊利湖!K29-169.86)^1.6</f>
        <v>6845.54059488208</v>
      </c>
      <c r="L29" s="24">
        <f>558.3*(伊利湖!L29-169.86)^1.6</f>
        <v>6781.95327370165</v>
      </c>
      <c r="M29" s="24">
        <f>558.3*(伊利湖!M29-169.86)^1.6</f>
        <v>6615.68853286504</v>
      </c>
    </row>
    <row r="30" spans="1:13">
      <c r="A30" s="9">
        <v>2022</v>
      </c>
      <c r="B30" s="24">
        <f>558.3*(伊利湖!B30-169.86)^1.6</f>
        <v>6661.85088931926</v>
      </c>
      <c r="C30" s="24">
        <f>558.3*(伊利湖!C30-169.86)^1.6</f>
        <v>6345.47698401113</v>
      </c>
      <c r="D30" s="24">
        <f>558.3*(伊利湖!D30-169.86)^1.6</f>
        <v>6618.39714708455</v>
      </c>
      <c r="E30" s="24">
        <f>558.3*(伊利湖!E30-169.86)^1.6</f>
        <v>6552.95203623056</v>
      </c>
      <c r="F30" s="24">
        <f>558.3*(伊利湖!F30-169.86)^1.6</f>
        <v>6915.03264265151</v>
      </c>
      <c r="G30" s="24">
        <f>558.3*(伊利湖!G30-169.86)^1.6</f>
        <v>6861.92291981042</v>
      </c>
      <c r="H30" s="24">
        <f>558.3*(伊利湖!H30-169.86)^1.6</f>
        <v>6679.7233072169</v>
      </c>
      <c r="I30" s="24">
        <f>558.3*(伊利湖!I30-169.86)^1.6</f>
        <v>6568.38595035051</v>
      </c>
      <c r="J30" s="24">
        <f>558.3*(伊利湖!J30-169.86)^1.6</f>
        <v>6562.5741329724</v>
      </c>
      <c r="K30" s="24">
        <f>558.3*(伊利湖!K30-169.86)^1.6</f>
        <v>6071.70706670956</v>
      </c>
      <c r="L30" s="24">
        <f>558.3*(伊利湖!L30-169.86)^1.6</f>
        <v>6141.56482641019</v>
      </c>
      <c r="M30" s="24">
        <f>558.3*(伊利湖!M30-169.86)^1.6</f>
        <v>5724.72298266394</v>
      </c>
    </row>
  </sheetData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7" sqref="A7:M30"/>
    </sheetView>
  </sheetViews>
  <sheetFormatPr defaultColWidth="9" defaultRowHeight="14"/>
  <sheetData>
    <row r="1" spans="1:13">
      <c r="A1" s="15" t="s">
        <v>38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22"/>
    </row>
    <row r="2" spans="1:13">
      <c r="A2" s="3" t="s">
        <v>1</v>
      </c>
      <c r="M2" s="12"/>
    </row>
    <row r="3" ht="29.45" customHeight="1" spans="1:13">
      <c r="A3" s="6" t="s">
        <v>39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>
      <c r="A4" s="3" t="s">
        <v>3</v>
      </c>
      <c r="M4" s="12"/>
    </row>
    <row r="5" ht="14.75" spans="1:13">
      <c r="A5" s="17" t="s">
        <v>40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23"/>
    </row>
    <row r="7" spans="1:13">
      <c r="A7" s="19" t="s">
        <v>5</v>
      </c>
      <c r="B7" s="19" t="s">
        <v>6</v>
      </c>
      <c r="C7" s="19" t="s">
        <v>7</v>
      </c>
      <c r="D7" s="19" t="s">
        <v>8</v>
      </c>
      <c r="E7" s="19" t="s">
        <v>9</v>
      </c>
      <c r="F7" s="19" t="s">
        <v>10</v>
      </c>
      <c r="G7" s="19" t="s">
        <v>11</v>
      </c>
      <c r="H7" s="19" t="s">
        <v>12</v>
      </c>
      <c r="I7" s="19" t="s">
        <v>13</v>
      </c>
      <c r="J7" s="19" t="s">
        <v>14</v>
      </c>
      <c r="K7" s="19" t="s">
        <v>15</v>
      </c>
      <c r="L7" s="19" t="s">
        <v>16</v>
      </c>
      <c r="M7" s="19" t="s">
        <v>17</v>
      </c>
    </row>
    <row r="8" spans="1:13">
      <c r="A8" s="19">
        <v>2000</v>
      </c>
      <c r="B8" s="20">
        <v>74.532512739811</v>
      </c>
      <c r="C8" s="20">
        <v>74.4719083404361</v>
      </c>
      <c r="D8" s="20">
        <v>74.5348062622977</v>
      </c>
      <c r="E8" s="20">
        <v>74.8574180247435</v>
      </c>
      <c r="F8" s="20">
        <v>75.0516845977438</v>
      </c>
      <c r="G8" s="20">
        <v>75.2619071414201</v>
      </c>
      <c r="H8" s="20">
        <v>75.3063947512534</v>
      </c>
      <c r="I8" s="20">
        <v>75.0456956952318</v>
      </c>
      <c r="J8" s="20">
        <v>74.8724194947477</v>
      </c>
      <c r="K8" s="20">
        <v>74.5876830612448</v>
      </c>
      <c r="L8" s="20">
        <v>74.3613660805308</v>
      </c>
      <c r="M8" s="20">
        <v>74.5457160276073</v>
      </c>
    </row>
    <row r="9" spans="1:13">
      <c r="A9" s="19">
        <v>2001</v>
      </c>
      <c r="B9" s="20">
        <v>74.4297453830758</v>
      </c>
      <c r="C9" s="20">
        <v>74.4971954227455</v>
      </c>
      <c r="D9" s="20">
        <v>74.6862184735221</v>
      </c>
      <c r="E9" s="20">
        <v>74.8277421763942</v>
      </c>
      <c r="F9" s="20">
        <v>74.9879501316679</v>
      </c>
      <c r="G9" s="20">
        <v>75.0186544873588</v>
      </c>
      <c r="H9" s="20">
        <v>74.988781526095</v>
      </c>
      <c r="I9" s="20">
        <v>74.7559831546219</v>
      </c>
      <c r="J9" s="20">
        <v>74.5873291864898</v>
      </c>
      <c r="K9" s="20">
        <v>74.5836897748562</v>
      </c>
      <c r="L9" s="20">
        <v>74.49760712884</v>
      </c>
      <c r="M9" s="20">
        <v>74.5490161556358</v>
      </c>
    </row>
    <row r="10" spans="1:13">
      <c r="A10" s="19">
        <v>2002</v>
      </c>
      <c r="B10" s="20">
        <v>74.5325813704106</v>
      </c>
      <c r="C10" s="20">
        <v>74.7659096562259</v>
      </c>
      <c r="D10" s="20">
        <v>74.6913254394471</v>
      </c>
      <c r="E10" s="20">
        <v>74.9172350714458</v>
      </c>
      <c r="F10" s="20">
        <v>75.2784101865253</v>
      </c>
      <c r="G10" s="20">
        <v>75.3290138213461</v>
      </c>
      <c r="H10" s="20">
        <v>75.2828776015131</v>
      </c>
      <c r="I10" s="20">
        <v>74.8676426194671</v>
      </c>
      <c r="J10" s="20">
        <v>74.6260109295881</v>
      </c>
      <c r="K10" s="20">
        <v>74.4279375731449</v>
      </c>
      <c r="L10" s="20">
        <v>74.4481874568542</v>
      </c>
      <c r="M10" s="20">
        <v>74.2486852807282</v>
      </c>
    </row>
    <row r="11" spans="1:13">
      <c r="A11" s="19">
        <v>2003</v>
      </c>
      <c r="B11" s="20">
        <v>74.2625151046432</v>
      </c>
      <c r="C11" s="20">
        <v>74.3785532883867</v>
      </c>
      <c r="D11" s="20">
        <v>74.444873732643</v>
      </c>
      <c r="E11" s="20">
        <v>74.6443472992911</v>
      </c>
      <c r="F11" s="20">
        <v>74.9121622182812</v>
      </c>
      <c r="G11" s="20">
        <v>75.187715498079</v>
      </c>
      <c r="H11" s="20">
        <v>75.0003657674252</v>
      </c>
      <c r="I11" s="20">
        <v>74.9795562604291</v>
      </c>
      <c r="J11" s="20">
        <v>74.7918600786386</v>
      </c>
      <c r="K11" s="20">
        <v>74.6257583506</v>
      </c>
      <c r="L11" s="20">
        <v>74.6658496490452</v>
      </c>
      <c r="M11" s="20">
        <v>74.8138320877795</v>
      </c>
    </row>
    <row r="12" spans="1:13">
      <c r="A12" s="19">
        <v>2004</v>
      </c>
      <c r="B12" s="20">
        <v>74.902859049981</v>
      </c>
      <c r="C12" s="20">
        <v>74.7754795108458</v>
      </c>
      <c r="D12" s="20">
        <v>74.7163047675221</v>
      </c>
      <c r="E12" s="20">
        <v>74.8839269617527</v>
      </c>
      <c r="F12" s="20">
        <v>75.021466932813</v>
      </c>
      <c r="G12" s="20">
        <v>75.059632683372</v>
      </c>
      <c r="H12" s="20">
        <v>75.143998804997</v>
      </c>
      <c r="I12" s="20">
        <v>75.1159822121531</v>
      </c>
      <c r="J12" s="20">
        <v>74.9173805729659</v>
      </c>
      <c r="K12" s="20">
        <v>74.6957840372367</v>
      </c>
      <c r="L12" s="20">
        <v>74.4296229321696</v>
      </c>
      <c r="M12" s="20">
        <v>74.4773711680518</v>
      </c>
    </row>
    <row r="13" spans="1:13">
      <c r="A13" s="19">
        <v>2005</v>
      </c>
      <c r="B13" s="20">
        <v>74.7762938115624</v>
      </c>
      <c r="C13" s="20">
        <v>74.8196874006764</v>
      </c>
      <c r="D13" s="20">
        <v>74.7638531772188</v>
      </c>
      <c r="E13" s="20">
        <v>75.0824205061589</v>
      </c>
      <c r="F13" s="20">
        <v>75.1549285860407</v>
      </c>
      <c r="G13" s="20">
        <v>74.9710681052547</v>
      </c>
      <c r="H13" s="20">
        <v>74.9945765753519</v>
      </c>
      <c r="I13" s="20">
        <v>74.8349368793655</v>
      </c>
      <c r="J13" s="20">
        <v>74.7201977187311</v>
      </c>
      <c r="K13" s="20">
        <v>74.5357734513665</v>
      </c>
      <c r="L13" s="20">
        <v>74.5620687539593</v>
      </c>
      <c r="M13" s="20">
        <v>74.4722501712144</v>
      </c>
    </row>
    <row r="14" spans="1:13">
      <c r="A14" s="19">
        <v>2006</v>
      </c>
      <c r="B14" s="20">
        <v>74.6338391191647</v>
      </c>
      <c r="C14" s="20">
        <v>74.7652633608628</v>
      </c>
      <c r="D14" s="20">
        <v>74.9032378984673</v>
      </c>
      <c r="E14" s="20">
        <v>74.8459550154132</v>
      </c>
      <c r="F14" s="20">
        <v>74.9329439867633</v>
      </c>
      <c r="G14" s="20">
        <v>74.9540585012013</v>
      </c>
      <c r="H14" s="20">
        <v>75.0654261395233</v>
      </c>
      <c r="I14" s="20">
        <v>74.8510415199948</v>
      </c>
      <c r="J14" s="20">
        <v>74.8478500345966</v>
      </c>
      <c r="K14" s="20">
        <v>74.7239484127995</v>
      </c>
      <c r="L14" s="20">
        <v>74.8151062963513</v>
      </c>
      <c r="M14" s="20">
        <v>74.8597642169706</v>
      </c>
    </row>
    <row r="15" spans="1:13">
      <c r="A15" s="19">
        <v>2007</v>
      </c>
      <c r="B15" s="20">
        <v>74.9269275949619</v>
      </c>
      <c r="C15" s="20">
        <v>74.9877840972603</v>
      </c>
      <c r="D15" s="20">
        <v>74.757744967483</v>
      </c>
      <c r="E15" s="20">
        <v>75.0938547006848</v>
      </c>
      <c r="F15" s="20">
        <v>75.0142281375565</v>
      </c>
      <c r="G15" s="20">
        <v>74.8980625144634</v>
      </c>
      <c r="H15" s="20">
        <v>74.9187565583222</v>
      </c>
      <c r="I15" s="20">
        <v>74.6193773543999</v>
      </c>
      <c r="J15" s="20">
        <v>74.5538537074272</v>
      </c>
      <c r="K15" s="20">
        <v>74.3801712605863</v>
      </c>
      <c r="L15" s="20">
        <v>74.3085028003096</v>
      </c>
      <c r="M15" s="20">
        <v>74.3152677393397</v>
      </c>
    </row>
    <row r="16" spans="1:13">
      <c r="A16" s="19">
        <v>2008</v>
      </c>
      <c r="B16" s="20">
        <v>74.5629712354912</v>
      </c>
      <c r="C16" s="20">
        <v>74.7321419465642</v>
      </c>
      <c r="D16" s="20">
        <v>74.9483586439254</v>
      </c>
      <c r="E16" s="20">
        <v>75.1958182768734</v>
      </c>
      <c r="F16" s="20">
        <v>75.3295754107392</v>
      </c>
      <c r="G16" s="20">
        <v>75.1941346992002</v>
      </c>
      <c r="H16" s="20">
        <v>75.0247536681356</v>
      </c>
      <c r="I16" s="20">
        <v>75.0339305961295</v>
      </c>
      <c r="J16" s="20">
        <v>74.8621480611892</v>
      </c>
      <c r="K16" s="20">
        <v>74.5330864217645</v>
      </c>
      <c r="L16" s="20">
        <v>74.4186023225035</v>
      </c>
      <c r="M16" s="20">
        <v>74.498829808481</v>
      </c>
    </row>
    <row r="17" spans="1:13">
      <c r="A17" s="19">
        <v>2009</v>
      </c>
      <c r="B17" s="20">
        <v>74.8401494227173</v>
      </c>
      <c r="C17" s="20">
        <v>74.903195324017</v>
      </c>
      <c r="D17" s="20">
        <v>74.9762945376315</v>
      </c>
      <c r="E17" s="20">
        <v>75.1512146394846</v>
      </c>
      <c r="F17" s="20">
        <v>75.1271752129493</v>
      </c>
      <c r="G17" s="20">
        <v>75.1278743318736</v>
      </c>
      <c r="H17" s="20">
        <v>75.2120059616706</v>
      </c>
      <c r="I17" s="20">
        <v>74.9714133825929</v>
      </c>
      <c r="J17" s="20">
        <v>74.7404154044596</v>
      </c>
      <c r="K17" s="20">
        <v>74.676975742676</v>
      </c>
      <c r="L17" s="20">
        <v>74.4915514397055</v>
      </c>
      <c r="M17" s="20">
        <v>74.4879042674817</v>
      </c>
    </row>
    <row r="18" spans="1:13">
      <c r="A18" s="19">
        <v>2010</v>
      </c>
      <c r="B18" s="20">
        <v>74.472409338547</v>
      </c>
      <c r="C18" s="20">
        <v>74.5324640427169</v>
      </c>
      <c r="D18" s="20">
        <v>74.5543764377461</v>
      </c>
      <c r="E18" s="20">
        <v>74.5650735601461</v>
      </c>
      <c r="F18" s="20">
        <v>74.763317126626</v>
      </c>
      <c r="G18" s="20">
        <v>74.9488128454947</v>
      </c>
      <c r="H18" s="20">
        <v>74.8975971035049</v>
      </c>
      <c r="I18" s="20">
        <v>74.8737937014154</v>
      </c>
      <c r="J18" s="20">
        <v>74.7730333674468</v>
      </c>
      <c r="K18" s="20">
        <v>74.6242823132706</v>
      </c>
      <c r="L18" s="20">
        <v>74.4440236566766</v>
      </c>
      <c r="M18" s="20">
        <v>74.4450914093662</v>
      </c>
    </row>
    <row r="19" spans="1:13">
      <c r="A19" s="19">
        <v>2011</v>
      </c>
      <c r="B19" s="20">
        <v>74.5524728566665</v>
      </c>
      <c r="C19" s="20">
        <v>74.3670116277185</v>
      </c>
      <c r="D19" s="20">
        <v>74.5457952591</v>
      </c>
      <c r="E19" s="20">
        <v>74.8793258785283</v>
      </c>
      <c r="F19" s="20">
        <v>75.1640725587066</v>
      </c>
      <c r="G19" s="20">
        <v>75.3719753916969</v>
      </c>
      <c r="H19" s="20">
        <v>75.1419943876921</v>
      </c>
      <c r="I19" s="20">
        <v>75.0303866423305</v>
      </c>
      <c r="J19" s="20">
        <v>74.8122261390651</v>
      </c>
      <c r="K19" s="20">
        <v>74.6124635635519</v>
      </c>
      <c r="L19" s="20">
        <v>74.5711517542672</v>
      </c>
      <c r="M19" s="20">
        <v>74.6736208356689</v>
      </c>
    </row>
    <row r="20" spans="1:13">
      <c r="A20" s="19">
        <v>2012</v>
      </c>
      <c r="B20" s="20">
        <v>74.7718683408415</v>
      </c>
      <c r="C20" s="20">
        <v>75.0253342095676</v>
      </c>
      <c r="D20" s="20">
        <v>75.0535259824622</v>
      </c>
      <c r="E20" s="20">
        <v>74.870079845341</v>
      </c>
      <c r="F20" s="20">
        <v>74.9947983762291</v>
      </c>
      <c r="G20" s="20">
        <v>74.8437524421212</v>
      </c>
      <c r="H20" s="20">
        <v>74.872678706954</v>
      </c>
      <c r="I20" s="20">
        <v>74.6756679929099</v>
      </c>
      <c r="J20" s="20">
        <v>74.4960186974785</v>
      </c>
      <c r="K20" s="20">
        <v>74.4300801052916</v>
      </c>
      <c r="L20" s="20">
        <v>74.2532211063037</v>
      </c>
      <c r="M20" s="20">
        <v>74.2529205841792</v>
      </c>
    </row>
    <row r="21" spans="1:13">
      <c r="A21" s="19">
        <v>2013</v>
      </c>
      <c r="B21" s="20">
        <v>74.3736276498637</v>
      </c>
      <c r="C21" s="20">
        <v>74.532673691425</v>
      </c>
      <c r="D21" s="20">
        <v>74.4845308989924</v>
      </c>
      <c r="E21" s="20">
        <v>74.6371373185451</v>
      </c>
      <c r="F21" s="20">
        <v>74.9511732175189</v>
      </c>
      <c r="G21" s="20">
        <v>75.1213900134701</v>
      </c>
      <c r="H21" s="20">
        <v>75.1434954968119</v>
      </c>
      <c r="I21" s="20">
        <v>74.9252039466914</v>
      </c>
      <c r="J21" s="20">
        <v>74.6966380601862</v>
      </c>
      <c r="K21" s="20">
        <v>74.5497873198724</v>
      </c>
      <c r="L21" s="20">
        <v>74.6946128069848</v>
      </c>
      <c r="M21" s="20">
        <v>74.4964744424334</v>
      </c>
    </row>
    <row r="22" spans="1:13">
      <c r="A22" s="19">
        <v>2014</v>
      </c>
      <c r="B22" s="20">
        <v>74.6466311415131</v>
      </c>
      <c r="C22" s="20">
        <v>74.562714095874</v>
      </c>
      <c r="D22" s="20">
        <v>74.4939281211475</v>
      </c>
      <c r="E22" s="20">
        <v>74.7864293787198</v>
      </c>
      <c r="F22" s="20">
        <v>75.182475171798</v>
      </c>
      <c r="G22" s="20">
        <v>75.2530985737634</v>
      </c>
      <c r="H22" s="20">
        <v>75.0595745418265</v>
      </c>
      <c r="I22" s="20">
        <v>74.9604320255126</v>
      </c>
      <c r="J22" s="20">
        <v>74.7834351148936</v>
      </c>
      <c r="K22" s="20">
        <v>74.6409130946833</v>
      </c>
      <c r="L22" s="20">
        <v>74.3765008840608</v>
      </c>
      <c r="M22" s="20">
        <v>74.5264469694547</v>
      </c>
    </row>
    <row r="23" spans="1:13">
      <c r="A23" s="19">
        <v>2015</v>
      </c>
      <c r="B23" s="20">
        <v>74.4779017771332</v>
      </c>
      <c r="C23" s="20">
        <v>74.5341340830279</v>
      </c>
      <c r="D23" s="20">
        <v>74.3548023320559</v>
      </c>
      <c r="E23" s="20">
        <v>74.5739638120273</v>
      </c>
      <c r="F23" s="20">
        <v>74.8618657248296</v>
      </c>
      <c r="G23" s="20">
        <v>74.9926658799186</v>
      </c>
      <c r="H23" s="20">
        <v>75.2614173567208</v>
      </c>
      <c r="I23" s="20">
        <v>75.185411372765</v>
      </c>
      <c r="J23" s="20">
        <v>74.8569504485697</v>
      </c>
      <c r="K23" s="20">
        <v>74.7370752583094</v>
      </c>
      <c r="L23" s="20">
        <v>74.5998793396008</v>
      </c>
      <c r="M23" s="20">
        <v>74.5052720838329</v>
      </c>
    </row>
    <row r="24" spans="1:13">
      <c r="A24" s="19">
        <v>2016</v>
      </c>
      <c r="B24" s="20">
        <v>74.6613771136331</v>
      </c>
      <c r="C24" s="20">
        <v>74.7512713809093</v>
      </c>
      <c r="D24" s="20">
        <v>74.9010581665476</v>
      </c>
      <c r="E24" s="20">
        <v>75.0635805470641</v>
      </c>
      <c r="F24" s="20">
        <v>75.051860727812</v>
      </c>
      <c r="G24" s="20">
        <v>74.9569476509675</v>
      </c>
      <c r="H24" s="20">
        <v>74.8979251880549</v>
      </c>
      <c r="I24" s="20">
        <v>74.7558532808118</v>
      </c>
      <c r="J24" s="20">
        <v>74.6675900516217</v>
      </c>
      <c r="K24" s="20">
        <v>74.5395625966837</v>
      </c>
      <c r="L24" s="20">
        <v>74.4791686384716</v>
      </c>
      <c r="M24" s="20">
        <v>74.4356844040528</v>
      </c>
    </row>
    <row r="25" spans="1:13">
      <c r="A25" s="19">
        <v>2017</v>
      </c>
      <c r="B25" s="20">
        <v>74.6212744181532</v>
      </c>
      <c r="C25" s="20">
        <v>74.8905705511366</v>
      </c>
      <c r="D25" s="20">
        <v>74.9</v>
      </c>
      <c r="E25" s="20">
        <v>75.03</v>
      </c>
      <c r="F25" s="20">
        <v>75.23</v>
      </c>
      <c r="G25" s="20">
        <v>75.26</v>
      </c>
      <c r="H25" s="20">
        <v>75.34</v>
      </c>
      <c r="I25" s="20">
        <v>75.21</v>
      </c>
      <c r="J25" s="20">
        <v>74.85</v>
      </c>
      <c r="K25" s="20">
        <v>74.77</v>
      </c>
      <c r="L25" s="20">
        <v>74.86</v>
      </c>
      <c r="M25" s="20">
        <v>74.751213562905</v>
      </c>
    </row>
    <row r="26" spans="1:13">
      <c r="A26" s="19">
        <v>2018</v>
      </c>
      <c r="B26" s="20">
        <v>74.7841187041102</v>
      </c>
      <c r="C26" s="20">
        <v>74.8405823536699</v>
      </c>
      <c r="D26" s="20">
        <v>74.8728363429216</v>
      </c>
      <c r="E26" s="20">
        <v>74.9340864496634</v>
      </c>
      <c r="F26" s="20">
        <v>75.2341359102795</v>
      </c>
      <c r="G26" s="20">
        <v>75.1217204884731</v>
      </c>
      <c r="H26" s="20">
        <v>75.0955009274697</v>
      </c>
      <c r="I26" s="20">
        <v>74.8171068206711</v>
      </c>
      <c r="J26" s="20">
        <v>74.7901821555219</v>
      </c>
      <c r="K26" s="20">
        <v>74.5297546641008</v>
      </c>
      <c r="L26" s="20">
        <v>74.6309912634363</v>
      </c>
      <c r="M26" s="20">
        <v>74.6114873612143</v>
      </c>
    </row>
    <row r="27" spans="1:13">
      <c r="A27" s="19">
        <v>2019</v>
      </c>
      <c r="B27" s="20">
        <v>74.8163110580337</v>
      </c>
      <c r="C27" s="20">
        <v>74.86</v>
      </c>
      <c r="D27" s="20">
        <v>74.9137485109105</v>
      </c>
      <c r="E27" s="20">
        <v>75.1103249512501</v>
      </c>
      <c r="F27" s="20">
        <v>75.06</v>
      </c>
      <c r="G27" s="20">
        <v>75.33</v>
      </c>
      <c r="H27" s="20">
        <v>75.36</v>
      </c>
      <c r="I27" s="20">
        <v>75.27</v>
      </c>
      <c r="J27" s="20">
        <v>74.89</v>
      </c>
      <c r="K27" s="20">
        <v>74.91</v>
      </c>
      <c r="L27" s="20">
        <v>75.0031483625869</v>
      </c>
      <c r="M27" s="20">
        <v>74.9703873337801</v>
      </c>
    </row>
    <row r="28" spans="1:13">
      <c r="A28" s="19">
        <v>2020</v>
      </c>
      <c r="B28" s="20">
        <v>74.9761994339724</v>
      </c>
      <c r="C28" s="20">
        <v>75.1029751045623</v>
      </c>
      <c r="D28" s="20">
        <v>75.201502650174</v>
      </c>
      <c r="E28" s="20">
        <v>75.3062513315131</v>
      </c>
      <c r="F28" s="20">
        <v>75.375805666034</v>
      </c>
      <c r="G28" s="20">
        <v>75.2085558577319</v>
      </c>
      <c r="H28" s="20">
        <v>75.0982147026188</v>
      </c>
      <c r="I28" s="20">
        <v>74.9774245036876</v>
      </c>
      <c r="J28" s="20">
        <v>74.9042188615619</v>
      </c>
      <c r="K28" s="20">
        <v>74.7274336368447</v>
      </c>
      <c r="L28" s="20">
        <v>74.5543458051299</v>
      </c>
      <c r="M28" s="20">
        <v>74.6050660178541</v>
      </c>
    </row>
    <row r="29" spans="1:13">
      <c r="A29" s="19">
        <v>2021</v>
      </c>
      <c r="B29" s="20">
        <v>74.569673197693</v>
      </c>
      <c r="C29" s="20">
        <v>74.5956444483437</v>
      </c>
      <c r="D29" s="20">
        <v>74.4465509522037</v>
      </c>
      <c r="E29" s="20">
        <v>74.605445547257</v>
      </c>
      <c r="F29" s="20">
        <v>74.7457275129485</v>
      </c>
      <c r="G29" s="20">
        <v>74.7757016985762</v>
      </c>
      <c r="H29" s="20">
        <v>74.8223683433999</v>
      </c>
      <c r="I29" s="20">
        <v>74.7952490197374</v>
      </c>
      <c r="J29" s="20">
        <v>74.7273981384928</v>
      </c>
      <c r="K29" s="20">
        <v>74.7658830192284</v>
      </c>
      <c r="L29" s="20">
        <v>74.9402804614017</v>
      </c>
      <c r="M29" s="20">
        <v>74.9263211811169</v>
      </c>
    </row>
    <row r="30" spans="1:13">
      <c r="A30" s="19">
        <v>2022</v>
      </c>
      <c r="B30" s="21">
        <v>74.8864470800788</v>
      </c>
      <c r="C30" s="21">
        <v>74.8394245404768</v>
      </c>
      <c r="D30" s="21">
        <v>74.9590204581894</v>
      </c>
      <c r="E30" s="21">
        <v>75.1414640694174</v>
      </c>
      <c r="F30" s="21">
        <v>75.2325632294626</v>
      </c>
      <c r="G30" s="21">
        <v>75.2220659971182</v>
      </c>
      <c r="H30" s="21">
        <v>75.0450516657649</v>
      </c>
      <c r="I30" s="21">
        <v>74.7426283688359</v>
      </c>
      <c r="J30" s="21">
        <v>74.5409871879041</v>
      </c>
      <c r="K30" s="21">
        <v>74.3608027819575</v>
      </c>
      <c r="L30" s="21">
        <v>74.3453358164569</v>
      </c>
      <c r="M30" s="21">
        <v>74.5510120889812</v>
      </c>
    </row>
  </sheetData>
  <mergeCells count="5">
    <mergeCell ref="A1:M1"/>
    <mergeCell ref="A2:M2"/>
    <mergeCell ref="A3:M3"/>
    <mergeCell ref="A4:M4"/>
    <mergeCell ref="A5:M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苏必利尔湖</vt:lpstr>
      <vt:lpstr>圣玛丽河</vt:lpstr>
      <vt:lpstr>密歇根湖和休伦湖</vt:lpstr>
      <vt:lpstr>圣克莱尔河</vt:lpstr>
      <vt:lpstr>圣克莱尔湖</vt:lpstr>
      <vt:lpstr>底特律河</vt:lpstr>
      <vt:lpstr>伊利湖</vt:lpstr>
      <vt:lpstr>尼亚加拉河</vt:lpstr>
      <vt:lpstr>安大略湖</vt:lpstr>
      <vt:lpstr>圣劳伦斯河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Backsingles</cp:lastModifiedBy>
  <dcterms:created xsi:type="dcterms:W3CDTF">2023-10-16T22:52:00Z</dcterms:created>
  <dcterms:modified xsi:type="dcterms:W3CDTF">2024-02-04T09:03:15Z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8197549D91CB43E299F81D74FC9AECD2_12</vt:lpwstr>
  </property>
  <property fmtid="{D5CDD505-2E9C-101B-9397-08002B2CF9AE}" pid="3" name="KSOProductBuildVer">
    <vt:lpwstr>2052-12.1.0.16250</vt:lpwstr>
  </property>
</Properties>
</file>