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ONG ARM RENTAL CMI\DATA RENTAL ALL\"/>
    </mc:Choice>
  </mc:AlternateContent>
  <bookViews>
    <workbookView xWindow="0" yWindow="0" windowWidth="19200" windowHeight="7640" tabRatio="905" firstSheet="9" activeTab="11"/>
  </bookViews>
  <sheets>
    <sheet name="JULI" sheetId="1" r:id="rId1"/>
    <sheet name="AGUSTUS" sheetId="2" r:id="rId2"/>
    <sheet name="SEPTEMBER" sheetId="3" r:id="rId3"/>
    <sheet name="OKTOBER" sheetId="5" r:id="rId4"/>
    <sheet name="NOVEMBER" sheetId="8" r:id="rId5"/>
    <sheet name="DESEMBER" sheetId="11" r:id="rId6"/>
    <sheet name="JANUARI" sheetId="13" r:id="rId7"/>
    <sheet name="FEBRUARI" sheetId="15" r:id="rId8"/>
    <sheet name="MARET" sheetId="19" r:id="rId9"/>
    <sheet name="APRIL INT" sheetId="24" r:id="rId10"/>
    <sheet name="APRIL HY" sheetId="25" r:id="rId11"/>
    <sheet name="Sheet2" sheetId="32" r:id="rId12"/>
    <sheet name="JUNI HY" sheetId="31" r:id="rId13"/>
    <sheet name="JUNI INT" sheetId="30" r:id="rId14"/>
    <sheet name="TOTAL HM JUNI" sheetId="29" r:id="rId15"/>
    <sheet name="MEI HY" sheetId="28" r:id="rId16"/>
    <sheet name="MEI INT" sheetId="27" r:id="rId17"/>
    <sheet name="TOTAL HM MEI" sheetId="26" r:id="rId18"/>
    <sheet name="TOTAL HM APRIL" sheetId="23" r:id="rId19"/>
    <sheet name="TOTAL HM MAR" sheetId="20" r:id="rId20"/>
    <sheet name="TOTAL HM FEB" sheetId="16" r:id="rId21"/>
    <sheet name="INT FEB" sheetId="17" r:id="rId22"/>
    <sheet name="INT MAR" sheetId="22" r:id="rId23"/>
    <sheet name="TOTAL HM JAN" sheetId="14" r:id="rId24"/>
    <sheet name="TOTAL HM NOV" sheetId="10" r:id="rId25"/>
    <sheet name="TOTAL HM DES" sheetId="12" r:id="rId26"/>
    <sheet name="TIME WORK" sheetId="7" r:id="rId27"/>
    <sheet name="EXCESS IdleTime" sheetId="9" r:id="rId28"/>
    <sheet name="IdleTime" sheetId="4" r:id="rId29"/>
    <sheet name="Sheet1" sheetId="18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Print_Area" localSheetId="9">'APRIL INT'!$B$1:$X$170</definedName>
    <definedName name="_xlnm.Print_Area" localSheetId="21">'INT FEB'!$A$1:$H$269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32" l="1"/>
  <c r="G24" i="32"/>
  <c r="D24" i="32"/>
  <c r="I23" i="32"/>
  <c r="J23" i="32" s="1"/>
  <c r="K23" i="32" s="1"/>
  <c r="L23" i="32" s="1"/>
  <c r="C23" i="32"/>
  <c r="I22" i="32"/>
  <c r="J22" i="32" s="1"/>
  <c r="K22" i="32" s="1"/>
  <c r="L22" i="32" s="1"/>
  <c r="C22" i="32"/>
  <c r="I21" i="32"/>
  <c r="J21" i="32" s="1"/>
  <c r="K21" i="32" s="1"/>
  <c r="L21" i="32" s="1"/>
  <c r="C21" i="32"/>
  <c r="J20" i="32"/>
  <c r="K20" i="32" s="1"/>
  <c r="L20" i="32" s="1"/>
  <c r="I20" i="32"/>
  <c r="C20" i="32"/>
  <c r="I19" i="32"/>
  <c r="J19" i="32" s="1"/>
  <c r="K19" i="32" s="1"/>
  <c r="L19" i="32" s="1"/>
  <c r="C19" i="32"/>
  <c r="I18" i="32"/>
  <c r="J18" i="32" s="1"/>
  <c r="K18" i="32" s="1"/>
  <c r="L18" i="32" s="1"/>
  <c r="C18" i="32"/>
  <c r="I17" i="32"/>
  <c r="J17" i="32" s="1"/>
  <c r="K17" i="32" s="1"/>
  <c r="L17" i="32" s="1"/>
  <c r="C17" i="32"/>
  <c r="I16" i="32"/>
  <c r="J16" i="32" s="1"/>
  <c r="K16" i="32" s="1"/>
  <c r="L16" i="32" s="1"/>
  <c r="C16" i="32"/>
  <c r="I15" i="32"/>
  <c r="J15" i="32" s="1"/>
  <c r="K15" i="32" s="1"/>
  <c r="L15" i="32" s="1"/>
  <c r="C15" i="32"/>
  <c r="I14" i="32"/>
  <c r="J14" i="32" s="1"/>
  <c r="K14" i="32" s="1"/>
  <c r="L14" i="32" s="1"/>
  <c r="C14" i="32"/>
  <c r="I13" i="32"/>
  <c r="J13" i="32" s="1"/>
  <c r="K13" i="32" s="1"/>
  <c r="L13" i="32" s="1"/>
  <c r="C13" i="32"/>
  <c r="I12" i="32"/>
  <c r="J12" i="32" s="1"/>
  <c r="K12" i="32" s="1"/>
  <c r="L12" i="32" s="1"/>
  <c r="C12" i="32"/>
  <c r="I11" i="32"/>
  <c r="J11" i="32" s="1"/>
  <c r="K11" i="32" s="1"/>
  <c r="L11" i="32" s="1"/>
  <c r="C11" i="32"/>
  <c r="I10" i="32"/>
  <c r="J10" i="32" s="1"/>
  <c r="K10" i="32" s="1"/>
  <c r="L10" i="32" s="1"/>
  <c r="C10" i="32"/>
  <c r="I9" i="32"/>
  <c r="J9" i="32" s="1"/>
  <c r="K9" i="32" s="1"/>
  <c r="L9" i="32" s="1"/>
  <c r="C9" i="32"/>
  <c r="I8" i="32"/>
  <c r="J8" i="32" s="1"/>
  <c r="K8" i="32" s="1"/>
  <c r="L8" i="32" s="1"/>
  <c r="C8" i="32"/>
  <c r="I7" i="32"/>
  <c r="J7" i="32" s="1"/>
  <c r="K7" i="32" s="1"/>
  <c r="C7" i="32"/>
  <c r="I6" i="32"/>
  <c r="J6" i="32" s="1"/>
  <c r="K6" i="32" s="1"/>
  <c r="L6" i="32" s="1"/>
  <c r="C6" i="32"/>
  <c r="I5" i="32"/>
  <c r="J5" i="32" s="1"/>
  <c r="K5" i="32" s="1"/>
  <c r="L5" i="32" s="1"/>
  <c r="C5" i="32"/>
  <c r="I4" i="32"/>
  <c r="I24" i="32" s="1"/>
  <c r="F24" i="32"/>
  <c r="C4" i="32"/>
  <c r="J4" i="32" l="1"/>
  <c r="J24" i="32" s="1"/>
  <c r="L7" i="32"/>
  <c r="K24" i="32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K4" i="32" l="1"/>
  <c r="L4" i="32" s="1"/>
  <c r="L24" i="32" s="1"/>
  <c r="T24" i="31"/>
  <c r="S24" i="31"/>
  <c r="R24" i="31"/>
  <c r="U23" i="31"/>
  <c r="V23" i="31" s="1"/>
  <c r="W23" i="31" s="1"/>
  <c r="O23" i="31"/>
  <c r="O22" i="31"/>
  <c r="U21" i="31"/>
  <c r="V21" i="31" s="1"/>
  <c r="W21" i="31" s="1"/>
  <c r="X21" i="31" s="1"/>
  <c r="O21" i="31"/>
  <c r="U20" i="31"/>
  <c r="V20" i="31" s="1"/>
  <c r="W20" i="31" s="1"/>
  <c r="X20" i="31" s="1"/>
  <c r="O20" i="31"/>
  <c r="U19" i="31"/>
  <c r="V19" i="31" s="1"/>
  <c r="W19" i="31" s="1"/>
  <c r="O19" i="31"/>
  <c r="U18" i="31"/>
  <c r="V18" i="31" s="1"/>
  <c r="W18" i="31" s="1"/>
  <c r="O18" i="31"/>
  <c r="U17" i="31"/>
  <c r="V17" i="31" s="1"/>
  <c r="W17" i="31" s="1"/>
  <c r="X17" i="31" s="1"/>
  <c r="O17" i="31"/>
  <c r="U16" i="31"/>
  <c r="V16" i="31" s="1"/>
  <c r="W16" i="31" s="1"/>
  <c r="X16" i="31" s="1"/>
  <c r="O16" i="31"/>
  <c r="U15" i="31"/>
  <c r="V15" i="31" s="1"/>
  <c r="W15" i="31" s="1"/>
  <c r="O15" i="31"/>
  <c r="O14" i="31"/>
  <c r="U13" i="31"/>
  <c r="V13" i="31" s="1"/>
  <c r="W13" i="31" s="1"/>
  <c r="X13" i="31" s="1"/>
  <c r="O13" i="31"/>
  <c r="U12" i="31"/>
  <c r="V12" i="31" s="1"/>
  <c r="W12" i="31" s="1"/>
  <c r="X12" i="31" s="1"/>
  <c r="O12" i="31"/>
  <c r="U11" i="31"/>
  <c r="V11" i="31" s="1"/>
  <c r="W11" i="31" s="1"/>
  <c r="O11" i="31"/>
  <c r="U10" i="31"/>
  <c r="V10" i="31" s="1"/>
  <c r="W10" i="31" s="1"/>
  <c r="O10" i="31"/>
  <c r="U9" i="31"/>
  <c r="V9" i="31" s="1"/>
  <c r="W9" i="31" s="1"/>
  <c r="X9" i="31" s="1"/>
  <c r="O9" i="31"/>
  <c r="U8" i="31"/>
  <c r="V8" i="31" s="1"/>
  <c r="W8" i="31" s="1"/>
  <c r="X8" i="31" s="1"/>
  <c r="O8" i="31"/>
  <c r="U7" i="31"/>
  <c r="V7" i="31" s="1"/>
  <c r="W7" i="31" s="1"/>
  <c r="O7" i="31"/>
  <c r="U6" i="31"/>
  <c r="V6" i="31" s="1"/>
  <c r="W6" i="31" s="1"/>
  <c r="O6" i="31"/>
  <c r="U5" i="31"/>
  <c r="V5" i="31" s="1"/>
  <c r="W5" i="31" s="1"/>
  <c r="X5" i="31" s="1"/>
  <c r="O5" i="31"/>
  <c r="U4" i="31"/>
  <c r="O4" i="31"/>
  <c r="S1" i="31"/>
  <c r="P1" i="31"/>
  <c r="X170" i="30"/>
  <c r="R170" i="30"/>
  <c r="L170" i="30"/>
  <c r="F170" i="30"/>
  <c r="X136" i="30"/>
  <c r="R136" i="30"/>
  <c r="L136" i="30"/>
  <c r="F136" i="30"/>
  <c r="X102" i="30"/>
  <c r="R102" i="30"/>
  <c r="L102" i="30"/>
  <c r="F102" i="30"/>
  <c r="X68" i="30"/>
  <c r="R68" i="30"/>
  <c r="L68" i="30"/>
  <c r="F68" i="30"/>
  <c r="X34" i="30"/>
  <c r="R34" i="30"/>
  <c r="L34" i="30"/>
  <c r="F34" i="30"/>
  <c r="H24" i="29"/>
  <c r="D24" i="29"/>
  <c r="I23" i="29"/>
  <c r="J23" i="29" s="1"/>
  <c r="K23" i="29" s="1"/>
  <c r="L23" i="29" s="1"/>
  <c r="C23" i="29"/>
  <c r="I22" i="29"/>
  <c r="J22" i="29" s="1"/>
  <c r="K22" i="29" s="1"/>
  <c r="L22" i="29" s="1"/>
  <c r="C22" i="29"/>
  <c r="I21" i="29"/>
  <c r="J21" i="29" s="1"/>
  <c r="K21" i="29" s="1"/>
  <c r="L21" i="29" s="1"/>
  <c r="C21" i="29"/>
  <c r="I20" i="29"/>
  <c r="J20" i="29" s="1"/>
  <c r="K20" i="29" s="1"/>
  <c r="L20" i="29" s="1"/>
  <c r="C20" i="29"/>
  <c r="O19" i="29"/>
  <c r="I19" i="29"/>
  <c r="J19" i="29" s="1"/>
  <c r="K19" i="29" s="1"/>
  <c r="L19" i="29" s="1"/>
  <c r="C19" i="29"/>
  <c r="O18" i="29"/>
  <c r="I18" i="29"/>
  <c r="J18" i="29" s="1"/>
  <c r="K18" i="29" s="1"/>
  <c r="L18" i="29" s="1"/>
  <c r="C18" i="29"/>
  <c r="O17" i="29"/>
  <c r="I17" i="29"/>
  <c r="J17" i="29" s="1"/>
  <c r="K17" i="29" s="1"/>
  <c r="L17" i="29" s="1"/>
  <c r="C17" i="29"/>
  <c r="O16" i="29"/>
  <c r="I16" i="29"/>
  <c r="J16" i="29" s="1"/>
  <c r="K16" i="29" s="1"/>
  <c r="L16" i="29" s="1"/>
  <c r="C16" i="29"/>
  <c r="O15" i="29"/>
  <c r="I15" i="29"/>
  <c r="J15" i="29" s="1"/>
  <c r="K15" i="29" s="1"/>
  <c r="L15" i="29" s="1"/>
  <c r="C15" i="29"/>
  <c r="O14" i="29"/>
  <c r="I14" i="29"/>
  <c r="J14" i="29" s="1"/>
  <c r="K14" i="29" s="1"/>
  <c r="L14" i="29" s="1"/>
  <c r="C14" i="29"/>
  <c r="O13" i="29"/>
  <c r="I13" i="29"/>
  <c r="J13" i="29" s="1"/>
  <c r="K13" i="29" s="1"/>
  <c r="L13" i="29" s="1"/>
  <c r="C13" i="29"/>
  <c r="O12" i="29"/>
  <c r="I12" i="29"/>
  <c r="J12" i="29" s="1"/>
  <c r="K12" i="29" s="1"/>
  <c r="L12" i="29" s="1"/>
  <c r="C12" i="29"/>
  <c r="O11" i="29"/>
  <c r="I11" i="29"/>
  <c r="J11" i="29" s="1"/>
  <c r="K11" i="29" s="1"/>
  <c r="L11" i="29" s="1"/>
  <c r="C11" i="29"/>
  <c r="O10" i="29"/>
  <c r="I10" i="29"/>
  <c r="J10" i="29" s="1"/>
  <c r="K10" i="29" s="1"/>
  <c r="L10" i="29" s="1"/>
  <c r="C10" i="29"/>
  <c r="O9" i="29"/>
  <c r="I9" i="29"/>
  <c r="J9" i="29" s="1"/>
  <c r="K9" i="29" s="1"/>
  <c r="L9" i="29" s="1"/>
  <c r="C9" i="29"/>
  <c r="O8" i="29"/>
  <c r="I8" i="29"/>
  <c r="J8" i="29" s="1"/>
  <c r="K8" i="29" s="1"/>
  <c r="L8" i="29" s="1"/>
  <c r="C8" i="29"/>
  <c r="O7" i="29"/>
  <c r="I7" i="29"/>
  <c r="J7" i="29" s="1"/>
  <c r="K7" i="29" s="1"/>
  <c r="C7" i="29"/>
  <c r="O6" i="29"/>
  <c r="I6" i="29"/>
  <c r="J6" i="29" s="1"/>
  <c r="K6" i="29" s="1"/>
  <c r="L6" i="29" s="1"/>
  <c r="C6" i="29"/>
  <c r="O5" i="29"/>
  <c r="I5" i="29"/>
  <c r="J5" i="29" s="1"/>
  <c r="K5" i="29" s="1"/>
  <c r="L5" i="29" s="1"/>
  <c r="C5" i="29"/>
  <c r="O4" i="29"/>
  <c r="G24" i="29"/>
  <c r="F24" i="29"/>
  <c r="C4" i="29"/>
  <c r="O3" i="29"/>
  <c r="O2" i="29"/>
  <c r="O1" i="29"/>
  <c r="V4" i="31" l="1"/>
  <c r="W4" i="31" s="1"/>
  <c r="X4" i="31" s="1"/>
  <c r="W24" i="31"/>
  <c r="X7" i="31"/>
  <c r="X11" i="31"/>
  <c r="X15" i="31"/>
  <c r="X19" i="31"/>
  <c r="X23" i="31"/>
  <c r="P24" i="31"/>
  <c r="U14" i="31"/>
  <c r="V14" i="31" s="1"/>
  <c r="W14" i="31" s="1"/>
  <c r="X14" i="31" s="1"/>
  <c r="U22" i="31"/>
  <c r="V22" i="31" s="1"/>
  <c r="W22" i="31" s="1"/>
  <c r="X22" i="31" s="1"/>
  <c r="X6" i="31"/>
  <c r="X10" i="31"/>
  <c r="X18" i="31"/>
  <c r="L7" i="29"/>
  <c r="K24" i="29"/>
  <c r="I4" i="29"/>
  <c r="J24" i="26"/>
  <c r="G16" i="26"/>
  <c r="X24" i="31" l="1"/>
  <c r="U24" i="31"/>
  <c r="I24" i="29"/>
  <c r="J4" i="29"/>
  <c r="J24" i="29" l="1"/>
  <c r="K4" i="29"/>
  <c r="L4" i="29" s="1"/>
  <c r="L24" i="29" s="1"/>
  <c r="F23" i="26" l="1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H28" i="18" l="1"/>
  <c r="H29" i="18"/>
  <c r="S1" i="28"/>
  <c r="P1" i="28"/>
  <c r="D24" i="26"/>
  <c r="F24" i="26" l="1"/>
  <c r="I87" i="14" l="1"/>
  <c r="E87" i="14"/>
  <c r="J86" i="14"/>
  <c r="K86" i="14" s="1"/>
  <c r="L86" i="14" s="1"/>
  <c r="M86" i="14" s="1"/>
  <c r="G86" i="14"/>
  <c r="D86" i="14"/>
  <c r="K85" i="14"/>
  <c r="L85" i="14" s="1"/>
  <c r="M85" i="14" s="1"/>
  <c r="J85" i="14"/>
  <c r="G85" i="14"/>
  <c r="D85" i="14"/>
  <c r="M84" i="14"/>
  <c r="L84" i="14"/>
  <c r="K84" i="14"/>
  <c r="J84" i="14"/>
  <c r="G84" i="14"/>
  <c r="D84" i="14"/>
  <c r="K83" i="14"/>
  <c r="L83" i="14" s="1"/>
  <c r="M83" i="14" s="1"/>
  <c r="J83" i="14"/>
  <c r="G83" i="14"/>
  <c r="D83" i="14"/>
  <c r="K82" i="14"/>
  <c r="L82" i="14" s="1"/>
  <c r="M82" i="14" s="1"/>
  <c r="J82" i="14"/>
  <c r="G82" i="14"/>
  <c r="D82" i="14"/>
  <c r="K81" i="14"/>
  <c r="L81" i="14" s="1"/>
  <c r="M81" i="14" s="1"/>
  <c r="J81" i="14"/>
  <c r="G81" i="14"/>
  <c r="D81" i="14"/>
  <c r="K80" i="14"/>
  <c r="L80" i="14" s="1"/>
  <c r="M80" i="14" s="1"/>
  <c r="J80" i="14"/>
  <c r="G80" i="14"/>
  <c r="D80" i="14"/>
  <c r="K79" i="14"/>
  <c r="L79" i="14" s="1"/>
  <c r="M79" i="14" s="1"/>
  <c r="J79" i="14"/>
  <c r="G79" i="14"/>
  <c r="D79" i="14"/>
  <c r="K78" i="14"/>
  <c r="L78" i="14" s="1"/>
  <c r="M78" i="14" s="1"/>
  <c r="J78" i="14"/>
  <c r="G78" i="14"/>
  <c r="D78" i="14"/>
  <c r="K77" i="14"/>
  <c r="L77" i="14" s="1"/>
  <c r="M77" i="14" s="1"/>
  <c r="J77" i="14"/>
  <c r="G77" i="14"/>
  <c r="D77" i="14"/>
  <c r="K76" i="14"/>
  <c r="L76" i="14" s="1"/>
  <c r="M76" i="14" s="1"/>
  <c r="J76" i="14"/>
  <c r="G76" i="14"/>
  <c r="D76" i="14"/>
  <c r="K75" i="14"/>
  <c r="L75" i="14" s="1"/>
  <c r="M75" i="14" s="1"/>
  <c r="J75" i="14"/>
  <c r="G75" i="14"/>
  <c r="D75" i="14"/>
  <c r="K74" i="14"/>
  <c r="L74" i="14" s="1"/>
  <c r="M74" i="14" s="1"/>
  <c r="J74" i="14"/>
  <c r="G74" i="14"/>
  <c r="D74" i="14"/>
  <c r="K73" i="14"/>
  <c r="L73" i="14" s="1"/>
  <c r="M73" i="14" s="1"/>
  <c r="J73" i="14"/>
  <c r="G73" i="14"/>
  <c r="D73" i="14"/>
  <c r="K72" i="14"/>
  <c r="L72" i="14" s="1"/>
  <c r="M72" i="14" s="1"/>
  <c r="J72" i="14"/>
  <c r="G72" i="14"/>
  <c r="D72" i="14"/>
  <c r="K71" i="14"/>
  <c r="L71" i="14" s="1"/>
  <c r="M71" i="14" s="1"/>
  <c r="J71" i="14"/>
  <c r="G71" i="14"/>
  <c r="D71" i="14"/>
  <c r="K70" i="14"/>
  <c r="L70" i="14" s="1"/>
  <c r="J70" i="14"/>
  <c r="G70" i="14"/>
  <c r="D70" i="14"/>
  <c r="K69" i="14"/>
  <c r="L69" i="14" s="1"/>
  <c r="M69" i="14" s="1"/>
  <c r="J69" i="14"/>
  <c r="G69" i="14"/>
  <c r="D69" i="14"/>
  <c r="K68" i="14"/>
  <c r="L68" i="14" s="1"/>
  <c r="M68" i="14" s="1"/>
  <c r="J68" i="14"/>
  <c r="G68" i="14"/>
  <c r="G87" i="14" s="1"/>
  <c r="D68" i="14"/>
  <c r="H67" i="14"/>
  <c r="H87" i="14" s="1"/>
  <c r="D67" i="14"/>
  <c r="I62" i="14"/>
  <c r="H62" i="14"/>
  <c r="E62" i="14"/>
  <c r="K61" i="14"/>
  <c r="L61" i="14" s="1"/>
  <c r="M61" i="14" s="1"/>
  <c r="J61" i="14"/>
  <c r="D61" i="14"/>
  <c r="K60" i="14"/>
  <c r="L60" i="14" s="1"/>
  <c r="M60" i="14" s="1"/>
  <c r="J60" i="14"/>
  <c r="D60" i="14"/>
  <c r="J59" i="14"/>
  <c r="K59" i="14" s="1"/>
  <c r="L59" i="14" s="1"/>
  <c r="M59" i="14" s="1"/>
  <c r="D59" i="14"/>
  <c r="K58" i="14"/>
  <c r="L58" i="14" s="1"/>
  <c r="M58" i="14" s="1"/>
  <c r="J58" i="14"/>
  <c r="G58" i="14"/>
  <c r="D58" i="14"/>
  <c r="L57" i="14"/>
  <c r="M57" i="14" s="1"/>
  <c r="K57" i="14"/>
  <c r="J57" i="14"/>
  <c r="G57" i="14"/>
  <c r="D57" i="14"/>
  <c r="J56" i="14"/>
  <c r="K56" i="14" s="1"/>
  <c r="L56" i="14" s="1"/>
  <c r="M56" i="14" s="1"/>
  <c r="G56" i="14"/>
  <c r="D56" i="14"/>
  <c r="J55" i="14"/>
  <c r="K55" i="14" s="1"/>
  <c r="L55" i="14" s="1"/>
  <c r="M55" i="14" s="1"/>
  <c r="G55" i="14"/>
  <c r="D55" i="14"/>
  <c r="J54" i="14"/>
  <c r="K54" i="14" s="1"/>
  <c r="L54" i="14" s="1"/>
  <c r="M54" i="14" s="1"/>
  <c r="G54" i="14"/>
  <c r="D54" i="14"/>
  <c r="J53" i="14"/>
  <c r="K53" i="14" s="1"/>
  <c r="L53" i="14" s="1"/>
  <c r="M53" i="14" s="1"/>
  <c r="G53" i="14"/>
  <c r="D53" i="14"/>
  <c r="J52" i="14"/>
  <c r="K52" i="14" s="1"/>
  <c r="L52" i="14" s="1"/>
  <c r="M52" i="14" s="1"/>
  <c r="G52" i="14"/>
  <c r="D52" i="14"/>
  <c r="J51" i="14"/>
  <c r="K51" i="14" s="1"/>
  <c r="L51" i="14" s="1"/>
  <c r="M51" i="14" s="1"/>
  <c r="G51" i="14"/>
  <c r="D51" i="14"/>
  <c r="J50" i="14"/>
  <c r="K50" i="14" s="1"/>
  <c r="L50" i="14" s="1"/>
  <c r="M50" i="14" s="1"/>
  <c r="G50" i="14"/>
  <c r="D50" i="14"/>
  <c r="J49" i="14"/>
  <c r="K49" i="14" s="1"/>
  <c r="L49" i="14" s="1"/>
  <c r="M49" i="14" s="1"/>
  <c r="G49" i="14"/>
  <c r="D49" i="14"/>
  <c r="J48" i="14"/>
  <c r="K48" i="14" s="1"/>
  <c r="L48" i="14" s="1"/>
  <c r="M48" i="14" s="1"/>
  <c r="G48" i="14"/>
  <c r="D48" i="14"/>
  <c r="J47" i="14"/>
  <c r="K47" i="14" s="1"/>
  <c r="L47" i="14" s="1"/>
  <c r="M47" i="14" s="1"/>
  <c r="G47" i="14"/>
  <c r="D47" i="14"/>
  <c r="J46" i="14"/>
  <c r="K46" i="14" s="1"/>
  <c r="L46" i="14" s="1"/>
  <c r="M46" i="14" s="1"/>
  <c r="G46" i="14"/>
  <c r="D46" i="14"/>
  <c r="J45" i="14"/>
  <c r="K45" i="14" s="1"/>
  <c r="L45" i="14" s="1"/>
  <c r="G45" i="14"/>
  <c r="D45" i="14"/>
  <c r="J44" i="14"/>
  <c r="K44" i="14" s="1"/>
  <c r="L44" i="14" s="1"/>
  <c r="M44" i="14" s="1"/>
  <c r="G44" i="14"/>
  <c r="D44" i="14"/>
  <c r="J43" i="14"/>
  <c r="K43" i="14" s="1"/>
  <c r="L43" i="14" s="1"/>
  <c r="M43" i="14" s="1"/>
  <c r="G43" i="14"/>
  <c r="D43" i="14"/>
  <c r="J42" i="14"/>
  <c r="J62" i="14" s="1"/>
  <c r="G42" i="14"/>
  <c r="G62" i="14" s="1"/>
  <c r="D42" i="14"/>
  <c r="I37" i="14"/>
  <c r="E37" i="14"/>
  <c r="J36" i="14"/>
  <c r="K36" i="14" s="1"/>
  <c r="L36" i="14" s="1"/>
  <c r="M36" i="14" s="1"/>
  <c r="G36" i="14"/>
  <c r="D36" i="14"/>
  <c r="J35" i="14"/>
  <c r="K35" i="14" s="1"/>
  <c r="L35" i="14" s="1"/>
  <c r="M35" i="14" s="1"/>
  <c r="G35" i="14"/>
  <c r="D35" i="14"/>
  <c r="J34" i="14"/>
  <c r="K34" i="14" s="1"/>
  <c r="L34" i="14" s="1"/>
  <c r="M34" i="14" s="1"/>
  <c r="G34" i="14"/>
  <c r="D34" i="14"/>
  <c r="J33" i="14"/>
  <c r="K33" i="14" s="1"/>
  <c r="L33" i="14" s="1"/>
  <c r="M33" i="14" s="1"/>
  <c r="G33" i="14"/>
  <c r="D33" i="14"/>
  <c r="K32" i="14"/>
  <c r="L32" i="14" s="1"/>
  <c r="M32" i="14" s="1"/>
  <c r="J32" i="14"/>
  <c r="G32" i="14"/>
  <c r="D32" i="14"/>
  <c r="K31" i="14"/>
  <c r="L31" i="14" s="1"/>
  <c r="M31" i="14" s="1"/>
  <c r="J31" i="14"/>
  <c r="G31" i="14"/>
  <c r="D31" i="14"/>
  <c r="J30" i="14"/>
  <c r="K30" i="14" s="1"/>
  <c r="L30" i="14" s="1"/>
  <c r="M30" i="14" s="1"/>
  <c r="G30" i="14"/>
  <c r="D30" i="14"/>
  <c r="J29" i="14"/>
  <c r="K29" i="14" s="1"/>
  <c r="L29" i="14" s="1"/>
  <c r="M29" i="14" s="1"/>
  <c r="G29" i="14"/>
  <c r="D29" i="14"/>
  <c r="J28" i="14"/>
  <c r="K28" i="14" s="1"/>
  <c r="L28" i="14" s="1"/>
  <c r="M28" i="14" s="1"/>
  <c r="G28" i="14"/>
  <c r="D28" i="14"/>
  <c r="K27" i="14"/>
  <c r="L27" i="14" s="1"/>
  <c r="M27" i="14" s="1"/>
  <c r="J27" i="14"/>
  <c r="G27" i="14"/>
  <c r="D27" i="14"/>
  <c r="J26" i="14"/>
  <c r="K26" i="14" s="1"/>
  <c r="L26" i="14" s="1"/>
  <c r="G26" i="14"/>
  <c r="D26" i="14"/>
  <c r="J25" i="14"/>
  <c r="K25" i="14" s="1"/>
  <c r="L25" i="14" s="1"/>
  <c r="M25" i="14" s="1"/>
  <c r="G25" i="14"/>
  <c r="D25" i="14"/>
  <c r="J24" i="14"/>
  <c r="K24" i="14" s="1"/>
  <c r="L24" i="14" s="1"/>
  <c r="M24" i="14" s="1"/>
  <c r="G24" i="14"/>
  <c r="D24" i="14"/>
  <c r="K23" i="14"/>
  <c r="L23" i="14" s="1"/>
  <c r="M23" i="14" s="1"/>
  <c r="J23" i="14"/>
  <c r="G23" i="14"/>
  <c r="G37" i="14" s="1"/>
  <c r="D23" i="14"/>
  <c r="M70" i="14" l="1"/>
  <c r="L87" i="14"/>
  <c r="J67" i="14"/>
  <c r="L62" i="14"/>
  <c r="M45" i="14"/>
  <c r="M62" i="14" s="1"/>
  <c r="K42" i="14"/>
  <c r="L42" i="14" s="1"/>
  <c r="M42" i="14" s="1"/>
  <c r="L37" i="14"/>
  <c r="M26" i="14"/>
  <c r="M37" i="14" s="1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4" i="28"/>
  <c r="J24" i="23"/>
  <c r="G29" i="23"/>
  <c r="G27" i="23"/>
  <c r="G28" i="23"/>
  <c r="J87" i="14" l="1"/>
  <c r="K67" i="14"/>
  <c r="T24" i="28"/>
  <c r="S24" i="28"/>
  <c r="P24" i="28"/>
  <c r="U23" i="28"/>
  <c r="V23" i="28" s="1"/>
  <c r="W23" i="28" s="1"/>
  <c r="X23" i="28" s="1"/>
  <c r="O23" i="28"/>
  <c r="U22" i="28"/>
  <c r="V22" i="28" s="1"/>
  <c r="W22" i="28" s="1"/>
  <c r="X22" i="28" s="1"/>
  <c r="O22" i="28"/>
  <c r="U21" i="28"/>
  <c r="V21" i="28" s="1"/>
  <c r="W21" i="28" s="1"/>
  <c r="X21" i="28" s="1"/>
  <c r="O21" i="28"/>
  <c r="U20" i="28"/>
  <c r="V20" i="28" s="1"/>
  <c r="W20" i="28" s="1"/>
  <c r="X20" i="28" s="1"/>
  <c r="O20" i="28"/>
  <c r="U19" i="28"/>
  <c r="V19" i="28" s="1"/>
  <c r="W19" i="28" s="1"/>
  <c r="X19" i="28" s="1"/>
  <c r="O19" i="28"/>
  <c r="U18" i="28"/>
  <c r="V18" i="28" s="1"/>
  <c r="W18" i="28" s="1"/>
  <c r="X18" i="28" s="1"/>
  <c r="O18" i="28"/>
  <c r="U17" i="28"/>
  <c r="V17" i="28" s="1"/>
  <c r="W17" i="28" s="1"/>
  <c r="X17" i="28" s="1"/>
  <c r="O17" i="28"/>
  <c r="U16" i="28"/>
  <c r="V16" i="28" s="1"/>
  <c r="W16" i="28" s="1"/>
  <c r="X16" i="28" s="1"/>
  <c r="O16" i="28"/>
  <c r="U15" i="28"/>
  <c r="V15" i="28" s="1"/>
  <c r="W15" i="28" s="1"/>
  <c r="X15" i="28" s="1"/>
  <c r="O15" i="28"/>
  <c r="U14" i="28"/>
  <c r="V14" i="28" s="1"/>
  <c r="W14" i="28" s="1"/>
  <c r="X14" i="28" s="1"/>
  <c r="O14" i="28"/>
  <c r="U13" i="28"/>
  <c r="V13" i="28" s="1"/>
  <c r="W13" i="28" s="1"/>
  <c r="X13" i="28" s="1"/>
  <c r="O13" i="28"/>
  <c r="U12" i="28"/>
  <c r="V12" i="28" s="1"/>
  <c r="W12" i="28" s="1"/>
  <c r="X12" i="28" s="1"/>
  <c r="O12" i="28"/>
  <c r="U11" i="28"/>
  <c r="V11" i="28" s="1"/>
  <c r="W11" i="28" s="1"/>
  <c r="X11" i="28" s="1"/>
  <c r="O11" i="28"/>
  <c r="U10" i="28"/>
  <c r="V10" i="28" s="1"/>
  <c r="W10" i="28" s="1"/>
  <c r="X10" i="28" s="1"/>
  <c r="O10" i="28"/>
  <c r="U9" i="28"/>
  <c r="V9" i="28" s="1"/>
  <c r="W9" i="28" s="1"/>
  <c r="X9" i="28" s="1"/>
  <c r="O9" i="28"/>
  <c r="U8" i="28"/>
  <c r="V8" i="28" s="1"/>
  <c r="W8" i="28" s="1"/>
  <c r="X8" i="28" s="1"/>
  <c r="O8" i="28"/>
  <c r="U7" i="28"/>
  <c r="V7" i="28" s="1"/>
  <c r="W7" i="28" s="1"/>
  <c r="O7" i="28"/>
  <c r="U6" i="28"/>
  <c r="V6" i="28" s="1"/>
  <c r="W6" i="28" s="1"/>
  <c r="X6" i="28" s="1"/>
  <c r="O6" i="28"/>
  <c r="U5" i="28"/>
  <c r="V5" i="28" s="1"/>
  <c r="W5" i="28" s="1"/>
  <c r="X5" i="28" s="1"/>
  <c r="O5" i="28"/>
  <c r="U4" i="28"/>
  <c r="R24" i="28"/>
  <c r="O4" i="28"/>
  <c r="X170" i="27"/>
  <c r="G23" i="26" s="1"/>
  <c r="I23" i="26" s="1"/>
  <c r="J23" i="26" s="1"/>
  <c r="K23" i="26" s="1"/>
  <c r="L23" i="26" s="1"/>
  <c r="R170" i="27"/>
  <c r="G20" i="26" s="1"/>
  <c r="I20" i="26" s="1"/>
  <c r="J20" i="26" s="1"/>
  <c r="K20" i="26" s="1"/>
  <c r="L20" i="26" s="1"/>
  <c r="L170" i="27"/>
  <c r="G22" i="26" s="1"/>
  <c r="I22" i="26" s="1"/>
  <c r="J22" i="26" s="1"/>
  <c r="K22" i="26" s="1"/>
  <c r="L22" i="26" s="1"/>
  <c r="F170" i="27"/>
  <c r="G21" i="26" s="1"/>
  <c r="I21" i="26" s="1"/>
  <c r="J21" i="26" s="1"/>
  <c r="K21" i="26" s="1"/>
  <c r="L21" i="26" s="1"/>
  <c r="X136" i="27"/>
  <c r="G19" i="26" s="1"/>
  <c r="I19" i="26" s="1"/>
  <c r="J19" i="26" s="1"/>
  <c r="K19" i="26" s="1"/>
  <c r="L19" i="26" s="1"/>
  <c r="R136" i="27"/>
  <c r="G18" i="26" s="1"/>
  <c r="I18" i="26" s="1"/>
  <c r="J18" i="26" s="1"/>
  <c r="K18" i="26" s="1"/>
  <c r="L18" i="26" s="1"/>
  <c r="L136" i="27"/>
  <c r="G15" i="26" s="1"/>
  <c r="I15" i="26" s="1"/>
  <c r="J15" i="26" s="1"/>
  <c r="K15" i="26" s="1"/>
  <c r="L15" i="26" s="1"/>
  <c r="F136" i="27"/>
  <c r="G11" i="26" s="1"/>
  <c r="I11" i="26" s="1"/>
  <c r="J11" i="26" s="1"/>
  <c r="K11" i="26" s="1"/>
  <c r="L11" i="26" s="1"/>
  <c r="X102" i="27"/>
  <c r="G10" i="26" s="1"/>
  <c r="I10" i="26" s="1"/>
  <c r="J10" i="26" s="1"/>
  <c r="K10" i="26" s="1"/>
  <c r="L10" i="26" s="1"/>
  <c r="R102" i="27"/>
  <c r="G14" i="26" s="1"/>
  <c r="I14" i="26" s="1"/>
  <c r="J14" i="26" s="1"/>
  <c r="K14" i="26" s="1"/>
  <c r="L14" i="26" s="1"/>
  <c r="L102" i="27"/>
  <c r="G9" i="26" s="1"/>
  <c r="I9" i="26" s="1"/>
  <c r="J9" i="26" s="1"/>
  <c r="K9" i="26" s="1"/>
  <c r="L9" i="26" s="1"/>
  <c r="F102" i="27"/>
  <c r="G13" i="26" s="1"/>
  <c r="I13" i="26" s="1"/>
  <c r="J13" i="26" s="1"/>
  <c r="K13" i="26" s="1"/>
  <c r="L13" i="26" s="1"/>
  <c r="X68" i="27"/>
  <c r="G8" i="26" s="1"/>
  <c r="I8" i="26" s="1"/>
  <c r="R68" i="27"/>
  <c r="G12" i="26" s="1"/>
  <c r="I12" i="26" s="1"/>
  <c r="L68" i="27"/>
  <c r="G7" i="26" s="1"/>
  <c r="I7" i="26" s="1"/>
  <c r="J7" i="26" s="1"/>
  <c r="K7" i="26" s="1"/>
  <c r="F68" i="27"/>
  <c r="G17" i="26" s="1"/>
  <c r="I17" i="26" s="1"/>
  <c r="J17" i="26" s="1"/>
  <c r="K17" i="26" s="1"/>
  <c r="L17" i="26" s="1"/>
  <c r="X34" i="27"/>
  <c r="I16" i="26" s="1"/>
  <c r="J16" i="26" s="1"/>
  <c r="K16" i="26" s="1"/>
  <c r="L16" i="26" s="1"/>
  <c r="R34" i="27"/>
  <c r="G6" i="26" s="1"/>
  <c r="I6" i="26" s="1"/>
  <c r="J6" i="26" s="1"/>
  <c r="K6" i="26" s="1"/>
  <c r="L6" i="26" s="1"/>
  <c r="L34" i="27"/>
  <c r="G5" i="26" s="1"/>
  <c r="I5" i="26" s="1"/>
  <c r="J5" i="26" s="1"/>
  <c r="K5" i="26" s="1"/>
  <c r="L5" i="26" s="1"/>
  <c r="F34" i="27"/>
  <c r="G4" i="26" s="1"/>
  <c r="I4" i="26" s="1"/>
  <c r="H24" i="26"/>
  <c r="C23" i="26"/>
  <c r="C22" i="26"/>
  <c r="C21" i="26"/>
  <c r="C20" i="26"/>
  <c r="O19" i="26"/>
  <c r="C19" i="26"/>
  <c r="O18" i="26"/>
  <c r="C18" i="26"/>
  <c r="O17" i="26"/>
  <c r="C17" i="26"/>
  <c r="O16" i="26"/>
  <c r="C16" i="26"/>
  <c r="O15" i="26"/>
  <c r="C15" i="26"/>
  <c r="O14" i="26"/>
  <c r="C14" i="26"/>
  <c r="O13" i="26"/>
  <c r="C13" i="26"/>
  <c r="O12" i="26"/>
  <c r="C12" i="26"/>
  <c r="O11" i="26"/>
  <c r="C11" i="26"/>
  <c r="O10" i="26"/>
  <c r="C10" i="26"/>
  <c r="O9" i="26"/>
  <c r="C9" i="26"/>
  <c r="O8" i="26"/>
  <c r="C8" i="26"/>
  <c r="O7" i="26"/>
  <c r="C7" i="26"/>
  <c r="O6" i="26"/>
  <c r="C6" i="26"/>
  <c r="O5" i="26"/>
  <c r="C5" i="26"/>
  <c r="O4" i="26"/>
  <c r="C4" i="26"/>
  <c r="O3" i="26"/>
  <c r="O2" i="26"/>
  <c r="O1" i="26"/>
  <c r="J8" i="26" l="1"/>
  <c r="K8" i="26" s="1"/>
  <c r="J12" i="26"/>
  <c r="K12" i="26" s="1"/>
  <c r="L12" i="26" s="1"/>
  <c r="K87" i="14"/>
  <c r="L67" i="14"/>
  <c r="M67" i="14" s="1"/>
  <c r="M87" i="14" s="1"/>
  <c r="U24" i="28"/>
  <c r="V4" i="28"/>
  <c r="W4" i="28" s="1"/>
  <c r="X4" i="28" s="1"/>
  <c r="W24" i="28"/>
  <c r="X7" i="28"/>
  <c r="I24" i="26"/>
  <c r="J4" i="26"/>
  <c r="K4" i="26" s="1"/>
  <c r="L4" i="26" s="1"/>
  <c r="L7" i="26"/>
  <c r="G24" i="26"/>
  <c r="Q4" i="25"/>
  <c r="Q5" i="25"/>
  <c r="Q6" i="25"/>
  <c r="Q7" i="25"/>
  <c r="Q8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L8" i="26" l="1"/>
  <c r="L24" i="26" s="1"/>
  <c r="K24" i="26"/>
  <c r="X24" i="28"/>
  <c r="T22" i="25"/>
  <c r="U22" i="25" s="1"/>
  <c r="T21" i="25"/>
  <c r="U21" i="25" s="1"/>
  <c r="T19" i="25"/>
  <c r="U19" i="25" s="1"/>
  <c r="V19" i="25" s="1"/>
  <c r="T18" i="25"/>
  <c r="U18" i="25" s="1"/>
  <c r="V18" i="25" s="1"/>
  <c r="T15" i="25"/>
  <c r="U15" i="25" s="1"/>
  <c r="V15" i="25" s="1"/>
  <c r="T11" i="25"/>
  <c r="U11" i="25" s="1"/>
  <c r="V11" i="25" s="1"/>
  <c r="T10" i="25"/>
  <c r="U10" i="25" s="1"/>
  <c r="V10" i="25" s="1"/>
  <c r="T14" i="25"/>
  <c r="U14" i="25" s="1"/>
  <c r="V14" i="25" s="1"/>
  <c r="T9" i="25"/>
  <c r="U9" i="25" s="1"/>
  <c r="V9" i="25" s="1"/>
  <c r="T12" i="25"/>
  <c r="U12" i="25" s="1"/>
  <c r="V12" i="25" s="1"/>
  <c r="T8" i="25"/>
  <c r="U8" i="25" s="1"/>
  <c r="V8" i="25" s="1"/>
  <c r="T17" i="25"/>
  <c r="U17" i="25" s="1"/>
  <c r="V17" i="25" s="1"/>
  <c r="T16" i="25"/>
  <c r="U16" i="25" s="1"/>
  <c r="T6" i="25"/>
  <c r="U6" i="25" s="1"/>
  <c r="V6" i="25" s="1"/>
  <c r="S24" i="25"/>
  <c r="O24" i="25"/>
  <c r="T23" i="25"/>
  <c r="U23" i="25" s="1"/>
  <c r="N23" i="25"/>
  <c r="N22" i="25"/>
  <c r="N21" i="25"/>
  <c r="T20" i="25"/>
  <c r="U20" i="25" s="1"/>
  <c r="V20" i="25" s="1"/>
  <c r="N20" i="25"/>
  <c r="N19" i="25"/>
  <c r="N18" i="25"/>
  <c r="N17" i="25"/>
  <c r="N16" i="25"/>
  <c r="N15" i="25"/>
  <c r="N14" i="25"/>
  <c r="T13" i="25"/>
  <c r="U13" i="25" s="1"/>
  <c r="N13" i="25"/>
  <c r="N12" i="25"/>
  <c r="N11" i="25"/>
  <c r="N10" i="25"/>
  <c r="N9" i="25"/>
  <c r="N8" i="25"/>
  <c r="T7" i="25"/>
  <c r="U7" i="25" s="1"/>
  <c r="V7" i="25" s="1"/>
  <c r="N7" i="25"/>
  <c r="N6" i="25"/>
  <c r="T5" i="25"/>
  <c r="U5" i="25" s="1"/>
  <c r="V5" i="25" s="1"/>
  <c r="N5" i="25"/>
  <c r="N4" i="25"/>
  <c r="W6" i="25" l="1"/>
  <c r="V22" i="25"/>
  <c r="W22" i="25" s="1"/>
  <c r="V13" i="25"/>
  <c r="W13" i="25" s="1"/>
  <c r="W14" i="25"/>
  <c r="V16" i="25"/>
  <c r="W16" i="25" s="1"/>
  <c r="W15" i="25"/>
  <c r="V23" i="25"/>
  <c r="W23" i="25" s="1"/>
  <c r="W5" i="25"/>
  <c r="V21" i="25"/>
  <c r="W21" i="25" s="1"/>
  <c r="Q24" i="25"/>
  <c r="W8" i="25"/>
  <c r="W20" i="25"/>
  <c r="W9" i="25"/>
  <c r="W17" i="25"/>
  <c r="W11" i="25"/>
  <c r="W18" i="25"/>
  <c r="W10" i="25"/>
  <c r="W12" i="25"/>
  <c r="W19" i="25"/>
  <c r="R24" i="25"/>
  <c r="V24" i="25"/>
  <c r="W7" i="25"/>
  <c r="T4" i="25"/>
  <c r="T24" i="25" l="1"/>
  <c r="U4" i="25"/>
  <c r="V4" i="25" l="1"/>
  <c r="W4" i="25" s="1"/>
  <c r="W24" i="25" s="1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1" i="23"/>
  <c r="I22" i="20" l="1"/>
  <c r="I24" i="20"/>
  <c r="G24" i="20"/>
  <c r="F23" i="23" l="1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R170" i="24" l="1"/>
  <c r="L170" i="24"/>
  <c r="F170" i="24"/>
  <c r="R136" i="24"/>
  <c r="L136" i="24"/>
  <c r="F136" i="24"/>
  <c r="R102" i="24"/>
  <c r="L102" i="24"/>
  <c r="F102" i="24"/>
  <c r="R68" i="24"/>
  <c r="L68" i="24"/>
  <c r="F68" i="24"/>
  <c r="X170" i="24"/>
  <c r="X136" i="24"/>
  <c r="X102" i="24"/>
  <c r="X68" i="24"/>
  <c r="X34" i="24"/>
  <c r="R34" i="24"/>
  <c r="L34" i="24"/>
  <c r="F34" i="24"/>
  <c r="G4" i="23" s="1"/>
  <c r="G24" i="23" l="1"/>
  <c r="H24" i="23"/>
  <c r="D24" i="23"/>
  <c r="I23" i="23"/>
  <c r="J23" i="23" s="1"/>
  <c r="K23" i="23" s="1"/>
  <c r="L23" i="23" s="1"/>
  <c r="C23" i="23"/>
  <c r="I22" i="23"/>
  <c r="J22" i="23" s="1"/>
  <c r="K22" i="23" s="1"/>
  <c r="L22" i="23" s="1"/>
  <c r="C22" i="23"/>
  <c r="I21" i="23"/>
  <c r="J21" i="23" s="1"/>
  <c r="K21" i="23" s="1"/>
  <c r="L21" i="23" s="1"/>
  <c r="C21" i="23"/>
  <c r="I20" i="23"/>
  <c r="J20" i="23" s="1"/>
  <c r="K20" i="23" s="1"/>
  <c r="L20" i="23" s="1"/>
  <c r="C20" i="23"/>
  <c r="I19" i="23"/>
  <c r="J19" i="23" s="1"/>
  <c r="K19" i="23" s="1"/>
  <c r="L19" i="23" s="1"/>
  <c r="C19" i="23"/>
  <c r="I18" i="23"/>
  <c r="J18" i="23" s="1"/>
  <c r="K18" i="23" s="1"/>
  <c r="L18" i="23" s="1"/>
  <c r="C18" i="23"/>
  <c r="I17" i="23"/>
  <c r="J17" i="23" s="1"/>
  <c r="K17" i="23" s="1"/>
  <c r="L17" i="23" s="1"/>
  <c r="C17" i="23"/>
  <c r="I16" i="23"/>
  <c r="J16" i="23" s="1"/>
  <c r="K16" i="23" s="1"/>
  <c r="L16" i="23" s="1"/>
  <c r="C16" i="23"/>
  <c r="I15" i="23"/>
  <c r="J15" i="23" s="1"/>
  <c r="K15" i="23" s="1"/>
  <c r="L15" i="23" s="1"/>
  <c r="C15" i="23"/>
  <c r="I14" i="23"/>
  <c r="J14" i="23" s="1"/>
  <c r="K14" i="23" s="1"/>
  <c r="L14" i="23" s="1"/>
  <c r="C14" i="23"/>
  <c r="I13" i="23"/>
  <c r="J13" i="23" s="1"/>
  <c r="K13" i="23" s="1"/>
  <c r="L13" i="23" s="1"/>
  <c r="C13" i="23"/>
  <c r="I12" i="23"/>
  <c r="J12" i="23" s="1"/>
  <c r="K12" i="23" s="1"/>
  <c r="L12" i="23" s="1"/>
  <c r="C12" i="23"/>
  <c r="I11" i="23"/>
  <c r="J11" i="23" s="1"/>
  <c r="K11" i="23" s="1"/>
  <c r="L11" i="23" s="1"/>
  <c r="C11" i="23"/>
  <c r="I10" i="23"/>
  <c r="J10" i="23" s="1"/>
  <c r="K10" i="23" s="1"/>
  <c r="L10" i="23" s="1"/>
  <c r="C10" i="23"/>
  <c r="I9" i="23"/>
  <c r="J9" i="23" s="1"/>
  <c r="K9" i="23" s="1"/>
  <c r="L9" i="23" s="1"/>
  <c r="C9" i="23"/>
  <c r="I8" i="23"/>
  <c r="J8" i="23" s="1"/>
  <c r="K8" i="23" s="1"/>
  <c r="L8" i="23" s="1"/>
  <c r="C8" i="23"/>
  <c r="I7" i="23"/>
  <c r="J7" i="23" s="1"/>
  <c r="K7" i="23" s="1"/>
  <c r="C7" i="23"/>
  <c r="I6" i="23"/>
  <c r="J6" i="23" s="1"/>
  <c r="K6" i="23" s="1"/>
  <c r="L6" i="23" s="1"/>
  <c r="C6" i="23"/>
  <c r="I5" i="23"/>
  <c r="C5" i="23"/>
  <c r="I4" i="23"/>
  <c r="J4" i="23" s="1"/>
  <c r="K4" i="23" s="1"/>
  <c r="L4" i="23" s="1"/>
  <c r="F24" i="23"/>
  <c r="C4" i="23"/>
  <c r="J5" i="23" l="1"/>
  <c r="K5" i="23" s="1"/>
  <c r="L5" i="23" s="1"/>
  <c r="I24" i="23"/>
  <c r="K24" i="23"/>
  <c r="L7" i="23"/>
  <c r="L24" i="23" l="1"/>
  <c r="D24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I23" i="20"/>
  <c r="J23" i="20" s="1"/>
  <c r="K23" i="20" s="1"/>
  <c r="L23" i="20" s="1"/>
  <c r="C23" i="20"/>
  <c r="J22" i="20"/>
  <c r="K22" i="20" s="1"/>
  <c r="L22" i="20" s="1"/>
  <c r="C22" i="20"/>
  <c r="J21" i="20"/>
  <c r="K21" i="20" s="1"/>
  <c r="L21" i="20" s="1"/>
  <c r="I21" i="20"/>
  <c r="C21" i="20"/>
  <c r="C20" i="20"/>
  <c r="C19" i="20"/>
  <c r="C18" i="20"/>
  <c r="H24" i="20" l="1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F24" i="20"/>
  <c r="C4" i="20"/>
  <c r="J9" i="18" l="1"/>
  <c r="J8" i="18"/>
  <c r="J7" i="18"/>
  <c r="J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6" i="18"/>
  <c r="H6" i="7"/>
  <c r="G243" i="17"/>
  <c r="G213" i="17"/>
  <c r="G183" i="17"/>
  <c r="G93" i="17"/>
  <c r="G63" i="17"/>
  <c r="G33" i="17"/>
  <c r="G3" i="17"/>
  <c r="G184" i="17" l="1"/>
  <c r="G4" i="17" l="1"/>
  <c r="G34" i="17"/>
  <c r="G64" i="17"/>
  <c r="G94" i="17"/>
  <c r="G153" i="17"/>
  <c r="G154" i="17" s="1"/>
  <c r="G214" i="17"/>
  <c r="G244" i="17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H18" i="14" l="1"/>
  <c r="H18" i="16"/>
  <c r="D18" i="16"/>
  <c r="I17" i="16"/>
  <c r="J17" i="16" s="1"/>
  <c r="K17" i="16" s="1"/>
  <c r="L17" i="16" s="1"/>
  <c r="C17" i="16"/>
  <c r="I16" i="16"/>
  <c r="J16" i="16" s="1"/>
  <c r="K16" i="16" s="1"/>
  <c r="L16" i="16" s="1"/>
  <c r="C16" i="16"/>
  <c r="I15" i="16"/>
  <c r="J15" i="16" s="1"/>
  <c r="K15" i="16" s="1"/>
  <c r="L15" i="16" s="1"/>
  <c r="C15" i="16"/>
  <c r="I14" i="16"/>
  <c r="J14" i="16" s="1"/>
  <c r="K14" i="16" s="1"/>
  <c r="L14" i="16" s="1"/>
  <c r="C14" i="16"/>
  <c r="I13" i="16"/>
  <c r="J13" i="16" s="1"/>
  <c r="K13" i="16" s="1"/>
  <c r="L13" i="16" s="1"/>
  <c r="C13" i="16"/>
  <c r="I12" i="16"/>
  <c r="J12" i="16" s="1"/>
  <c r="K12" i="16" s="1"/>
  <c r="L12" i="16" s="1"/>
  <c r="C12" i="16"/>
  <c r="I11" i="16"/>
  <c r="J11" i="16" s="1"/>
  <c r="K11" i="16" s="1"/>
  <c r="L11" i="16" s="1"/>
  <c r="C11" i="16"/>
  <c r="I10" i="16"/>
  <c r="J10" i="16" s="1"/>
  <c r="K10" i="16" s="1"/>
  <c r="L10" i="16" s="1"/>
  <c r="C10" i="16"/>
  <c r="I9" i="16"/>
  <c r="J9" i="16" s="1"/>
  <c r="K9" i="16" s="1"/>
  <c r="L9" i="16" s="1"/>
  <c r="C9" i="16"/>
  <c r="I8" i="16"/>
  <c r="J8" i="16" s="1"/>
  <c r="K8" i="16" s="1"/>
  <c r="L8" i="16" s="1"/>
  <c r="C8" i="16"/>
  <c r="I7" i="16"/>
  <c r="J7" i="16" s="1"/>
  <c r="K7" i="16" s="1"/>
  <c r="C7" i="16"/>
  <c r="I6" i="16"/>
  <c r="J6" i="16" s="1"/>
  <c r="K6" i="16" s="1"/>
  <c r="L6" i="16" s="1"/>
  <c r="C6" i="16"/>
  <c r="I5" i="16"/>
  <c r="J5" i="16" s="1"/>
  <c r="K5" i="16" s="1"/>
  <c r="L5" i="16" s="1"/>
  <c r="C5" i="16"/>
  <c r="I4" i="16"/>
  <c r="J4" i="16" s="1"/>
  <c r="K4" i="16" s="1"/>
  <c r="L4" i="16" s="1"/>
  <c r="F18" i="16"/>
  <c r="C4" i="16"/>
  <c r="L7" i="16" l="1"/>
  <c r="L18" i="16" s="1"/>
  <c r="K18" i="16"/>
  <c r="G17" i="14" l="1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E18" i="14" l="1"/>
  <c r="I18" i="14" l="1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G18" i="14"/>
  <c r="D4" i="14"/>
  <c r="D17" i="12" l="1"/>
  <c r="D16" i="12"/>
  <c r="D15" i="12"/>
  <c r="D14" i="12"/>
  <c r="D13" i="12"/>
  <c r="D12" i="12"/>
  <c r="D11" i="12"/>
  <c r="D10" i="12"/>
  <c r="D9" i="12"/>
  <c r="I9" i="12" s="1"/>
  <c r="D8" i="12"/>
  <c r="D7" i="12"/>
  <c r="D6" i="12"/>
  <c r="D5" i="12"/>
  <c r="D4" i="12"/>
  <c r="H18" i="12" l="1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I18" i="10" l="1"/>
  <c r="G17" i="10" l="1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18" i="10" l="1"/>
  <c r="D17" i="10"/>
  <c r="E17" i="10" s="1"/>
  <c r="J17" i="10" s="1"/>
  <c r="K17" i="10" s="1"/>
  <c r="L17" i="10" s="1"/>
  <c r="M17" i="10" s="1"/>
  <c r="D16" i="10"/>
  <c r="E16" i="10" s="1"/>
  <c r="J16" i="10" s="1"/>
  <c r="K16" i="10" s="1"/>
  <c r="L16" i="10" s="1"/>
  <c r="M16" i="10" s="1"/>
  <c r="D15" i="10"/>
  <c r="E15" i="10" s="1"/>
  <c r="J15" i="10" s="1"/>
  <c r="K15" i="10" s="1"/>
  <c r="L15" i="10" s="1"/>
  <c r="M15" i="10" s="1"/>
  <c r="D14" i="10"/>
  <c r="E14" i="10" s="1"/>
  <c r="J14" i="10" s="1"/>
  <c r="K14" i="10" s="1"/>
  <c r="L14" i="10" s="1"/>
  <c r="M14" i="10" s="1"/>
  <c r="D13" i="10"/>
  <c r="E13" i="10" s="1"/>
  <c r="J13" i="10" s="1"/>
  <c r="K13" i="10" s="1"/>
  <c r="L13" i="10" s="1"/>
  <c r="M13" i="10" s="1"/>
  <c r="D12" i="10"/>
  <c r="E12" i="10" s="1"/>
  <c r="J12" i="10" s="1"/>
  <c r="K12" i="10" s="1"/>
  <c r="L12" i="10" s="1"/>
  <c r="M12" i="10" s="1"/>
  <c r="D11" i="10"/>
  <c r="E11" i="10" s="1"/>
  <c r="J11" i="10" s="1"/>
  <c r="K11" i="10" s="1"/>
  <c r="L11" i="10" s="1"/>
  <c r="M11" i="10" s="1"/>
  <c r="D10" i="10"/>
  <c r="E10" i="10" s="1"/>
  <c r="J10" i="10" s="1"/>
  <c r="K10" i="10" s="1"/>
  <c r="L10" i="10" s="1"/>
  <c r="M10" i="10" s="1"/>
  <c r="D9" i="10"/>
  <c r="E9" i="10" s="1"/>
  <c r="J9" i="10" s="1"/>
  <c r="K9" i="10" s="1"/>
  <c r="L9" i="10" s="1"/>
  <c r="M9" i="10" s="1"/>
  <c r="D8" i="10"/>
  <c r="E8" i="10" s="1"/>
  <c r="J8" i="10" s="1"/>
  <c r="K8" i="10" s="1"/>
  <c r="L8" i="10" s="1"/>
  <c r="M8" i="10" s="1"/>
  <c r="D7" i="10"/>
  <c r="E7" i="10" s="1"/>
  <c r="J7" i="10" s="1"/>
  <c r="K7" i="10" s="1"/>
  <c r="L7" i="10" s="1"/>
  <c r="M7" i="10" s="1"/>
  <c r="D6" i="10"/>
  <c r="E6" i="10" s="1"/>
  <c r="J6" i="10" s="1"/>
  <c r="K6" i="10" s="1"/>
  <c r="L6" i="10" s="1"/>
  <c r="M6" i="10" s="1"/>
  <c r="D5" i="10"/>
  <c r="E5" i="10" s="1"/>
  <c r="J5" i="10" s="1"/>
  <c r="K5" i="10" s="1"/>
  <c r="L5" i="10" s="1"/>
  <c r="M5" i="10" s="1"/>
  <c r="D4" i="10"/>
  <c r="E4" i="10" s="1"/>
  <c r="J4" i="10" s="1"/>
  <c r="K4" i="10" s="1"/>
  <c r="L4" i="10" s="1"/>
  <c r="M4" i="10" s="1"/>
  <c r="E18" i="10" l="1"/>
  <c r="L18" i="10" l="1"/>
  <c r="M18" i="10"/>
  <c r="H7" i="7" l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32" i="7" l="1"/>
  <c r="J10" i="4" l="1"/>
  <c r="J9" i="4"/>
  <c r="J8" i="4"/>
  <c r="J7" i="4"/>
  <c r="J6" i="4"/>
  <c r="E17" i="4" l="1"/>
  <c r="G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Q52" i="3" l="1"/>
  <c r="Q40" i="3"/>
  <c r="Q28" i="3"/>
  <c r="Q16" i="3"/>
  <c r="Q5" i="3"/>
  <c r="Q42" i="2" l="1"/>
  <c r="R38" i="2" s="1"/>
  <c r="R39" i="2"/>
  <c r="Q27" i="2" l="1"/>
  <c r="L17" i="4"/>
  <c r="D18" i="12"/>
  <c r="I5" i="12"/>
  <c r="J5" i="12" s="1"/>
  <c r="K5" i="12" s="1"/>
  <c r="L5" i="12" s="1"/>
  <c r="I4" i="12"/>
  <c r="J4" i="12" s="1"/>
  <c r="K4" i="12" s="1"/>
  <c r="L4" i="12" s="1"/>
  <c r="I16" i="12"/>
  <c r="J16" i="12" s="1"/>
  <c r="K16" i="12" s="1"/>
  <c r="L16" i="12" s="1"/>
  <c r="I10" i="12"/>
  <c r="J10" i="12" s="1"/>
  <c r="K10" i="12" s="1"/>
  <c r="L10" i="12" s="1"/>
  <c r="I17" i="12"/>
  <c r="J17" i="12" s="1"/>
  <c r="K17" i="12" s="1"/>
  <c r="L17" i="12" s="1"/>
  <c r="I11" i="12"/>
  <c r="J11" i="12" s="1"/>
  <c r="K11" i="12" s="1"/>
  <c r="L11" i="12" s="1"/>
  <c r="I8" i="12"/>
  <c r="J8" i="12" s="1"/>
  <c r="K8" i="12" s="1"/>
  <c r="L8" i="12" s="1"/>
  <c r="J9" i="12"/>
  <c r="K9" i="12" s="1"/>
  <c r="L9" i="12" s="1"/>
  <c r="I14" i="12"/>
  <c r="J14" i="12" s="1"/>
  <c r="K14" i="12" s="1"/>
  <c r="L14" i="12" s="1"/>
  <c r="I7" i="12"/>
  <c r="J7" i="12" s="1"/>
  <c r="K7" i="12" s="1"/>
  <c r="I12" i="12"/>
  <c r="J12" i="12" s="1"/>
  <c r="K12" i="12" s="1"/>
  <c r="L12" i="12" s="1"/>
  <c r="I6" i="12"/>
  <c r="J6" i="12" s="1"/>
  <c r="K6" i="12" s="1"/>
  <c r="L6" i="12" s="1"/>
  <c r="I15" i="12"/>
  <c r="J15" i="12" s="1"/>
  <c r="K15" i="12" s="1"/>
  <c r="L15" i="12" s="1"/>
  <c r="I13" i="12"/>
  <c r="J13" i="12" s="1"/>
  <c r="K13" i="12" s="1"/>
  <c r="L13" i="12" s="1"/>
  <c r="L7" i="12" l="1"/>
  <c r="L18" i="12" s="1"/>
  <c r="K18" i="12"/>
  <c r="J4" i="14"/>
  <c r="K4" i="14" s="1"/>
  <c r="J5" i="14"/>
  <c r="K5" i="14" s="1"/>
  <c r="J6" i="14"/>
  <c r="K6" i="14" s="1"/>
  <c r="J7" i="14"/>
  <c r="K7" i="14" s="1"/>
  <c r="L7" i="14" s="1"/>
  <c r="L6" i="14" l="1"/>
  <c r="M6" i="14" s="1"/>
  <c r="L5" i="14"/>
  <c r="M5" i="14" s="1"/>
  <c r="L4" i="14"/>
  <c r="M4" i="14" s="1"/>
  <c r="M7" i="14"/>
  <c r="J8" i="14"/>
  <c r="K8" i="14" s="1"/>
  <c r="L8" i="14" s="1"/>
  <c r="M8" i="14" l="1"/>
  <c r="J9" i="14"/>
  <c r="K9" i="14" s="1"/>
  <c r="L9" i="14" s="1"/>
  <c r="M9" i="14" l="1"/>
  <c r="J10" i="14"/>
  <c r="K10" i="14" s="1"/>
  <c r="L10" i="14" s="1"/>
  <c r="M10" i="14" l="1"/>
  <c r="J11" i="14"/>
  <c r="K11" i="14" s="1"/>
  <c r="L11" i="14" s="1"/>
  <c r="L18" i="14" l="1"/>
  <c r="M11" i="14"/>
  <c r="M18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K17" i="14" s="1"/>
  <c r="L13" i="14" l="1"/>
  <c r="M13" i="14" s="1"/>
  <c r="L17" i="14"/>
  <c r="M17" i="14" s="1"/>
  <c r="L16" i="14"/>
  <c r="M16" i="14" s="1"/>
  <c r="L15" i="14"/>
  <c r="M15" i="14" s="1"/>
  <c r="L14" i="14"/>
  <c r="M14" i="14" s="1"/>
  <c r="L12" i="14"/>
  <c r="M12" i="14" s="1"/>
  <c r="I7" i="20" l="1"/>
  <c r="J7" i="20" s="1"/>
  <c r="K7" i="20" s="1"/>
  <c r="I17" i="20"/>
  <c r="J17" i="20" s="1"/>
  <c r="K17" i="20" s="1"/>
  <c r="L17" i="20" s="1"/>
  <c r="I18" i="20"/>
  <c r="J18" i="20" s="1"/>
  <c r="K18" i="20" s="1"/>
  <c r="L18" i="20" s="1"/>
  <c r="I4" i="20"/>
  <c r="J4" i="20" s="1"/>
  <c r="K4" i="20" s="1"/>
  <c r="L4" i="20" s="1"/>
  <c r="I13" i="20"/>
  <c r="J13" i="20" s="1"/>
  <c r="K13" i="20" s="1"/>
  <c r="L13" i="20" s="1"/>
  <c r="I15" i="20"/>
  <c r="J15" i="20" s="1"/>
  <c r="K15" i="20" s="1"/>
  <c r="L15" i="20" s="1"/>
  <c r="I9" i="20"/>
  <c r="J9" i="20" s="1"/>
  <c r="K9" i="20" s="1"/>
  <c r="L9" i="20" s="1"/>
  <c r="I8" i="20"/>
  <c r="J8" i="20" s="1"/>
  <c r="K8" i="20" s="1"/>
  <c r="L8" i="20" s="1"/>
  <c r="I16" i="20"/>
  <c r="J16" i="20" s="1"/>
  <c r="K16" i="20" s="1"/>
  <c r="L16" i="20" s="1"/>
  <c r="I5" i="20"/>
  <c r="J5" i="20" s="1"/>
  <c r="K5" i="20" s="1"/>
  <c r="L5" i="20" s="1"/>
  <c r="I10" i="20"/>
  <c r="J10" i="20"/>
  <c r="K10" i="20" s="1"/>
  <c r="L10" i="20" s="1"/>
  <c r="I14" i="20"/>
  <c r="J14" i="20" s="1"/>
  <c r="K14" i="20" s="1"/>
  <c r="L14" i="20" s="1"/>
  <c r="I11" i="20"/>
  <c r="J11" i="20" s="1"/>
  <c r="K11" i="20" s="1"/>
  <c r="L11" i="20" s="1"/>
  <c r="I6" i="20"/>
  <c r="J6" i="20" s="1"/>
  <c r="K6" i="20" s="1"/>
  <c r="L6" i="20" s="1"/>
  <c r="I19" i="20"/>
  <c r="J19" i="20" s="1"/>
  <c r="K19" i="20" s="1"/>
  <c r="L19" i="20" s="1"/>
  <c r="I20" i="20"/>
  <c r="J20" i="20" s="1"/>
  <c r="K20" i="20" s="1"/>
  <c r="L20" i="20" s="1"/>
  <c r="I12" i="20"/>
  <c r="J12" i="20" s="1"/>
  <c r="K12" i="20" s="1"/>
  <c r="L12" i="20" s="1"/>
  <c r="L7" i="20" l="1"/>
  <c r="L24" i="20" s="1"/>
  <c r="K24" i="20"/>
</calcChain>
</file>

<file path=xl/sharedStrings.xml><?xml version="1.0" encoding="utf-8"?>
<sst xmlns="http://schemas.openxmlformats.org/spreadsheetml/2006/main" count="5274" uniqueCount="1139">
  <si>
    <t>IDLE TIME</t>
  </si>
  <si>
    <t>RIM 382</t>
  </si>
  <si>
    <t>RIM 383</t>
  </si>
  <si>
    <t>RIM 372</t>
  </si>
  <si>
    <t>RIM 378</t>
  </si>
  <si>
    <t>RIM 380</t>
  </si>
  <si>
    <t>1 - 31 AGUSTUS 2021</t>
  </si>
  <si>
    <t>1 - 31 JULI 2021</t>
  </si>
  <si>
    <t>Engine run</t>
  </si>
  <si>
    <t>Working</t>
  </si>
  <si>
    <t>Traveling</t>
  </si>
  <si>
    <t>Idling</t>
  </si>
  <si>
    <t>Operation</t>
  </si>
  <si>
    <t>Accumulated hours</t>
  </si>
  <si>
    <t xml:space="preserve"> </t>
  </si>
  <si>
    <t>1 - 30 SEPTEMBER 2021</t>
  </si>
  <si>
    <t>2jam 30m</t>
  </si>
  <si>
    <t>2jam 35m</t>
  </si>
  <si>
    <t>5jam 29m</t>
  </si>
  <si>
    <t>4jam 33m</t>
  </si>
  <si>
    <t>3jam 46m</t>
  </si>
  <si>
    <t>3jam 39m</t>
  </si>
  <si>
    <t>4jam 37m</t>
  </si>
  <si>
    <t>7jam 9m</t>
  </si>
  <si>
    <t>4jam 9m</t>
  </si>
  <si>
    <t>2jam 43m</t>
  </si>
  <si>
    <t>3jam 25m</t>
  </si>
  <si>
    <t>3jam 10m</t>
  </si>
  <si>
    <t>3jam 0m</t>
  </si>
  <si>
    <t>4jam 21m</t>
  </si>
  <si>
    <t>4jam 30m</t>
  </si>
  <si>
    <t>4jam 28m</t>
  </si>
  <si>
    <t>5jam 38m</t>
  </si>
  <si>
    <t>6jam 6m</t>
  </si>
  <si>
    <t>4jam 32m</t>
  </si>
  <si>
    <t>4jam 19m</t>
  </si>
  <si>
    <t>2jam 59m</t>
  </si>
  <si>
    <t>4jam 44m</t>
  </si>
  <si>
    <t>3jam 43m</t>
  </si>
  <si>
    <t>1jam 48m</t>
  </si>
  <si>
    <t>3jam 28m</t>
  </si>
  <si>
    <t>3jam 56m</t>
  </si>
  <si>
    <t>2jam 56m</t>
  </si>
  <si>
    <t>3jam 54m</t>
  </si>
  <si>
    <t>1jam 46m</t>
  </si>
  <si>
    <t>4jam 31m</t>
  </si>
  <si>
    <t>3jam 48m</t>
  </si>
  <si>
    <t>2jam 47m</t>
  </si>
  <si>
    <t>3jam 22m</t>
  </si>
  <si>
    <t>3jam 40m</t>
  </si>
  <si>
    <t>4jam 53m</t>
  </si>
  <si>
    <t>3jam 29m</t>
  </si>
  <si>
    <t>2jam 16m</t>
  </si>
  <si>
    <t>3jam 8m</t>
  </si>
  <si>
    <t>2jam 38m</t>
  </si>
  <si>
    <t>3jam 5m</t>
  </si>
  <si>
    <t>3jam 58m</t>
  </si>
  <si>
    <t>5jam 21m</t>
  </si>
  <si>
    <t>5jam 8m</t>
  </si>
  <si>
    <t>2jam 31m</t>
  </si>
  <si>
    <t>3jam 47m</t>
  </si>
  <si>
    <t>2jam 46m</t>
  </si>
  <si>
    <t>2jam 45m</t>
  </si>
  <si>
    <t>4jam 35m</t>
  </si>
  <si>
    <t>4jam 15m</t>
  </si>
  <si>
    <t>4jam 20m</t>
  </si>
  <si>
    <t>3jam 23m</t>
  </si>
  <si>
    <t>4jam 50m</t>
  </si>
  <si>
    <t>0jam 49m</t>
  </si>
  <si>
    <t>6jam 8m</t>
  </si>
  <si>
    <t>3jam 21m</t>
  </si>
  <si>
    <t>2jam 27m</t>
  </si>
  <si>
    <t>4jam 13m</t>
  </si>
  <si>
    <t>5jam 12m</t>
  </si>
  <si>
    <t>4jam 16m</t>
  </si>
  <si>
    <t>4jam 47m</t>
  </si>
  <si>
    <t>2jam 58m</t>
  </si>
  <si>
    <t>3jam 34m</t>
  </si>
  <si>
    <t>2jam 15m</t>
  </si>
  <si>
    <t>2jam 32m</t>
  </si>
  <si>
    <t>3jam 16m</t>
  </si>
  <si>
    <t>4jam 25m</t>
  </si>
  <si>
    <t>3jam 57m</t>
  </si>
  <si>
    <t>3jam 18m</t>
  </si>
  <si>
    <t>0jam 31m</t>
  </si>
  <si>
    <t>0jam 6m</t>
  </si>
  <si>
    <t>0jam 4m</t>
  </si>
  <si>
    <t>0jam 28m</t>
  </si>
  <si>
    <t>3jam 50m</t>
  </si>
  <si>
    <t>3jam 15m</t>
  </si>
  <si>
    <t>0jam 8m</t>
  </si>
  <si>
    <t>0jam 42m</t>
  </si>
  <si>
    <t>4jam 43m</t>
  </si>
  <si>
    <t>3jam 13m</t>
  </si>
  <si>
    <t>3jam 4m</t>
  </si>
  <si>
    <t>5jam 5m</t>
  </si>
  <si>
    <t>2jam 26m</t>
  </si>
  <si>
    <t>3jam 52m</t>
  </si>
  <si>
    <t>2jam 3m</t>
  </si>
  <si>
    <t>2jam 0m</t>
  </si>
  <si>
    <t>1jam 51m</t>
  </si>
  <si>
    <t>1jam 49m</t>
  </si>
  <si>
    <t>1jam 45m</t>
  </si>
  <si>
    <t>2jam 57m</t>
  </si>
  <si>
    <t>5jam 35m</t>
  </si>
  <si>
    <t>3jam 3m</t>
  </si>
  <si>
    <t>2jam 17m</t>
  </si>
  <si>
    <t>3jam 30m</t>
  </si>
  <si>
    <t>3jam 1m</t>
  </si>
  <si>
    <t>2jam 37m</t>
  </si>
  <si>
    <t>2jam 22m</t>
  </si>
  <si>
    <t>5jam 52m</t>
  </si>
  <si>
    <t>1jam 0m</t>
  </si>
  <si>
    <t>1jam 41m</t>
  </si>
  <si>
    <t>3jam 32m</t>
  </si>
  <si>
    <t>4jam 17m</t>
  </si>
  <si>
    <t>6jam 34m</t>
  </si>
  <si>
    <t>4jam 45m</t>
  </si>
  <si>
    <t>4jam 34m</t>
  </si>
  <si>
    <t>2jam 13m</t>
  </si>
  <si>
    <t>1jam 9m</t>
  </si>
  <si>
    <t>1jam 35m</t>
  </si>
  <si>
    <t>2jam 54m</t>
  </si>
  <si>
    <t>1jam 54m</t>
  </si>
  <si>
    <t>4jam 38m</t>
  </si>
  <si>
    <t>3jam 9m</t>
  </si>
  <si>
    <t>3jam 24m</t>
  </si>
  <si>
    <t>4jam 8m</t>
  </si>
  <si>
    <t>4jam 29m</t>
  </si>
  <si>
    <t>5jam 2m</t>
  </si>
  <si>
    <t>2jam 21m</t>
  </si>
  <si>
    <t>6jam 43m</t>
  </si>
  <si>
    <t>4jam 26m</t>
  </si>
  <si>
    <t>5jam 16m</t>
  </si>
  <si>
    <t>6jam 40m</t>
  </si>
  <si>
    <t>7jam 14m</t>
  </si>
  <si>
    <t>1jam 3m</t>
  </si>
  <si>
    <t>1jam 22m</t>
  </si>
  <si>
    <t>1jam 23m</t>
  </si>
  <si>
    <t>1jam 17m</t>
  </si>
  <si>
    <t>1jam 8m</t>
  </si>
  <si>
    <t>2jam 34m</t>
  </si>
  <si>
    <t>0jam 59m</t>
  </si>
  <si>
    <t>1jam 13m</t>
  </si>
  <si>
    <t>1jam 50m</t>
  </si>
  <si>
    <t>0jam 41m</t>
  </si>
  <si>
    <t>1jam 6m</t>
  </si>
  <si>
    <t>1jam 29m</t>
  </si>
  <si>
    <t>1jam 10m</t>
  </si>
  <si>
    <t>2jam 10m</t>
  </si>
  <si>
    <t>2jam 7m</t>
  </si>
  <si>
    <t>2jam 18m</t>
  </si>
  <si>
    <t>2jam 28m</t>
  </si>
  <si>
    <t>1jam 39m</t>
  </si>
  <si>
    <t>4jam 36m</t>
  </si>
  <si>
    <t>3jam 51m</t>
  </si>
  <si>
    <t>2jam 33m</t>
  </si>
  <si>
    <t>2jam 23m</t>
  </si>
  <si>
    <t>2jam 48m</t>
  </si>
  <si>
    <t>1jam 38m</t>
  </si>
  <si>
    <t>1jam 14m</t>
  </si>
  <si>
    <t>1jam 42m</t>
  </si>
  <si>
    <t>1jam 37m</t>
  </si>
  <si>
    <t>4jam 11m</t>
  </si>
  <si>
    <t>2jam 41m</t>
  </si>
  <si>
    <t>0jam 34m</t>
  </si>
  <si>
    <t>2jam 51m</t>
  </si>
  <si>
    <t>2jam 49m</t>
  </si>
  <si>
    <t>3jam 7m</t>
  </si>
  <si>
    <t>4jam 0m</t>
  </si>
  <si>
    <t>Accumulated jamours</t>
  </si>
  <si>
    <t>575jam 13m</t>
  </si>
  <si>
    <t>415jam 56m</t>
  </si>
  <si>
    <t>73jam 3m</t>
  </si>
  <si>
    <t>100jam 29m</t>
  </si>
  <si>
    <t>595jam 33m</t>
  </si>
  <si>
    <t>403jam 23m</t>
  </si>
  <si>
    <t>55jam 23m</t>
  </si>
  <si>
    <t>148jam 52m</t>
  </si>
  <si>
    <t>6jam.15</t>
  </si>
  <si>
    <t>6jam.24</t>
  </si>
  <si>
    <t>575jam 10m</t>
  </si>
  <si>
    <t>414jam 12m</t>
  </si>
  <si>
    <t>66jam 59m</t>
  </si>
  <si>
    <t>107jam 28m</t>
  </si>
  <si>
    <t>597jam 48m</t>
  </si>
  <si>
    <t>428jam 10m</t>
  </si>
  <si>
    <t>56jam 44m</t>
  </si>
  <si>
    <t>124jam 6m</t>
  </si>
  <si>
    <t>558jam 10m</t>
  </si>
  <si>
    <t>384jam 9m</t>
  </si>
  <si>
    <t>81jam 26m</t>
  </si>
  <si>
    <t>102jam 27m</t>
  </si>
  <si>
    <t>6jam 59m</t>
  </si>
  <si>
    <t>4jam 27m</t>
  </si>
  <si>
    <t>3jam 53m</t>
  </si>
  <si>
    <t>4jam 1m</t>
  </si>
  <si>
    <t>4jam 10m</t>
  </si>
  <si>
    <t>5jam 45m</t>
  </si>
  <si>
    <t>5jam 18m</t>
  </si>
  <si>
    <t>5jam 26m</t>
  </si>
  <si>
    <t>3jam 12m</t>
  </si>
  <si>
    <t>3jam 55m</t>
  </si>
  <si>
    <t>3jam 45m</t>
  </si>
  <si>
    <t>3jam 44m</t>
  </si>
  <si>
    <t>3jam 36m</t>
  </si>
  <si>
    <t>5jam 23m</t>
  </si>
  <si>
    <t>4jam 6m</t>
  </si>
  <si>
    <t>1jam 56m</t>
  </si>
  <si>
    <t>3jam 26m</t>
  </si>
  <si>
    <t>2jam 44m</t>
  </si>
  <si>
    <t>2jam 39m</t>
  </si>
  <si>
    <t>3jam 41m</t>
  </si>
  <si>
    <t>3jam 17m</t>
  </si>
  <si>
    <t>4jam 3m</t>
  </si>
  <si>
    <t>0jam 1m</t>
  </si>
  <si>
    <t>549jam 54m</t>
  </si>
  <si>
    <t>391jam 5m</t>
  </si>
  <si>
    <t>75jam 45m</t>
  </si>
  <si>
    <t>99jam 56m</t>
  </si>
  <si>
    <t>2jam 52m</t>
  </si>
  <si>
    <t>545jam 29m</t>
  </si>
  <si>
    <t>384jam 12m</t>
  </si>
  <si>
    <t>51jam 35m</t>
  </si>
  <si>
    <t>122jam 24m</t>
  </si>
  <si>
    <t>2jam 11m</t>
  </si>
  <si>
    <t>7jam 2m</t>
  </si>
  <si>
    <t>5jam 49m</t>
  </si>
  <si>
    <t>6jam 18m</t>
  </si>
  <si>
    <t>5jam 31m</t>
  </si>
  <si>
    <t>5jam 24m</t>
  </si>
  <si>
    <t>500jam 38m</t>
  </si>
  <si>
    <t>337jam 37m</t>
  </si>
  <si>
    <t>54jam 21m</t>
  </si>
  <si>
    <t>119jam 38m</t>
  </si>
  <si>
    <t>4jam 48m</t>
  </si>
  <si>
    <t>7jam 31m</t>
  </si>
  <si>
    <t>5jam 50m</t>
  </si>
  <si>
    <t>0jam 58m</t>
  </si>
  <si>
    <t>597jam 4m</t>
  </si>
  <si>
    <t>454jam 3m</t>
  </si>
  <si>
    <t>57jam 42m</t>
  </si>
  <si>
    <t>98jam 42m</t>
  </si>
  <si>
    <t>3jam 14m</t>
  </si>
  <si>
    <t>2jam 42m</t>
  </si>
  <si>
    <t>558jam 38m</t>
  </si>
  <si>
    <t>377jam 32m</t>
  </si>
  <si>
    <t>76jam 39m</t>
  </si>
  <si>
    <t>115jam 43m</t>
  </si>
  <si>
    <t>5jam 28m</t>
  </si>
  <si>
    <t>3jam 49m</t>
  </si>
  <si>
    <t>4jam 4m</t>
  </si>
  <si>
    <t>NO.</t>
  </si>
  <si>
    <t>CODE UNIT</t>
  </si>
  <si>
    <t>CN</t>
  </si>
  <si>
    <t>TOTAL HM</t>
  </si>
  <si>
    <t>TOTAL FUEL</t>
  </si>
  <si>
    <t>TIME BD</t>
  </si>
  <si>
    <t>RIM-LA-XC-200-361</t>
  </si>
  <si>
    <t>RIM-LA-XC-200-362</t>
  </si>
  <si>
    <t>RIM-LA-HY-200-372</t>
  </si>
  <si>
    <t>RIM-LA-SW-200-373</t>
  </si>
  <si>
    <t>RIM-LA-HY-200-378</t>
  </si>
  <si>
    <t>RIM-LA-SW-200-379</t>
  </si>
  <si>
    <t>RIM-LA-HY-200-380</t>
  </si>
  <si>
    <t>RIM-LA-SW-200-381</t>
  </si>
  <si>
    <t>RIM-LA-HY-200-382</t>
  </si>
  <si>
    <t>RIM-LA-HY-200-383</t>
  </si>
  <si>
    <t xml:space="preserve">TOTAL </t>
  </si>
  <si>
    <t>IDLE TIME ACT</t>
  </si>
  <si>
    <t>1 - 31 OKTOBER 2021</t>
  </si>
  <si>
    <t>TOTAL TIME</t>
  </si>
  <si>
    <t>NO</t>
  </si>
  <si>
    <t>NAMA OPERATOR</t>
  </si>
  <si>
    <t>NO UNIT</t>
  </si>
  <si>
    <t>KETERANGAN</t>
  </si>
  <si>
    <t>WAKTU PENGERJAAN</t>
  </si>
  <si>
    <t>AWAL</t>
  </si>
  <si>
    <t>AKHIR</t>
  </si>
  <si>
    <t>TANGGAL</t>
  </si>
  <si>
    <t>ABIZARD APRILIO</t>
  </si>
  <si>
    <t>LA 384</t>
  </si>
  <si>
    <t>BIDARTE</t>
  </si>
  <si>
    <t>LA 378</t>
  </si>
  <si>
    <t>JANGKUT</t>
  </si>
  <si>
    <t>LA 382</t>
  </si>
  <si>
    <t>JULIYANTO</t>
  </si>
  <si>
    <t>LA 383</t>
  </si>
  <si>
    <t>BANTU PASANG JARING-JARING POMPA</t>
  </si>
  <si>
    <t>PENGISIAN POMPA AIR LAYAN</t>
  </si>
  <si>
    <t>BANTU MEKANIK PASANG POMPA KOLAM WSC</t>
  </si>
  <si>
    <t>BANTU ANGKAT BOLDER WP 13</t>
  </si>
  <si>
    <t>PASANG TIAN PUMP SELURY</t>
  </si>
  <si>
    <t>LA 381</t>
  </si>
  <si>
    <t>PENGISIAN AIR POMPA LAYAN</t>
  </si>
  <si>
    <t>BUDI KARTIONO</t>
  </si>
  <si>
    <t>BANTU MEKANIK DSA</t>
  </si>
  <si>
    <t>SEFIONO</t>
  </si>
  <si>
    <t>VICTORIO A.M</t>
  </si>
  <si>
    <t>BANTU MEKANIK DSA WP 14</t>
  </si>
  <si>
    <t>BANTU PEMASANGAN PIPA</t>
  </si>
  <si>
    <t>ARIF EKO SR.</t>
  </si>
  <si>
    <t>BANTU MEKANIK PASANG POMPA AIR</t>
  </si>
  <si>
    <t>BANTU MEKANIK PASANG TALANG LONDER</t>
  </si>
  <si>
    <t>BANTU ANGKAT CHEMIKAL</t>
  </si>
  <si>
    <t>NORMALISAI AKSES PARKIRAN DAN ANGKAT PIPA BESI KE WP 14</t>
  </si>
  <si>
    <t xml:space="preserve">RAHMAD SURYADI </t>
  </si>
  <si>
    <t>JULKARNAIN</t>
  </si>
  <si>
    <t>BANTU ANGKAT TONG CHEMIKAL</t>
  </si>
  <si>
    <t>BANTU PEMASANGAN MESIN</t>
  </si>
  <si>
    <t>JAMALUDIN</t>
  </si>
  <si>
    <t>BANTU PASANG MESIN</t>
  </si>
  <si>
    <t>4jam 58m</t>
  </si>
  <si>
    <t>7jam 22m</t>
  </si>
  <si>
    <t>6jam 21m</t>
  </si>
  <si>
    <t>5jam 3m</t>
  </si>
  <si>
    <t>5jam 11m</t>
  </si>
  <si>
    <t>5jam 22m</t>
  </si>
  <si>
    <t>5jam 20m</t>
  </si>
  <si>
    <t>4jam 24m</t>
  </si>
  <si>
    <t>5jam 15m</t>
  </si>
  <si>
    <t>5jam 43m</t>
  </si>
  <si>
    <t>6jam 41m</t>
  </si>
  <si>
    <t>10jam 52m</t>
  </si>
  <si>
    <t>5jam 48m</t>
  </si>
  <si>
    <t>3jam 42m</t>
  </si>
  <si>
    <t>6jam 7m</t>
  </si>
  <si>
    <t>6jam 31m</t>
  </si>
  <si>
    <t>5jam 25m</t>
  </si>
  <si>
    <t>5jam 42m</t>
  </si>
  <si>
    <t>3jam 59m</t>
  </si>
  <si>
    <t>5jam 10m</t>
  </si>
  <si>
    <t>4jam 22m</t>
  </si>
  <si>
    <t>4jam 54m</t>
  </si>
  <si>
    <t>5jam 46m</t>
  </si>
  <si>
    <t>4jam 2m</t>
  </si>
  <si>
    <t>4jam 39m</t>
  </si>
  <si>
    <t>5jam 27m</t>
  </si>
  <si>
    <t>2jam 19m</t>
  </si>
  <si>
    <t>0jam 32m</t>
  </si>
  <si>
    <t>0jam 47m</t>
  </si>
  <si>
    <t>ANDRI SAPUTRA</t>
  </si>
  <si>
    <t>LA 380</t>
  </si>
  <si>
    <t>PEMBONGKARAN PONDOK DAUN</t>
  </si>
  <si>
    <t>RIM-EX-XC-200-348</t>
  </si>
  <si>
    <t>RIM-EX-XC-200-349</t>
  </si>
  <si>
    <t>RIM-EX-XC-200-350</t>
  </si>
  <si>
    <t>RIM-LA-SW-200-384</t>
  </si>
  <si>
    <t>TOTAL HM GPS</t>
  </si>
  <si>
    <t>TOTAL HM TENSHIFT</t>
  </si>
  <si>
    <t>ACT HM GPS</t>
  </si>
  <si>
    <t>IDLE GPS</t>
  </si>
  <si>
    <t>6jam 0m</t>
  </si>
  <si>
    <t>4jam 57m</t>
  </si>
  <si>
    <t>7jam 17m</t>
  </si>
  <si>
    <t>5jam 39m</t>
  </si>
  <si>
    <t>5jam 14m</t>
  </si>
  <si>
    <t>2jam 40m</t>
  </si>
  <si>
    <t>2jam 36m</t>
  </si>
  <si>
    <t>5jam 59m</t>
  </si>
  <si>
    <t>6jam 38m</t>
  </si>
  <si>
    <t>6jam 10m</t>
  </si>
  <si>
    <t>5jam 1m</t>
  </si>
  <si>
    <t>1jam 21m</t>
  </si>
  <si>
    <t>0jam 55m</t>
  </si>
  <si>
    <t>0jam 54m</t>
  </si>
  <si>
    <t>1jam 31m</t>
  </si>
  <si>
    <t>BANTU ISI POMPA AIR</t>
  </si>
  <si>
    <t>595jam 28m</t>
  </si>
  <si>
    <t>394jam 38m</t>
  </si>
  <si>
    <t>77jam 38m</t>
  </si>
  <si>
    <t>138jam 4m</t>
  </si>
  <si>
    <t>2jam 55m</t>
  </si>
  <si>
    <t>6jam 9m</t>
  </si>
  <si>
    <t>594jam 25m</t>
  </si>
  <si>
    <t>402jam 26m</t>
  </si>
  <si>
    <t>64jam 4m</t>
  </si>
  <si>
    <t>142jam 55m</t>
  </si>
  <si>
    <t>7jam 24m</t>
  </si>
  <si>
    <t>351jam 38m</t>
  </si>
  <si>
    <t>223jam 41m</t>
  </si>
  <si>
    <t>41jam 2m</t>
  </si>
  <si>
    <t>94jam 30m</t>
  </si>
  <si>
    <t>5jam 44m</t>
  </si>
  <si>
    <t>510jam 50m</t>
  </si>
  <si>
    <t>347jam 41m</t>
  </si>
  <si>
    <t>56jam 4m</t>
  </si>
  <si>
    <t>118jam 21m</t>
  </si>
  <si>
    <t>0jam 57m</t>
  </si>
  <si>
    <t>388jam 11m</t>
  </si>
  <si>
    <t>263jam 27m</t>
  </si>
  <si>
    <t>58jam 34m</t>
  </si>
  <si>
    <t>75jam 30m</t>
  </si>
  <si>
    <t>1 - 30 NOVEMBER 2021</t>
  </si>
  <si>
    <t>6jam 44m</t>
  </si>
  <si>
    <t>6jam 37m</t>
  </si>
  <si>
    <t>7jam 47m</t>
  </si>
  <si>
    <t>1jam 26m</t>
  </si>
  <si>
    <t>5jam 37m</t>
  </si>
  <si>
    <t>5jam 34m</t>
  </si>
  <si>
    <t>4jam 14m</t>
  </si>
  <si>
    <t>NO LAMBUNG</t>
  </si>
  <si>
    <t>JENIS</t>
  </si>
  <si>
    <t>TIPE</t>
  </si>
  <si>
    <t>MERK</t>
  </si>
  <si>
    <t>Act. Working</t>
  </si>
  <si>
    <t>% IdleTime</t>
  </si>
  <si>
    <t>% IdleTime Standard</t>
  </si>
  <si>
    <t>% Excess IdleTime</t>
  </si>
  <si>
    <t>HM PINALTI</t>
  </si>
  <si>
    <t>EXCA LONG ARM</t>
  </si>
  <si>
    <t>LA 200</t>
  </si>
  <si>
    <t>HYUNDAI</t>
  </si>
  <si>
    <t>5jam 56m</t>
  </si>
  <si>
    <t>2jam 14m</t>
  </si>
  <si>
    <t>3jam 27m</t>
  </si>
  <si>
    <t>4jam 41m</t>
  </si>
  <si>
    <t>5jam 33m</t>
  </si>
  <si>
    <t>4jam 59m</t>
  </si>
  <si>
    <t>3jam 6m</t>
  </si>
  <si>
    <t>4jam 7m</t>
  </si>
  <si>
    <t>LA 372</t>
  </si>
  <si>
    <t>3jam 38m</t>
  </si>
  <si>
    <t>4jam 18m</t>
  </si>
  <si>
    <t>4jam 23m</t>
  </si>
  <si>
    <t>5jam 6m</t>
  </si>
  <si>
    <t>DATA UPDATE</t>
  </si>
  <si>
    <t>4jam 52m</t>
  </si>
  <si>
    <t>8jam 41m</t>
  </si>
  <si>
    <t>5jam 9m</t>
  </si>
  <si>
    <t>2jam 4m</t>
  </si>
  <si>
    <t>2jam 20m</t>
  </si>
  <si>
    <t>4jam 42m</t>
  </si>
  <si>
    <t>3jam 11m</t>
  </si>
  <si>
    <t>3jam 2m</t>
  </si>
  <si>
    <t>5jam 4m</t>
  </si>
  <si>
    <t>7jam 49m</t>
  </si>
  <si>
    <t>4jam 55m</t>
  </si>
  <si>
    <t>6jam 19m</t>
  </si>
  <si>
    <t>"-"</t>
  </si>
  <si>
    <t>8jam 17m</t>
  </si>
  <si>
    <t>6jam 30m</t>
  </si>
  <si>
    <t>EXCESS TIME</t>
  </si>
  <si>
    <t>HM PINALTY</t>
  </si>
  <si>
    <t>HM TENSHIFT - (HM GPS - IDLE GPS)</t>
  </si>
  <si>
    <t>ACT HM GPS : HM TENSHIFT</t>
  </si>
  <si>
    <t>IDLETIME - 15%</t>
  </si>
  <si>
    <t>6jam 1m</t>
  </si>
  <si>
    <t>6jam 45m</t>
  </si>
  <si>
    <t>3h 13m</t>
  </si>
  <si>
    <t>2h 49m</t>
  </si>
  <si>
    <t>0h 36m</t>
  </si>
  <si>
    <t>5h 35m</t>
  </si>
  <si>
    <t>3h 36m</t>
  </si>
  <si>
    <t>530h 28m</t>
  </si>
  <si>
    <t>373h 28m</t>
  </si>
  <si>
    <t>65h 35m</t>
  </si>
  <si>
    <t>108h 13m</t>
  </si>
  <si>
    <t>5h 9m</t>
  </si>
  <si>
    <t>3h 17m</t>
  </si>
  <si>
    <t>7h 9m</t>
  </si>
  <si>
    <t>4h 25m</t>
  </si>
  <si>
    <t>5h 22m</t>
  </si>
  <si>
    <t>555h 42m</t>
  </si>
  <si>
    <t>346h 31m</t>
  </si>
  <si>
    <t>66h 5m</t>
  </si>
  <si>
    <t>159h 20m</t>
  </si>
  <si>
    <t>5h 32m</t>
  </si>
  <si>
    <t>4h 19m</t>
  </si>
  <si>
    <t>4h 20m</t>
  </si>
  <si>
    <t>4h 55m</t>
  </si>
  <si>
    <t>5h 16m</t>
  </si>
  <si>
    <t>592h 16m</t>
  </si>
  <si>
    <t>391h 23m</t>
  </si>
  <si>
    <t>98h 41m</t>
  </si>
  <si>
    <t>117h 9m</t>
  </si>
  <si>
    <t>587h 30m</t>
  </si>
  <si>
    <t>415h 32m</t>
  </si>
  <si>
    <t>66h 54m</t>
  </si>
  <si>
    <t>119h 32m</t>
  </si>
  <si>
    <t>4h 8m</t>
  </si>
  <si>
    <t>7h 16m</t>
  </si>
  <si>
    <t>3h 52m</t>
  </si>
  <si>
    <t>2h 47m</t>
  </si>
  <si>
    <t>545h 12m</t>
  </si>
  <si>
    <t>343h 53m</t>
  </si>
  <si>
    <t>61h 47m</t>
  </si>
  <si>
    <t>155h 16m</t>
  </si>
  <si>
    <t>1 - 31 DESEMBER 2021</t>
  </si>
  <si>
    <t>GPS ERROR TANGGAL 18 - 20</t>
  </si>
  <si>
    <t>3jam 31m</t>
  </si>
  <si>
    <t>6jam 22m</t>
  </si>
  <si>
    <t>7jam 0m</t>
  </si>
  <si>
    <t>5jam 13m</t>
  </si>
  <si>
    <t>5jam 40m</t>
  </si>
  <si>
    <t>6jam 27m</t>
  </si>
  <si>
    <t>6jam 33m</t>
  </si>
  <si>
    <t>4jam 5m</t>
  </si>
  <si>
    <t>3jam 19m</t>
  </si>
  <si>
    <t>4h 53m</t>
  </si>
  <si>
    <t>4h 56m</t>
  </si>
  <si>
    <t>3h 35m</t>
  </si>
  <si>
    <t>3h 26m</t>
  </si>
  <si>
    <t>3h 4m</t>
  </si>
  <si>
    <t>6h 25m</t>
  </si>
  <si>
    <t>6h 42m</t>
  </si>
  <si>
    <t>6h 54m</t>
  </si>
  <si>
    <t>6h 13m</t>
  </si>
  <si>
    <t>3h 54m</t>
  </si>
  <si>
    <t>5h 41m</t>
  </si>
  <si>
    <t>6h 29m</t>
  </si>
  <si>
    <t>5h 1m</t>
  </si>
  <si>
    <t>3h 34m</t>
  </si>
  <si>
    <t>2h 5m</t>
  </si>
  <si>
    <t>5h 56m</t>
  </si>
  <si>
    <t>3h 23m</t>
  </si>
  <si>
    <t>3h 27m</t>
  </si>
  <si>
    <t>4h 15m</t>
  </si>
  <si>
    <t>2h 33m</t>
  </si>
  <si>
    <t>530h 37m</t>
  </si>
  <si>
    <t>350h 39m</t>
  </si>
  <si>
    <t>52h 44m</t>
  </si>
  <si>
    <t>140h 42m</t>
  </si>
  <si>
    <t>5h 51m</t>
  </si>
  <si>
    <t>2h 30m</t>
  </si>
  <si>
    <t>3h 31m</t>
  </si>
  <si>
    <t>2h 35m</t>
  </si>
  <si>
    <t>4h 5m</t>
  </si>
  <si>
    <t>3h 46m</t>
  </si>
  <si>
    <t>2h 55m</t>
  </si>
  <si>
    <t>5h 18m</t>
  </si>
  <si>
    <t>3h 3m</t>
  </si>
  <si>
    <t>2h 6m</t>
  </si>
  <si>
    <t>3h 12m</t>
  </si>
  <si>
    <t>3h 33m</t>
  </si>
  <si>
    <t>5h 43m</t>
  </si>
  <si>
    <t>5h 8m</t>
  </si>
  <si>
    <t>6h 11m</t>
  </si>
  <si>
    <t>4h 59m</t>
  </si>
  <si>
    <t>549h 39m</t>
  </si>
  <si>
    <t>383h 8m</t>
  </si>
  <si>
    <t>52h 51m</t>
  </si>
  <si>
    <t>126h 36m</t>
  </si>
  <si>
    <t>4h 10m</t>
  </si>
  <si>
    <t>3h 44m</t>
  </si>
  <si>
    <t>3h 6m</t>
  </si>
  <si>
    <t>4h 12m</t>
  </si>
  <si>
    <t>4h 7m</t>
  </si>
  <si>
    <t>3h 51m</t>
  </si>
  <si>
    <t>3h 7m</t>
  </si>
  <si>
    <t>3h 9m</t>
  </si>
  <si>
    <t>3h 5m</t>
  </si>
  <si>
    <t>2h 43m</t>
  </si>
  <si>
    <t>545h 16m</t>
  </si>
  <si>
    <t>383h 21m</t>
  </si>
  <si>
    <t>60h 41m</t>
  </si>
  <si>
    <t>119h 51m</t>
  </si>
  <si>
    <t>563h 35m</t>
  </si>
  <si>
    <t>395h 27m</t>
  </si>
  <si>
    <t>58h 9m</t>
  </si>
  <si>
    <t>124h 17m</t>
  </si>
  <si>
    <t>563h 28m</t>
  </si>
  <si>
    <t>371h 34m</t>
  </si>
  <si>
    <t>79h 43m</t>
  </si>
  <si>
    <t>125h 57m</t>
  </si>
  <si>
    <t>C</t>
  </si>
  <si>
    <t>1 - 31 JANUARI 2022</t>
  </si>
  <si>
    <t>1jam 34m</t>
  </si>
  <si>
    <t>5jam 19m</t>
  </si>
  <si>
    <t>4jam 12m</t>
  </si>
  <si>
    <t>1jam 19m</t>
  </si>
  <si>
    <t>6jam 36m</t>
  </si>
  <si>
    <t>6jam 15m</t>
  </si>
  <si>
    <t>0jam 26m</t>
  </si>
  <si>
    <t>5jam 0m</t>
  </si>
  <si>
    <t>1jam 36m</t>
  </si>
  <si>
    <t>-</t>
  </si>
  <si>
    <t>6jam 24m</t>
  </si>
  <si>
    <t>3jam 33m</t>
  </si>
  <si>
    <t>6jam 47m</t>
  </si>
  <si>
    <t>7jam 4m</t>
  </si>
  <si>
    <t>6jam 58m</t>
  </si>
  <si>
    <t>5jam 7m</t>
  </si>
  <si>
    <t>3jam 35m</t>
  </si>
  <si>
    <t>GPS NO SIGNAL</t>
  </si>
  <si>
    <t>UNIT BD</t>
  </si>
  <si>
    <t>5h 38m</t>
  </si>
  <si>
    <t>2h 25m</t>
  </si>
  <si>
    <t>4h 28m</t>
  </si>
  <si>
    <t>4h 41m</t>
  </si>
  <si>
    <t>4h 39m</t>
  </si>
  <si>
    <t>4h 4m</t>
  </si>
  <si>
    <t>5h 19m</t>
  </si>
  <si>
    <t>1h 23m</t>
  </si>
  <si>
    <t>3h 59m</t>
  </si>
  <si>
    <t>5h 10m</t>
  </si>
  <si>
    <t>2h 40m</t>
  </si>
  <si>
    <t>3h 39m</t>
  </si>
  <si>
    <t>4h 49m</t>
  </si>
  <si>
    <t>1h 2m</t>
  </si>
  <si>
    <t>0h 39m</t>
  </si>
  <si>
    <t>3h 57m</t>
  </si>
  <si>
    <t>4h 27m</t>
  </si>
  <si>
    <t>3h 25m</t>
  </si>
  <si>
    <t>3h 37m</t>
  </si>
  <si>
    <t>2h 10m</t>
  </si>
  <si>
    <t>4h 13m</t>
  </si>
  <si>
    <t>2h 18m</t>
  </si>
  <si>
    <t>588h 18m</t>
  </si>
  <si>
    <t>366h 55m</t>
  </si>
  <si>
    <t>83h 28m</t>
  </si>
  <si>
    <t>149h 56m</t>
  </si>
  <si>
    <t>6h 37m</t>
  </si>
  <si>
    <t>4h 51m</t>
  </si>
  <si>
    <t>3h 41m</t>
  </si>
  <si>
    <t>3h 29m</t>
  </si>
  <si>
    <t>3h 55m</t>
  </si>
  <si>
    <t>596h 42m</t>
  </si>
  <si>
    <t>426h 28m</t>
  </si>
  <si>
    <t>63h 25m</t>
  </si>
  <si>
    <t>119h 47m</t>
  </si>
  <si>
    <t>4h 45m</t>
  </si>
  <si>
    <t>4h 52m</t>
  </si>
  <si>
    <t>3h 30m</t>
  </si>
  <si>
    <t>6h 1m</t>
  </si>
  <si>
    <t>6h 23m</t>
  </si>
  <si>
    <t>7h 7m</t>
  </si>
  <si>
    <t>5h 29m</t>
  </si>
  <si>
    <t>4h 1m</t>
  </si>
  <si>
    <t>600h 25m</t>
  </si>
  <si>
    <t>422h 46m</t>
  </si>
  <si>
    <t>53h 36m</t>
  </si>
  <si>
    <t>132h 28m</t>
  </si>
  <si>
    <t>1h 34m</t>
  </si>
  <si>
    <t>4h 37m</t>
  </si>
  <si>
    <t>4h 26m</t>
  </si>
  <si>
    <t>5h 17m</t>
  </si>
  <si>
    <t>5h 0m</t>
  </si>
  <si>
    <t>4h 16m</t>
  </si>
  <si>
    <t>3h 8m</t>
  </si>
  <si>
    <t>4h 35m</t>
  </si>
  <si>
    <t>522h 27m</t>
  </si>
  <si>
    <t>346h 23m</t>
  </si>
  <si>
    <t>53h 40m</t>
  </si>
  <si>
    <t>133h 40m</t>
  </si>
  <si>
    <t>5h 37m</t>
  </si>
  <si>
    <t>7h 47m</t>
  </si>
  <si>
    <t>6h 55m</t>
  </si>
  <si>
    <t>5h 57m</t>
  </si>
  <si>
    <t>5h 3m</t>
  </si>
  <si>
    <t>5h 40m</t>
  </si>
  <si>
    <t>490h 47m</t>
  </si>
  <si>
    <t>343h 22m</t>
  </si>
  <si>
    <t>48h 31m</t>
  </si>
  <si>
    <t>107h 24m</t>
  </si>
  <si>
    <t>1 - 28 FEBRUARI 2022</t>
  </si>
  <si>
    <t>31 Januari 2022</t>
  </si>
  <si>
    <t>6jam 26m</t>
  </si>
  <si>
    <t>6jam 46m</t>
  </si>
  <si>
    <t>BREAKDOWN</t>
  </si>
  <si>
    <t>No</t>
  </si>
  <si>
    <t>Date</t>
  </si>
  <si>
    <t>Working Hour</t>
  </si>
  <si>
    <t>Idling Hour</t>
  </si>
  <si>
    <t>Actual Working Hour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</si>
  <si>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</si>
  <si>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</si>
  <si>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</si>
  <si>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</si>
  <si>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</si>
  <si>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</si>
  <si>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</si>
  <si>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</si>
  <si>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5jam 17m</t>
  </si>
  <si>
    <t>7jam 13m</t>
  </si>
  <si>
    <t>2022-02-09</t>
  </si>
  <si>
    <t>2022-02-10</t>
  </si>
  <si>
    <t>2022-02-11</t>
  </si>
  <si>
    <t>KENA IDLLE</t>
  </si>
  <si>
    <t>3jam 37m</t>
  </si>
  <si>
    <t>2022-02-12</t>
  </si>
  <si>
    <t>2022-02-13</t>
  </si>
  <si>
    <t>2022-02-14</t>
  </si>
  <si>
    <t>NO SIGNAL</t>
  </si>
  <si>
    <t>5jam 58m</t>
  </si>
  <si>
    <t>2022-02-15</t>
  </si>
  <si>
    <t>2022-02-16</t>
  </si>
  <si>
    <t>2022-02-17</t>
  </si>
  <si>
    <t>2022-02-18</t>
  </si>
  <si>
    <t>NO SIGNAL + BREAKDOWN</t>
  </si>
  <si>
    <t>3jam 20m</t>
  </si>
  <si>
    <t>4jam 40m</t>
  </si>
  <si>
    <t>7jam 33m</t>
  </si>
  <si>
    <t>6jam 29m</t>
  </si>
  <si>
    <t>2022-02-19</t>
  </si>
  <si>
    <t>2022-02-20</t>
  </si>
  <si>
    <t>2022-02-21</t>
  </si>
  <si>
    <t>2022-02-22</t>
  </si>
  <si>
    <t>490jam 25m</t>
  </si>
  <si>
    <t>326jam 36m</t>
  </si>
  <si>
    <t>57jam 38m</t>
  </si>
  <si>
    <t>116jam 47m</t>
  </si>
  <si>
    <t>2jam 24m</t>
  </si>
  <si>
    <t>4jam 56m</t>
  </si>
  <si>
    <t>528jam 52m</t>
  </si>
  <si>
    <t>345jam 45m</t>
  </si>
  <si>
    <t>54jam 14m</t>
  </si>
  <si>
    <t>135jam 25m</t>
  </si>
  <si>
    <t>4jam 51m</t>
  </si>
  <si>
    <t>551jam 51m</t>
  </si>
  <si>
    <t>360jam 16m</t>
  </si>
  <si>
    <t>89jam 58m</t>
  </si>
  <si>
    <t>110jam 28m</t>
  </si>
  <si>
    <t>543jam 17m</t>
  </si>
  <si>
    <t>385jam 37m</t>
  </si>
  <si>
    <t>50jam 40m</t>
  </si>
  <si>
    <t>114jam 22m</t>
  </si>
  <si>
    <t>2jam 53m</t>
  </si>
  <si>
    <t>2022-02-23</t>
  </si>
  <si>
    <t>2022-02-24</t>
  </si>
  <si>
    <t>2022-02-25</t>
  </si>
  <si>
    <t>2022-02-26</t>
  </si>
  <si>
    <t>2022-02-27</t>
  </si>
  <si>
    <t>27 FEBRUARI 2022</t>
  </si>
  <si>
    <t>1 - 31 MARET 2022</t>
  </si>
  <si>
    <t>5h 13m</t>
  </si>
  <si>
    <t>4h 2m</t>
  </si>
  <si>
    <t>3h 10m</t>
  </si>
  <si>
    <t>3h 19m</t>
  </si>
  <si>
    <t>4h 9m</t>
  </si>
  <si>
    <t>3h 14m</t>
  </si>
  <si>
    <t>3h 58m</t>
  </si>
  <si>
    <t>RIM-LA-HY-200-391</t>
  </si>
  <si>
    <t>RIM-LA-HY-200-388</t>
  </si>
  <si>
    <t>RIM-LA-SW-200-387</t>
  </si>
  <si>
    <t>RIM-LA-HY-200-390</t>
  </si>
  <si>
    <t>RIM-LA-HY-200-392</t>
  </si>
  <si>
    <t>RIM-LA-HY-200-389</t>
  </si>
  <si>
    <t>12h 12m</t>
  </si>
  <si>
    <t>1h 22m</t>
  </si>
  <si>
    <t>7h 34m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</si>
  <si>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</si>
  <si>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</si>
  <si>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</si>
  <si>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</si>
  <si>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</si>
  <si>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</si>
  <si>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</si>
  <si>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</si>
  <si>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</si>
  <si>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</si>
  <si>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</si>
  <si>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</si>
  <si>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</si>
  <si>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</si>
  <si>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</si>
  <si>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</si>
  <si>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</si>
  <si>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</si>
  <si>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</si>
  <si>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</si>
  <si>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</si>
  <si>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BREAKDDOWN</t>
  </si>
  <si>
    <t>29 MARET 2022</t>
  </si>
  <si>
    <t>28 MARET 2022</t>
  </si>
  <si>
    <t>GPS NO SUPPORT</t>
  </si>
  <si>
    <t>563h 15m</t>
  </si>
  <si>
    <t>386h 17m</t>
  </si>
  <si>
    <t>61h 19m</t>
  </si>
  <si>
    <t>125h 31m</t>
  </si>
  <si>
    <t>557h 41m</t>
  </si>
  <si>
    <t>337h 1m</t>
  </si>
  <si>
    <t>84h 48m</t>
  </si>
  <si>
    <t>143h 44m</t>
  </si>
  <si>
    <t>291h 32m</t>
  </si>
  <si>
    <t>178h 56m</t>
  </si>
  <si>
    <t>31h 37m</t>
  </si>
  <si>
    <t>86h 11m</t>
  </si>
  <si>
    <t>603h 23m</t>
  </si>
  <si>
    <t>419h 2m</t>
  </si>
  <si>
    <t>59h 27m</t>
  </si>
  <si>
    <t>134h 6m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</si>
  <si>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</si>
  <si>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</si>
  <si>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</si>
  <si>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</si>
  <si>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</si>
  <si>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</si>
  <si>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</si>
  <si>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</si>
  <si>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</si>
  <si>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</si>
  <si>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</si>
  <si>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</si>
  <si>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</si>
  <si>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</si>
  <si>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</si>
  <si>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</si>
  <si>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</si>
  <si>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</si>
  <si>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</si>
  <si>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</si>
  <si>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</si>
  <si>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</si>
  <si>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</si>
  <si>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</si>
  <si>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</si>
  <si>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</si>
  <si>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</si>
  <si>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</si>
  <si>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</si>
  <si>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</si>
  <si>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2022-04-31</t>
  </si>
  <si>
    <t>RIM 348</t>
  </si>
  <si>
    <t>RIM 349</t>
  </si>
  <si>
    <t>RIM 350</t>
  </si>
  <si>
    <t>RIM 361</t>
  </si>
  <si>
    <t>RIM 362</t>
  </si>
  <si>
    <t>RIM 373</t>
  </si>
  <si>
    <t>RIM 379</t>
  </si>
  <si>
    <t>RIM 381</t>
  </si>
  <si>
    <t>RIM 384</t>
  </si>
  <si>
    <t>RIM 387</t>
  </si>
  <si>
    <t>RIM 388</t>
  </si>
  <si>
    <t>RIM 389</t>
  </si>
  <si>
    <t>RIM 390</t>
  </si>
  <si>
    <t>RIM 391</t>
  </si>
  <si>
    <t>RIM 392</t>
  </si>
  <si>
    <t>LA SUNWARD</t>
  </si>
  <si>
    <t>LA XCMG</t>
  </si>
  <si>
    <t>LA HYUNDAI</t>
  </si>
  <si>
    <t>PC STANDAR 200</t>
  </si>
  <si>
    <t>NOTE : UNIT RIM 379 MOVING 0.2 HM ( 15 APRIL 2022)</t>
  </si>
  <si>
    <t>Sun</t>
  </si>
  <si>
    <t>Mon</t>
  </si>
  <si>
    <t>Tue</t>
  </si>
  <si>
    <t>Wen</t>
  </si>
  <si>
    <t>Thr</t>
  </si>
  <si>
    <t>Fri</t>
  </si>
  <si>
    <t>Sat</t>
  </si>
  <si>
    <t>2022 - Apr</t>
  </si>
  <si>
    <t>17h 44m</t>
  </si>
  <si>
    <t>20h 41m</t>
  </si>
  <si>
    <t>19h 19m</t>
  </si>
  <si>
    <t>19h 42m</t>
  </si>
  <si>
    <t>19h 45m</t>
  </si>
  <si>
    <t>20h 7m</t>
  </si>
  <si>
    <t>18h 30m</t>
  </si>
  <si>
    <t>19h 3m</t>
  </si>
  <si>
    <t>18h 54m</t>
  </si>
  <si>
    <t>20h 12m</t>
  </si>
  <si>
    <t>20h 11m</t>
  </si>
  <si>
    <t>19h 37m</t>
  </si>
  <si>
    <t>20h 22m</t>
  </si>
  <si>
    <t>20h 19m</t>
  </si>
  <si>
    <t>17h 9m</t>
  </si>
  <si>
    <t>18h 37m</t>
  </si>
  <si>
    <t>20h 1m</t>
  </si>
  <si>
    <t>18h 53m</t>
  </si>
  <si>
    <t>18h 16m</t>
  </si>
  <si>
    <t>18h 33m</t>
  </si>
  <si>
    <t>18h 22m</t>
  </si>
  <si>
    <t>18h 49m</t>
  </si>
  <si>
    <t>17h 51m</t>
  </si>
  <si>
    <t>19h 29m</t>
  </si>
  <si>
    <t>19h 7m</t>
  </si>
  <si>
    <t>19h 41m</t>
  </si>
  <si>
    <t>1h 25m</t>
  </si>
  <si>
    <t>0h 5m</t>
  </si>
  <si>
    <t>0h 9m</t>
  </si>
  <si>
    <t>1h 12m</t>
  </si>
  <si>
    <t>15h 10m</t>
  </si>
  <si>
    <t>13h 54m</t>
  </si>
  <si>
    <t>15h 25m</t>
  </si>
  <si>
    <t>19h 15m</t>
  </si>
  <si>
    <t>19h 20m</t>
  </si>
  <si>
    <t>22h 2m</t>
  </si>
  <si>
    <t>20h 37m</t>
  </si>
  <si>
    <t>18h 2m</t>
  </si>
  <si>
    <t>5h 53m</t>
  </si>
  <si>
    <t>18h 35m</t>
  </si>
  <si>
    <t>18h 40m</t>
  </si>
  <si>
    <t>13h 36m</t>
  </si>
  <si>
    <t>15h 43m</t>
  </si>
  <si>
    <t>20h 32m</t>
  </si>
  <si>
    <t>21h 2m</t>
  </si>
  <si>
    <t>14h 24m</t>
  </si>
  <si>
    <t>20h 18m</t>
  </si>
  <si>
    <t>10h 16m</t>
  </si>
  <si>
    <t>20h 31m</t>
  </si>
  <si>
    <t>21h 11m</t>
  </si>
  <si>
    <t>19h 46m</t>
  </si>
  <si>
    <t>18h 38m</t>
  </si>
  <si>
    <t>19h 34m</t>
  </si>
  <si>
    <t>19h 44m</t>
  </si>
  <si>
    <t>19h 43m</t>
  </si>
  <si>
    <t>18h 3m</t>
  </si>
  <si>
    <t>19h 31m</t>
  </si>
  <si>
    <t>20h 26m</t>
  </si>
  <si>
    <t>19h 13m</t>
  </si>
  <si>
    <t>18h 39m</t>
  </si>
  <si>
    <t>18h 21m</t>
  </si>
  <si>
    <t>18h 11m</t>
  </si>
  <si>
    <t>12h 54m</t>
  </si>
  <si>
    <t>0h 1m</t>
  </si>
  <si>
    <t>1h 6m</t>
  </si>
  <si>
    <t>6h 33m</t>
  </si>
  <si>
    <t>19h 11m</t>
  </si>
  <si>
    <t>20h 9m</t>
  </si>
  <si>
    <t>17h 41m</t>
  </si>
  <si>
    <t>20h 5m</t>
  </si>
  <si>
    <t>18h 0m</t>
  </si>
  <si>
    <t>19h 50m</t>
  </si>
  <si>
    <t>19h 22m</t>
  </si>
  <si>
    <t>17h 20m</t>
  </si>
  <si>
    <t>19h 25m</t>
  </si>
  <si>
    <t>18h 32m</t>
  </si>
  <si>
    <t>18h 50m</t>
  </si>
  <si>
    <t>20h 28m</t>
  </si>
  <si>
    <t>20h 59m</t>
  </si>
  <si>
    <t>17h 34m</t>
  </si>
  <si>
    <t>18h 26m</t>
  </si>
  <si>
    <t>19h 16m</t>
  </si>
  <si>
    <t>18h 28m</t>
  </si>
  <si>
    <t>19h 56m</t>
  </si>
  <si>
    <t>16h 47m</t>
  </si>
  <si>
    <t>17h 57m</t>
  </si>
  <si>
    <t>19h 6m</t>
  </si>
  <si>
    <t>20h 14m</t>
  </si>
  <si>
    <t>17h 10m</t>
  </si>
  <si>
    <t>18h 19m</t>
  </si>
  <si>
    <t>13h 32m</t>
  </si>
  <si>
    <t>493h 16m</t>
  </si>
  <si>
    <t>354h 44m</t>
  </si>
  <si>
    <t>45h 39m</t>
  </si>
  <si>
    <t>99h 30m</t>
  </si>
  <si>
    <t>19h 30m</t>
  </si>
  <si>
    <t>20h 40m</t>
  </si>
  <si>
    <t>21h 19m</t>
  </si>
  <si>
    <t>20h 36m</t>
  </si>
  <si>
    <t>20h 45m</t>
  </si>
  <si>
    <t>19h 0m</t>
  </si>
  <si>
    <t>20h 50m</t>
  </si>
  <si>
    <t>19h 48m</t>
  </si>
  <si>
    <t>21h 13m</t>
  </si>
  <si>
    <t>12h 7m</t>
  </si>
  <si>
    <t>20h 38m</t>
  </si>
  <si>
    <t>14h 45m</t>
  </si>
  <si>
    <t>19h 24m</t>
  </si>
  <si>
    <t>15h 42m</t>
  </si>
  <si>
    <t>15h 18m</t>
  </si>
  <si>
    <t>564h 38m</t>
  </si>
  <si>
    <t>338h 44m</t>
  </si>
  <si>
    <t>96h 28m</t>
  </si>
  <si>
    <t>139h 10m</t>
  </si>
  <si>
    <t>14h 41m</t>
  </si>
  <si>
    <t>21h 3m</t>
  </si>
  <si>
    <t>19h 33m</t>
  </si>
  <si>
    <t>459h 44m</t>
  </si>
  <si>
    <t>289h 31m</t>
  </si>
  <si>
    <t>34h 21m</t>
  </si>
  <si>
    <t>146h 8m</t>
  </si>
  <si>
    <t>19h 53m</t>
  </si>
  <si>
    <t>19h 27m</t>
  </si>
  <si>
    <t>17h 39m</t>
  </si>
  <si>
    <t>17h 1m</t>
  </si>
  <si>
    <t>573h 26m</t>
  </si>
  <si>
    <t>370h 48m</t>
  </si>
  <si>
    <t>62h 22m</t>
  </si>
  <si>
    <t>148h 32m</t>
  </si>
  <si>
    <t>15h 38m</t>
  </si>
  <si>
    <t>1h 20m</t>
  </si>
  <si>
    <t>4h 17m</t>
  </si>
  <si>
    <t>0h 7m</t>
  </si>
  <si>
    <t>495h 34m</t>
  </si>
  <si>
    <t>338h 59m</t>
  </si>
  <si>
    <t>50h 34m</t>
  </si>
  <si>
    <t>113h 4m</t>
  </si>
  <si>
    <t>Shift 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</si>
  <si>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</si>
  <si>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</si>
  <si>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</si>
  <si>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</si>
  <si>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</si>
  <si>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</si>
  <si>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</si>
  <si>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</si>
  <si>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</si>
  <si>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</si>
  <si>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</si>
  <si>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</si>
  <si>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</si>
  <si>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</si>
  <si>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</si>
  <si>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</si>
  <si>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</si>
  <si>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</si>
  <si>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</si>
  <si>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</si>
  <si>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</si>
  <si>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</si>
  <si>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</si>
  <si>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</si>
  <si>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</si>
  <si>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</si>
  <si>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</si>
  <si>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</si>
  <si>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</si>
  <si>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</si>
  <si>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</si>
  <si>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2022 - Mei</t>
  </si>
  <si>
    <t>Matahari</t>
  </si>
  <si>
    <t>Fri.</t>
  </si>
  <si>
    <t>10h 13m</t>
  </si>
  <si>
    <t>1h 16m</t>
  </si>
  <si>
    <t>9h 0m</t>
  </si>
  <si>
    <t>14h 25m</t>
  </si>
  <si>
    <t>17h 48m</t>
  </si>
  <si>
    <t>20h 25m</t>
  </si>
  <si>
    <t>19h 57m</t>
  </si>
  <si>
    <t>Operasi</t>
  </si>
  <si>
    <t>Jam Akumulasi</t>
  </si>
  <si>
    <t>Mesin Run Time</t>
  </si>
  <si>
    <t>Jam kerja aktual</t>
  </si>
  <si>
    <t>Traveling jam</t>
  </si>
  <si>
    <t>14h 56m</t>
  </si>
  <si>
    <t>7h 12m</t>
  </si>
  <si>
    <t>6h 48m</t>
  </si>
  <si>
    <t>5h 4m</t>
  </si>
  <si>
    <t>15h 21m</t>
  </si>
  <si>
    <t>19h 35m</t>
  </si>
  <si>
    <t>19h 23m</t>
  </si>
  <si>
    <t>1h 14m</t>
  </si>
  <si>
    <t>11h 32m</t>
  </si>
  <si>
    <t>10h 59m</t>
  </si>
  <si>
    <t>15h 52m</t>
  </si>
  <si>
    <t>18h 59m</t>
  </si>
  <si>
    <t>20h 35m</t>
  </si>
  <si>
    <t>13h 46m</t>
  </si>
  <si>
    <t>15h 29m</t>
  </si>
  <si>
    <t>18h 25m</t>
  </si>
  <si>
    <t>6h 59m</t>
  </si>
  <si>
    <t>9h 25m</t>
  </si>
  <si>
    <t>14h 34m</t>
  </si>
  <si>
    <t>19h 8m</t>
  </si>
  <si>
    <t>Total Distance</t>
  </si>
  <si>
    <t>Average Distance</t>
  </si>
  <si>
    <t>Total Odometer Distance</t>
  </si>
  <si>
    <t>Total Duration</t>
  </si>
  <si>
    <t>Average Duration</t>
  </si>
  <si>
    <t>GPS 348</t>
  </si>
  <si>
    <t>GPS 349</t>
  </si>
  <si>
    <t>GPS 350</t>
  </si>
  <si>
    <t>GPS 361</t>
  </si>
  <si>
    <t>GPS 362</t>
  </si>
  <si>
    <t>GPS 373</t>
  </si>
  <si>
    <t>GPS 372</t>
  </si>
  <si>
    <t>GPS 378</t>
  </si>
  <si>
    <t>GPS 3379</t>
  </si>
  <si>
    <t>GPS 380</t>
  </si>
  <si>
    <t>GPS 381</t>
  </si>
  <si>
    <t>GPS 382</t>
  </si>
  <si>
    <t>GPS 383</t>
  </si>
  <si>
    <t>GPS 384</t>
  </si>
  <si>
    <t>GPS 387</t>
  </si>
  <si>
    <t>GPS 388</t>
  </si>
  <si>
    <t>GPS 389</t>
  </si>
  <si>
    <t>GPS 390</t>
  </si>
  <si>
    <t>GPS 391</t>
  </si>
  <si>
    <t>GPS 392</t>
  </si>
  <si>
    <t>REPORT JURNEY TIME GPS ALL UNIT</t>
  </si>
  <si>
    <t>31 MARET 2022</t>
  </si>
  <si>
    <t>28 FEBRUARI 2022</t>
  </si>
  <si>
    <t>12h 3m</t>
  </si>
  <si>
    <t>19h 18m</t>
  </si>
  <si>
    <t>18h 6m</t>
  </si>
  <si>
    <t>19h 1m</t>
  </si>
  <si>
    <t>12h 43m</t>
  </si>
  <si>
    <t>18h 46m</t>
  </si>
  <si>
    <t>404h 46m</t>
  </si>
  <si>
    <t>232h 21m</t>
  </si>
  <si>
    <t>53h 18m</t>
  </si>
  <si>
    <t>125h 48m</t>
  </si>
  <si>
    <t>19h 54m</t>
  </si>
  <si>
    <t>18h 42m</t>
  </si>
  <si>
    <t>18h 55m</t>
  </si>
  <si>
    <t>17h 50m</t>
  </si>
  <si>
    <t>20h 8m</t>
  </si>
  <si>
    <t>19h 49m</t>
  </si>
  <si>
    <t>20h 21m</t>
  </si>
  <si>
    <t>20h 42m</t>
  </si>
  <si>
    <t>17h 23m</t>
  </si>
  <si>
    <t>388h 53m</t>
  </si>
  <si>
    <t>206h 45m</t>
  </si>
  <si>
    <t>75h 28m</t>
  </si>
  <si>
    <t>113h 14m</t>
  </si>
  <si>
    <t>21h 7m</t>
  </si>
  <si>
    <t>20h 53m</t>
  </si>
  <si>
    <t>7h 10m</t>
  </si>
  <si>
    <t>0h 6m</t>
  </si>
  <si>
    <t>1h 24m</t>
  </si>
  <si>
    <t>0h 4m</t>
  </si>
  <si>
    <t>12h 59m</t>
  </si>
  <si>
    <t>18h 14m</t>
  </si>
  <si>
    <t>303h 20m</t>
  </si>
  <si>
    <t>171h 28m</t>
  </si>
  <si>
    <t>21h 4m</t>
  </si>
  <si>
    <t>116h 51m</t>
  </si>
  <si>
    <t>18h 51m</t>
  </si>
  <si>
    <t>15h 57m</t>
  </si>
  <si>
    <t>19h 17m</t>
  </si>
  <si>
    <t>19h 55m</t>
  </si>
  <si>
    <t>17h 28m</t>
  </si>
  <si>
    <t>19h 58m</t>
  </si>
  <si>
    <t>18h 34m</t>
  </si>
  <si>
    <t>19h 10m</t>
  </si>
  <si>
    <t>19h 21m</t>
  </si>
  <si>
    <t>17h 58m</t>
  </si>
  <si>
    <t>4h 0m</t>
  </si>
  <si>
    <t>432h 27m</t>
  </si>
  <si>
    <t>280h 39m</t>
  </si>
  <si>
    <t>40h 6m</t>
  </si>
  <si>
    <t>117h 41m</t>
  </si>
  <si>
    <t>18h 7m</t>
  </si>
  <si>
    <t>20h 2m</t>
  </si>
  <si>
    <t>11h 38m</t>
  </si>
  <si>
    <t>14h 13m</t>
  </si>
  <si>
    <t>0h 24m</t>
  </si>
  <si>
    <t>5h 48m</t>
  </si>
  <si>
    <t>305h 10m</t>
  </si>
  <si>
    <t>185h 52m</t>
  </si>
  <si>
    <t>34h 58m</t>
  </si>
  <si>
    <t>89h 34m</t>
  </si>
  <si>
    <t>F. HY * INT</t>
  </si>
  <si>
    <t>31 MEI 2022</t>
  </si>
  <si>
    <t>1 JUNI 2022</t>
  </si>
  <si>
    <t>8 JUNI 2022</t>
  </si>
  <si>
    <t>NO DATA VALID</t>
  </si>
  <si>
    <t>1 - 30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</si>
</sst>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[$-F400]h:mm:ss\ AM/PM"/>
    <numFmt numFmtId="165" formatCode="0.0"/>
    <numFmt numFmtId="166" formatCode="_(* #,##0.00_);_(* \(#,##0.00\);_(* &quot;-&quot;??_);_(@_)"/>
    <numFmt numFmtId="167" formatCode="_(* #,##0_);_(* \(#,##0\);_(* &quot;-&quot;_);_(@_)"/>
    <numFmt numFmtId="168" formatCode="dd/mm/yyyy;@"/>
    <numFmt numFmtId="169" formatCode="hh:mm;@"/>
    <numFmt numFmtId="170" formatCode="_-* #.##0.00_-;\-* #.##0.00_-;_-* &quot;-&quot;??_-;_-@_-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6"/>
      <color rgb="FFFFFFFF"/>
      <name val="Arial"/>
      <family val="2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F3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A1BE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23CB5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DEE3EF"/>
      </right>
      <top/>
      <bottom style="medium">
        <color rgb="FFDEE3E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EE3E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3EF"/>
      </left>
      <right style="medium">
        <color rgb="FFDEE3EF"/>
      </right>
      <top style="medium">
        <color rgb="FFDEE3EF"/>
      </top>
      <bottom style="medium">
        <color rgb="FFDEE3EF"/>
      </bottom>
      <diagonal/>
    </border>
    <border>
      <left/>
      <right style="medium">
        <color rgb="FFDEE3EF"/>
      </right>
      <top style="medium">
        <color rgb="FFDEE3EF"/>
      </top>
      <bottom style="medium">
        <color rgb="FFDEE3EF"/>
      </bottom>
      <diagonal/>
    </border>
    <border>
      <left style="medium">
        <color rgb="FFDEE3EF"/>
      </left>
      <right style="medium">
        <color rgb="FFDEE3EF"/>
      </right>
      <top/>
      <bottom style="medium">
        <color rgb="FFDEE3E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9" fillId="0" borderId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43" fontId="10" fillId="0" borderId="0" applyFont="0" applyFill="0" applyBorder="0" applyAlignment="0" applyProtection="0"/>
  </cellStyleXfs>
  <cellXfs count="46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4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5" fillId="8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165" fontId="6" fillId="7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168" fontId="0" fillId="0" borderId="10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0" xfId="5" applyBorder="1">
      <alignment vertical="center"/>
    </xf>
    <xf numFmtId="0" fontId="5" fillId="0" borderId="10" xfId="5" applyFont="1" applyBorder="1" applyAlignment="1">
      <alignment horizontal="center" vertical="center"/>
    </xf>
    <xf numFmtId="165" fontId="11" fillId="0" borderId="10" xfId="5" applyNumberForma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1" fillId="0" borderId="10" xfId="5" applyBorder="1" applyAlignment="1">
      <alignment horizontal="center" vertical="center"/>
    </xf>
    <xf numFmtId="0" fontId="11" fillId="5" borderId="10" xfId="5" applyFill="1" applyBorder="1">
      <alignment vertical="center"/>
    </xf>
    <xf numFmtId="2" fontId="0" fillId="8" borderId="1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8" borderId="10" xfId="4" applyFont="1" applyFill="1" applyBorder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13" fillId="0" borderId="10" xfId="6" applyFont="1" applyBorder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5" fillId="5" borderId="10" xfId="5" applyFont="1" applyFill="1" applyBorder="1" applyAlignment="1">
      <alignment horizontal="center" vertical="center"/>
    </xf>
    <xf numFmtId="0" fontId="11" fillId="5" borderId="10" xfId="5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" fontId="0" fillId="5" borderId="10" xfId="0" applyNumberFormat="1" applyFill="1" applyBorder="1" applyAlignment="1">
      <alignment horizontal="center" vertical="center"/>
    </xf>
    <xf numFmtId="2" fontId="3" fillId="11" borderId="10" xfId="0" applyNumberFormat="1" applyFont="1" applyFill="1" applyBorder="1" applyAlignment="1">
      <alignment horizontal="center" vertical="center"/>
    </xf>
    <xf numFmtId="9" fontId="0" fillId="11" borderId="10" xfId="4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10" borderId="10" xfId="0" applyNumberForma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4" fillId="0" borderId="10" xfId="0" applyFont="1" applyFill="1" applyBorder="1"/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0" xfId="0" applyAlignment="1"/>
    <xf numFmtId="0" fontId="0" fillId="0" borderId="10" xfId="0" applyBorder="1" applyAlignment="1"/>
    <xf numFmtId="43" fontId="0" fillId="0" borderId="10" xfId="7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5" borderId="10" xfId="0" applyFill="1" applyBorder="1"/>
    <xf numFmtId="9" fontId="0" fillId="5" borderId="10" xfId="0" applyNumberFormat="1" applyFill="1" applyBorder="1" applyAlignment="1">
      <alignment horizontal="center" vertical="center"/>
    </xf>
    <xf numFmtId="165" fontId="6" fillId="13" borderId="10" xfId="0" applyNumberFormat="1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2" fontId="0" fillId="13" borderId="10" xfId="0" applyNumberFormat="1" applyFill="1" applyBorder="1" applyAlignment="1">
      <alignment horizontal="center" vertical="center"/>
    </xf>
    <xf numFmtId="9" fontId="0" fillId="13" borderId="10" xfId="0" applyNumberFormat="1" applyFill="1" applyBorder="1" applyAlignment="1">
      <alignment horizontal="center" vertical="center"/>
    </xf>
    <xf numFmtId="0" fontId="0" fillId="13" borderId="10" xfId="0" applyFill="1" applyBorder="1"/>
    <xf numFmtId="0" fontId="0" fillId="3" borderId="0" xfId="0" applyFill="1"/>
    <xf numFmtId="0" fontId="4" fillId="3" borderId="10" xfId="0" applyFont="1" applyFill="1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15" fontId="0" fillId="8" borderId="0" xfId="0" applyNumberFormat="1" applyFill="1" applyAlignment="1">
      <alignment horizontal="center"/>
    </xf>
    <xf numFmtId="0" fontId="5" fillId="14" borderId="10" xfId="0" applyFont="1" applyFill="1" applyBorder="1" applyAlignment="1">
      <alignment horizontal="center" vertical="center"/>
    </xf>
    <xf numFmtId="0" fontId="11" fillId="14" borderId="10" xfId="5" applyFill="1" applyBorder="1">
      <alignment vertical="center"/>
    </xf>
    <xf numFmtId="0" fontId="5" fillId="14" borderId="10" xfId="5" applyFont="1" applyFill="1" applyBorder="1" applyAlignment="1">
      <alignment horizontal="center" vertical="center"/>
    </xf>
    <xf numFmtId="165" fontId="11" fillId="14" borderId="10" xfId="5" applyNumberForma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165" fontId="14" fillId="14" borderId="10" xfId="6" applyNumberFormat="1" applyFont="1" applyFill="1" applyBorder="1" applyAlignment="1">
      <alignment horizontal="center" vertical="center"/>
    </xf>
    <xf numFmtId="9" fontId="0" fillId="14" borderId="10" xfId="4" applyNumberFormat="1" applyFont="1" applyFill="1" applyBorder="1" applyAlignment="1">
      <alignment horizontal="center" vertical="center"/>
    </xf>
    <xf numFmtId="9" fontId="0" fillId="14" borderId="10" xfId="0" applyNumberFormat="1" applyFill="1" applyBorder="1" applyAlignment="1">
      <alignment horizontal="center" vertical="center"/>
    </xf>
    <xf numFmtId="0" fontId="0" fillId="14" borderId="10" xfId="0" applyFill="1" applyBorder="1"/>
    <xf numFmtId="0" fontId="11" fillId="15" borderId="10" xfId="5" applyFill="1" applyBorder="1">
      <alignment vertical="center"/>
    </xf>
    <xf numFmtId="0" fontId="5" fillId="15" borderId="10" xfId="5" applyFont="1" applyFill="1" applyBorder="1" applyAlignment="1">
      <alignment horizontal="center" vertical="center"/>
    </xf>
    <xf numFmtId="165" fontId="11" fillId="15" borderId="10" xfId="5" applyNumberForma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5" fillId="15" borderId="10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165" fontId="14" fillId="15" borderId="10" xfId="6" applyNumberFormat="1" applyFont="1" applyFill="1" applyBorder="1" applyAlignment="1">
      <alignment horizontal="center" vertical="center"/>
    </xf>
    <xf numFmtId="9" fontId="0" fillId="15" borderId="10" xfId="4" applyNumberFormat="1" applyFont="1" applyFill="1" applyBorder="1" applyAlignment="1">
      <alignment horizontal="center" vertical="center"/>
    </xf>
    <xf numFmtId="9" fontId="0" fillId="15" borderId="10" xfId="0" applyNumberFormat="1" applyFill="1" applyBorder="1" applyAlignment="1">
      <alignment horizontal="center" vertical="center"/>
    </xf>
    <xf numFmtId="0" fontId="0" fillId="15" borderId="10" xfId="0" applyFill="1" applyBorder="1"/>
    <xf numFmtId="165" fontId="11" fillId="5" borderId="10" xfId="5" applyNumberFormat="1" applyFill="1" applyBorder="1" applyAlignment="1">
      <alignment horizontal="center" vertical="center"/>
    </xf>
    <xf numFmtId="165" fontId="14" fillId="5" borderId="10" xfId="6" applyNumberFormat="1" applyFont="1" applyFill="1" applyBorder="1" applyAlignment="1">
      <alignment horizontal="center" vertical="center"/>
    </xf>
    <xf numFmtId="9" fontId="0" fillId="5" borderId="10" xfId="4" applyNumberFormat="1" applyFont="1" applyFill="1" applyBorder="1" applyAlignment="1">
      <alignment horizontal="center" vertical="center"/>
    </xf>
    <xf numFmtId="165" fontId="11" fillId="15" borderId="21" xfId="5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5" fontId="11" fillId="0" borderId="21" xfId="5" applyNumberFormat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/>
    <xf numFmtId="165" fontId="0" fillId="0" borderId="1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3" borderId="10" xfId="0" applyNumberFormat="1" applyFill="1" applyBorder="1" applyAlignment="1">
      <alignment horizontal="center"/>
    </xf>
    <xf numFmtId="0" fontId="0" fillId="0" borderId="0" xfId="0" applyFill="1"/>
    <xf numFmtId="0" fontId="5" fillId="0" borderId="10" xfId="0" applyFont="1" applyFill="1" applyBorder="1" applyAlignment="1">
      <alignment horizontal="center" vertical="center"/>
    </xf>
    <xf numFmtId="165" fontId="11" fillId="0" borderId="10" xfId="5" applyNumberForma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165" fontId="0" fillId="0" borderId="0" xfId="0" applyNumberFormat="1"/>
    <xf numFmtId="0" fontId="0" fillId="5" borderId="10" xfId="0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4" fillId="5" borderId="10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12" borderId="10" xfId="0" applyFont="1" applyFill="1" applyBorder="1" applyAlignment="1">
      <alignment horizontal="center" vertical="center" wrapText="1"/>
    </xf>
    <xf numFmtId="0" fontId="4" fillId="16" borderId="10" xfId="0" applyFont="1" applyFill="1" applyBorder="1" applyAlignment="1">
      <alignment horizontal="center"/>
    </xf>
    <xf numFmtId="0" fontId="0" fillId="0" borderId="4" xfId="0" applyBorder="1" applyAlignment="1"/>
    <xf numFmtId="165" fontId="11" fillId="17" borderId="10" xfId="5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/>
    </xf>
    <xf numFmtId="165" fontId="14" fillId="17" borderId="10" xfId="6" applyNumberFormat="1" applyFont="1" applyFill="1" applyBorder="1" applyAlignment="1">
      <alignment horizontal="center" vertical="center"/>
    </xf>
    <xf numFmtId="9" fontId="0" fillId="17" borderId="10" xfId="4" applyNumberFormat="1" applyFont="1" applyFill="1" applyBorder="1" applyAlignment="1">
      <alignment horizontal="center" vertical="center"/>
    </xf>
    <xf numFmtId="9" fontId="0" fillId="17" borderId="10" xfId="0" applyNumberFormat="1" applyFill="1" applyBorder="1" applyAlignment="1">
      <alignment horizontal="center" vertical="center"/>
    </xf>
    <xf numFmtId="0" fontId="0" fillId="17" borderId="10" xfId="0" applyFill="1" applyBorder="1"/>
    <xf numFmtId="0" fontId="15" fillId="17" borderId="10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16" fillId="18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19" borderId="10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3" fillId="0" borderId="15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3" borderId="10" xfId="0" applyFill="1" applyBorder="1"/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0" fillId="17" borderId="14" xfId="0" applyFill="1" applyBorder="1"/>
    <xf numFmtId="0" fontId="0" fillId="15" borderId="15" xfId="0" applyFill="1" applyBorder="1"/>
    <xf numFmtId="0" fontId="0" fillId="2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Fill="1" applyAlignment="1">
      <alignment horizontal="center"/>
    </xf>
    <xf numFmtId="169" fontId="0" fillId="3" borderId="10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9" fontId="0" fillId="17" borderId="10" xfId="0" applyNumberFormat="1" applyFill="1" applyBorder="1" applyAlignment="1">
      <alignment horizontal="center"/>
    </xf>
    <xf numFmtId="165" fontId="0" fillId="17" borderId="10" xfId="0" applyNumberFormat="1" applyFill="1" applyBorder="1" applyAlignment="1">
      <alignment horizontal="center"/>
    </xf>
    <xf numFmtId="169" fontId="0" fillId="21" borderId="10" xfId="0" applyNumberFormat="1" applyFill="1" applyBorder="1" applyAlignment="1">
      <alignment horizontal="center"/>
    </xf>
    <xf numFmtId="165" fontId="0" fillId="21" borderId="10" xfId="0" applyNumberFormat="1" applyFill="1" applyBorder="1" applyAlignment="1">
      <alignment horizontal="center"/>
    </xf>
    <xf numFmtId="169" fontId="0" fillId="22" borderId="10" xfId="0" applyNumberFormat="1" applyFill="1" applyBorder="1" applyAlignment="1">
      <alignment horizontal="center"/>
    </xf>
    <xf numFmtId="165" fontId="0" fillId="22" borderId="10" xfId="0" applyNumberFormat="1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17" borderId="10" xfId="0" applyFill="1" applyBorder="1" applyAlignment="1">
      <alignment horizontal="center" vertical="center"/>
    </xf>
    <xf numFmtId="43" fontId="6" fillId="7" borderId="23" xfId="7" applyFont="1" applyFill="1" applyBorder="1" applyAlignment="1">
      <alignment horizontal="center" vertical="center"/>
    </xf>
    <xf numFmtId="0" fontId="0" fillId="5" borderId="14" xfId="0" applyFill="1" applyBorder="1"/>
    <xf numFmtId="0" fontId="5" fillId="17" borderId="10" xfId="5" applyFont="1" applyFill="1" applyBorder="1">
      <alignment vertical="center"/>
    </xf>
    <xf numFmtId="0" fontId="5" fillId="17" borderId="10" xfId="5" applyFont="1" applyFill="1" applyBorder="1" applyAlignment="1">
      <alignment horizontal="center" vertical="center"/>
    </xf>
    <xf numFmtId="165" fontId="11" fillId="15" borderId="24" xfId="5" applyNumberFormat="1" applyFill="1" applyBorder="1" applyAlignment="1">
      <alignment horizontal="center" vertical="center"/>
    </xf>
    <xf numFmtId="0" fontId="13" fillId="19" borderId="10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 vertical="center" wrapText="1"/>
    </xf>
    <xf numFmtId="0" fontId="5" fillId="3" borderId="10" xfId="5" applyFont="1" applyFill="1" applyBorder="1" applyAlignment="1">
      <alignment horizontal="center" vertical="center"/>
    </xf>
    <xf numFmtId="165" fontId="11" fillId="3" borderId="10" xfId="5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5" fontId="14" fillId="3" borderId="10" xfId="6" applyNumberFormat="1" applyFont="1" applyFill="1" applyBorder="1" applyAlignment="1">
      <alignment horizontal="center" vertical="center"/>
    </xf>
    <xf numFmtId="9" fontId="0" fillId="3" borderId="10" xfId="4" applyNumberFormat="1" applyFon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3" fillId="19" borderId="17" xfId="0" applyFont="1" applyFill="1" applyBorder="1" applyAlignment="1">
      <alignment horizontal="center" vertical="center"/>
    </xf>
    <xf numFmtId="0" fontId="16" fillId="18" borderId="19" xfId="0" applyFont="1" applyFill="1" applyBorder="1" applyAlignment="1">
      <alignment horizontal="center" vertical="center"/>
    </xf>
    <xf numFmtId="0" fontId="13" fillId="19" borderId="19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13" borderId="10" xfId="0" applyFont="1" applyFill="1" applyBorder="1" applyAlignment="1">
      <alignment horizontal="center" vertical="center"/>
    </xf>
    <xf numFmtId="165" fontId="0" fillId="13" borderId="10" xfId="0" applyNumberForma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/>
    </xf>
    <xf numFmtId="0" fontId="13" fillId="5" borderId="10" xfId="0" applyFont="1" applyFill="1" applyBorder="1" applyAlignment="1">
      <alignment horizontal="center" vertical="center"/>
    </xf>
    <xf numFmtId="165" fontId="11" fillId="0" borderId="14" xfId="5" applyNumberFormat="1" applyBorder="1" applyAlignment="1">
      <alignment horizontal="center" vertical="center"/>
    </xf>
    <xf numFmtId="0" fontId="11" fillId="21" borderId="10" xfId="5" applyFill="1" applyBorder="1">
      <alignment vertical="center"/>
    </xf>
    <xf numFmtId="0" fontId="5" fillId="21" borderId="10" xfId="5" applyFont="1" applyFill="1" applyBorder="1" applyAlignment="1">
      <alignment horizontal="center" vertical="center"/>
    </xf>
    <xf numFmtId="165" fontId="11" fillId="21" borderId="21" xfId="5" applyNumberFormat="1" applyFill="1" applyBorder="1" applyAlignment="1">
      <alignment horizontal="center" vertical="center"/>
    </xf>
    <xf numFmtId="165" fontId="11" fillId="21" borderId="24" xfId="5" applyNumberFormat="1" applyFill="1" applyBorder="1" applyAlignment="1">
      <alignment horizontal="center" vertical="center"/>
    </xf>
    <xf numFmtId="0" fontId="15" fillId="21" borderId="10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165" fontId="14" fillId="21" borderId="10" xfId="6" applyNumberFormat="1" applyFont="1" applyFill="1" applyBorder="1" applyAlignment="1">
      <alignment horizontal="center" vertical="center"/>
    </xf>
    <xf numFmtId="9" fontId="0" fillId="21" borderId="10" xfId="4" applyNumberFormat="1" applyFont="1" applyFill="1" applyBorder="1" applyAlignment="1">
      <alignment horizontal="center" vertical="center"/>
    </xf>
    <xf numFmtId="9" fontId="0" fillId="21" borderId="10" xfId="0" applyNumberFormat="1" applyFill="1" applyBorder="1" applyAlignment="1">
      <alignment horizontal="center" vertical="center"/>
    </xf>
    <xf numFmtId="0" fontId="0" fillId="21" borderId="10" xfId="0" applyFill="1" applyBorder="1"/>
    <xf numFmtId="165" fontId="11" fillId="21" borderId="10" xfId="5" applyNumberFormat="1" applyFill="1" applyBorder="1" applyAlignment="1">
      <alignment horizontal="center" vertical="center"/>
    </xf>
    <xf numFmtId="0" fontId="0" fillId="21" borderId="15" xfId="0" applyFill="1" applyBorder="1"/>
    <xf numFmtId="0" fontId="5" fillId="26" borderId="10" xfId="5" applyFont="1" applyFill="1" applyBorder="1" applyAlignment="1">
      <alignment horizontal="center" vertical="center"/>
    </xf>
    <xf numFmtId="165" fontId="11" fillId="26" borderId="10" xfId="5" applyNumberFormat="1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165" fontId="14" fillId="26" borderId="10" xfId="6" applyNumberFormat="1" applyFont="1" applyFill="1" applyBorder="1" applyAlignment="1">
      <alignment horizontal="center" vertical="center"/>
    </xf>
    <xf numFmtId="9" fontId="0" fillId="26" borderId="10" xfId="4" applyNumberFormat="1" applyFont="1" applyFill="1" applyBorder="1" applyAlignment="1">
      <alignment horizontal="center" vertical="center"/>
    </xf>
    <xf numFmtId="9" fontId="0" fillId="26" borderId="10" xfId="0" applyNumberFormat="1" applyFill="1" applyBorder="1" applyAlignment="1">
      <alignment horizontal="center" vertical="center"/>
    </xf>
    <xf numFmtId="0" fontId="0" fillId="26" borderId="10" xfId="0" applyFill="1" applyBorder="1"/>
    <xf numFmtId="0" fontId="11" fillId="27" borderId="10" xfId="5" applyFill="1" applyBorder="1">
      <alignment vertical="center"/>
    </xf>
    <xf numFmtId="0" fontId="5" fillId="27" borderId="10" xfId="5" applyFont="1" applyFill="1" applyBorder="1" applyAlignment="1">
      <alignment horizontal="center" vertical="center"/>
    </xf>
    <xf numFmtId="165" fontId="11" fillId="27" borderId="10" xfId="5" applyNumberForma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0" fillId="27" borderId="10" xfId="0" applyFont="1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165" fontId="14" fillId="27" borderId="10" xfId="6" applyNumberFormat="1" applyFont="1" applyFill="1" applyBorder="1" applyAlignment="1">
      <alignment horizontal="center" vertical="center"/>
    </xf>
    <xf numFmtId="9" fontId="0" fillId="27" borderId="10" xfId="4" applyNumberFormat="1" applyFont="1" applyFill="1" applyBorder="1" applyAlignment="1">
      <alignment horizontal="center" vertical="center"/>
    </xf>
    <xf numFmtId="9" fontId="0" fillId="27" borderId="10" xfId="0" applyNumberFormat="1" applyFill="1" applyBorder="1" applyAlignment="1">
      <alignment horizontal="center" vertical="center"/>
    </xf>
    <xf numFmtId="0" fontId="0" fillId="27" borderId="10" xfId="0" applyFill="1" applyBorder="1"/>
    <xf numFmtId="0" fontId="0" fillId="27" borderId="14" xfId="0" applyFill="1" applyBorder="1"/>
    <xf numFmtId="0" fontId="15" fillId="26" borderId="10" xfId="0" applyFont="1" applyFill="1" applyBorder="1" applyAlignment="1">
      <alignment horizontal="center" vertical="center"/>
    </xf>
    <xf numFmtId="0" fontId="2" fillId="26" borderId="10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1" fillId="25" borderId="10" xfId="5" applyFill="1" applyBorder="1">
      <alignment vertical="center"/>
    </xf>
    <xf numFmtId="0" fontId="5" fillId="25" borderId="10" xfId="5" applyFont="1" applyFill="1" applyBorder="1" applyAlignment="1">
      <alignment horizontal="center" vertical="center"/>
    </xf>
    <xf numFmtId="165" fontId="11" fillId="25" borderId="10" xfId="5" applyNumberFormat="1" applyFill="1" applyBorder="1" applyAlignment="1">
      <alignment horizontal="center" vertical="center"/>
    </xf>
    <xf numFmtId="0" fontId="15" fillId="25" borderId="10" xfId="0" applyFont="1" applyFill="1" applyBorder="1" applyAlignment="1">
      <alignment horizontal="center" vertical="center"/>
    </xf>
    <xf numFmtId="0" fontId="2" fillId="25" borderId="10" xfId="0" applyFont="1" applyFill="1" applyBorder="1" applyAlignment="1">
      <alignment horizontal="center" vertical="center"/>
    </xf>
    <xf numFmtId="165" fontId="14" fillId="25" borderId="10" xfId="6" applyNumberFormat="1" applyFont="1" applyFill="1" applyBorder="1" applyAlignment="1">
      <alignment horizontal="center" vertical="center"/>
    </xf>
    <xf numFmtId="9" fontId="0" fillId="25" borderId="10" xfId="4" applyNumberFormat="1" applyFont="1" applyFill="1" applyBorder="1" applyAlignment="1">
      <alignment horizontal="center" vertical="center"/>
    </xf>
    <xf numFmtId="9" fontId="0" fillId="25" borderId="10" xfId="0" applyNumberFormat="1" applyFill="1" applyBorder="1" applyAlignment="1">
      <alignment horizontal="center" vertical="center"/>
    </xf>
    <xf numFmtId="0" fontId="0" fillId="25" borderId="10" xfId="0" applyFill="1" applyBorder="1"/>
    <xf numFmtId="0" fontId="1" fillId="25" borderId="10" xfId="0" applyFont="1" applyFill="1" applyBorder="1" applyAlignment="1">
      <alignment horizontal="center" vertical="center"/>
    </xf>
    <xf numFmtId="0" fontId="5" fillId="25" borderId="10" xfId="5" applyFont="1" applyFill="1" applyBorder="1">
      <alignment vertical="center"/>
    </xf>
    <xf numFmtId="0" fontId="5" fillId="26" borderId="10" xfId="5" applyFont="1" applyFill="1" applyBorder="1">
      <alignment vertical="center"/>
    </xf>
    <xf numFmtId="0" fontId="6" fillId="1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0" fillId="21" borderId="10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1" borderId="10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4" fillId="29" borderId="10" xfId="0" applyFont="1" applyFill="1" applyBorder="1" applyAlignment="1">
      <alignment horizontal="center" vertical="center" wrapText="1"/>
    </xf>
    <xf numFmtId="0" fontId="4" fillId="30" borderId="10" xfId="0" applyFont="1" applyFill="1" applyBorder="1" applyAlignment="1">
      <alignment horizontal="center" vertical="center" wrapText="1"/>
    </xf>
    <xf numFmtId="0" fontId="4" fillId="31" borderId="10" xfId="0" applyFont="1" applyFill="1" applyBorder="1" applyAlignment="1">
      <alignment horizontal="center" vertical="center" wrapText="1"/>
    </xf>
    <xf numFmtId="0" fontId="4" fillId="32" borderId="10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65" fontId="11" fillId="0" borderId="16" xfId="5" applyNumberFormat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3" fontId="0" fillId="0" borderId="0" xfId="0" applyNumberFormat="1"/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5" fontId="0" fillId="3" borderId="10" xfId="0" applyNumberFormat="1" applyFill="1" applyBorder="1" applyAlignment="1">
      <alignment horizont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/>
    <xf numFmtId="165" fontId="11" fillId="0" borderId="24" xfId="5" applyNumberFormat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 wrapText="1"/>
    </xf>
    <xf numFmtId="0" fontId="19" fillId="30" borderId="10" xfId="0" applyFont="1" applyFill="1" applyBorder="1" applyAlignment="1">
      <alignment horizontal="center" vertical="center" wrapText="1"/>
    </xf>
    <xf numFmtId="0" fontId="19" fillId="31" borderId="10" xfId="0" applyFont="1" applyFill="1" applyBorder="1" applyAlignment="1">
      <alignment horizontal="center" vertical="center" wrapText="1"/>
    </xf>
    <xf numFmtId="0" fontId="19" fillId="32" borderId="10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15" fontId="0" fillId="3" borderId="10" xfId="0" applyNumberFormat="1" applyFill="1" applyBorder="1" applyAlignment="1"/>
    <xf numFmtId="15" fontId="0" fillId="5" borderId="10" xfId="0" applyNumberFormat="1" applyFill="1" applyBorder="1" applyAlignment="1"/>
    <xf numFmtId="0" fontId="0" fillId="0" borderId="0" xfId="0" applyAlignment="1">
      <alignment horizont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170" fontId="0" fillId="0" borderId="0" xfId="0" applyNumberFormat="1"/>
    <xf numFmtId="14" fontId="13" fillId="19" borderId="10" xfId="0" applyNumberFormat="1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44" fontId="0" fillId="0" borderId="18" xfId="0" applyNumberFormat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17" fillId="28" borderId="10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5" fontId="0" fillId="3" borderId="10" xfId="0" applyNumberFormat="1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8" fillId="28" borderId="1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0" xfId="0" applyBorder="1" applyAlignment="1">
      <alignment horizontal="center" vertical="center" textRotation="180"/>
    </xf>
    <xf numFmtId="0" fontId="5" fillId="5" borderId="17" xfId="5" applyFont="1" applyFill="1" applyBorder="1" applyAlignment="1">
      <alignment horizontal="center" vertical="center"/>
    </xf>
    <xf numFmtId="0" fontId="5" fillId="5" borderId="18" xfId="5" applyFont="1" applyFill="1" applyBorder="1" applyAlignment="1">
      <alignment horizontal="center" vertical="center"/>
    </xf>
    <xf numFmtId="0" fontId="5" fillId="5" borderId="19" xfId="5" applyFont="1" applyFill="1" applyBorder="1" applyAlignment="1">
      <alignment horizontal="center" vertical="center"/>
    </xf>
    <xf numFmtId="0" fontId="6" fillId="5" borderId="17" xfId="5" applyFont="1" applyFill="1" applyBorder="1" applyAlignment="1">
      <alignment horizontal="center" vertical="center"/>
    </xf>
    <xf numFmtId="0" fontId="6" fillId="5" borderId="18" xfId="5" applyFont="1" applyFill="1" applyBorder="1" applyAlignment="1">
      <alignment horizontal="center" vertical="center"/>
    </xf>
    <xf numFmtId="0" fontId="6" fillId="5" borderId="19" xfId="5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7" borderId="10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15" fontId="0" fillId="8" borderId="2" xfId="0" applyNumberFormat="1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168" fontId="0" fillId="10" borderId="10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vertical="center"/>
    </xf>
    <xf numFmtId="0" fontId="6" fillId="7" borderId="10" xfId="0" applyFont="1" applyFill="1" applyBorder="1" applyAlignment="1">
      <alignment horizontal="center" vertical="center"/>
    </xf>
  </cellXfs>
  <cellStyles count="8">
    <cellStyle name="Comma" xfId="7" builtinId="3"/>
    <cellStyle name="Comma [0] 2" xfId="3"/>
    <cellStyle name="Comma 2" xfId="2"/>
    <cellStyle name="Normal" xfId="0" builtinId="0"/>
    <cellStyle name="Normal 2" xfId="6"/>
    <cellStyle name="Normal 3" xfId="1"/>
    <cellStyle name="Normal 4" xfId="5"/>
    <cellStyle name="Percent" xfId="4" builtinId="5"/>
  </cellStyles>
  <dxfs count="0"/>
  <tableStyles count="0" defaultTableStyle="TableStyleMedium2" defaultPivotStyle="PivotStyleLight16"/>
  <colors>
    <mruColors>
      <color rgb="FF23C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MONITORING%20RENTAL%20SHARE/MONITORING%20&amp;%20BA%20LA%20RIM%20APRIL%202022%20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MONITORING%20RENTAL%20SHARE/01.%20MONITORING%20&amp;%20BA%20LA%20RIM%20JUNI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5.2\Sharing%20Prekitiuw\7.%20DATA%20UPDATE\PERIODE%202022\05.%20MEI%202022\RENTAL\01.%20MONITORING%20&amp;%20BA%20LA%20RIM%20MEI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MONITORING%20RENTAL%20SHARE/MONITORING%20&amp;%20BA%20LA%20RIM%20APRIL%2020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MONITORING%20RENTAL%20SHARE/MONITORING%20&amp;%20BA%20LA%20RIM%20MARET%20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MONITORING%20RENTAL%20SHARE/MONITORING%20&amp;%20BA%20LA%20RIM%20FEBRUARI%20202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LONG%20ARM%20RENTAL%20CMI/Data%20Rental/MONITORING%20&amp;%20BA%20LA%20RIM%20JANUARI%20202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5.2\Sharing%20Prekitiuw\7.%20DATA%20UPDATE%202021\11.%20NOVEMBER\RENTAL\MONITORING%20&amp;%20BA%20LA%20RIM%20NOVEMBER%20202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oName\Downloads\05.%20DATA%20BA%20RIM%20REKON%20DESEMBER%20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MASTER"/>
      <sheetName val="TOTAL HM"/>
      <sheetName val="DAFTAR BD"/>
      <sheetName val="DATA HM LA"/>
    </sheetNames>
    <sheetDataSet>
      <sheetData sheetId="0"/>
      <sheetData sheetId="1"/>
      <sheetData sheetId="2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387</v>
          </cell>
        </row>
        <row r="18">
          <cell r="D18" t="str">
            <v>388</v>
          </cell>
        </row>
        <row r="19">
          <cell r="D19" t="str">
            <v>391</v>
          </cell>
        </row>
        <row r="20">
          <cell r="D20" t="str">
            <v>389</v>
          </cell>
        </row>
        <row r="21">
          <cell r="D21" t="str">
            <v>362</v>
          </cell>
        </row>
        <row r="22">
          <cell r="D22" t="str">
            <v>390</v>
          </cell>
        </row>
        <row r="23">
          <cell r="D23" t="str">
            <v>392</v>
          </cell>
        </row>
      </sheetData>
      <sheetData sheetId="3">
        <row r="4">
          <cell r="D4" t="str">
            <v>390</v>
          </cell>
          <cell r="G4">
            <v>5</v>
          </cell>
        </row>
        <row r="5">
          <cell r="D5" t="str">
            <v>392</v>
          </cell>
          <cell r="G5">
            <v>4</v>
          </cell>
        </row>
        <row r="6">
          <cell r="D6" t="str">
            <v>362</v>
          </cell>
          <cell r="G6">
            <v>24</v>
          </cell>
        </row>
        <row r="7">
          <cell r="D7" t="str">
            <v>379</v>
          </cell>
          <cell r="G7">
            <v>24</v>
          </cell>
        </row>
        <row r="8">
          <cell r="D8" t="str">
            <v>384</v>
          </cell>
          <cell r="G8">
            <v>24</v>
          </cell>
        </row>
        <row r="9">
          <cell r="D9" t="str">
            <v>362</v>
          </cell>
          <cell r="G9">
            <v>24</v>
          </cell>
        </row>
        <row r="10">
          <cell r="D10" t="str">
            <v>379</v>
          </cell>
          <cell r="G10">
            <v>24</v>
          </cell>
        </row>
        <row r="11">
          <cell r="D11" t="str">
            <v>384</v>
          </cell>
          <cell r="G11">
            <v>24</v>
          </cell>
        </row>
        <row r="12">
          <cell r="D12" t="str">
            <v>362</v>
          </cell>
          <cell r="G12">
            <v>24</v>
          </cell>
        </row>
        <row r="13">
          <cell r="D13" t="str">
            <v>379</v>
          </cell>
          <cell r="G13">
            <v>24</v>
          </cell>
        </row>
        <row r="14">
          <cell r="D14" t="str">
            <v>384</v>
          </cell>
          <cell r="G14">
            <v>12</v>
          </cell>
        </row>
        <row r="15">
          <cell r="D15" t="str">
            <v>349</v>
          </cell>
          <cell r="G15">
            <v>12</v>
          </cell>
        </row>
        <row r="16">
          <cell r="D16" t="str">
            <v>362</v>
          </cell>
          <cell r="G16">
            <v>24</v>
          </cell>
        </row>
        <row r="17">
          <cell r="D17" t="str">
            <v>379</v>
          </cell>
          <cell r="G17">
            <v>24</v>
          </cell>
        </row>
        <row r="18">
          <cell r="D18" t="str">
            <v>349</v>
          </cell>
          <cell r="G18">
            <v>12</v>
          </cell>
        </row>
        <row r="19">
          <cell r="D19" t="str">
            <v>362</v>
          </cell>
          <cell r="G19">
            <v>24</v>
          </cell>
        </row>
        <row r="20">
          <cell r="D20" t="str">
            <v>379</v>
          </cell>
          <cell r="G20">
            <v>24</v>
          </cell>
        </row>
        <row r="21">
          <cell r="D21" t="str">
            <v>384</v>
          </cell>
          <cell r="G21">
            <v>12</v>
          </cell>
        </row>
        <row r="22">
          <cell r="D22" t="str">
            <v>382</v>
          </cell>
          <cell r="G22">
            <v>12</v>
          </cell>
        </row>
        <row r="23">
          <cell r="D23" t="str">
            <v>348</v>
          </cell>
          <cell r="G23">
            <v>8</v>
          </cell>
        </row>
        <row r="24">
          <cell r="D24" t="str">
            <v>362</v>
          </cell>
          <cell r="G24">
            <v>24</v>
          </cell>
        </row>
        <row r="25">
          <cell r="D25" t="str">
            <v>379</v>
          </cell>
          <cell r="G25">
            <v>24</v>
          </cell>
        </row>
        <row r="26">
          <cell r="D26" t="str">
            <v>384</v>
          </cell>
          <cell r="G26">
            <v>12</v>
          </cell>
        </row>
        <row r="27">
          <cell r="D27" t="str">
            <v>348</v>
          </cell>
          <cell r="G27">
            <v>12</v>
          </cell>
        </row>
        <row r="28">
          <cell r="D28" t="str">
            <v>362</v>
          </cell>
          <cell r="G28">
            <v>24</v>
          </cell>
        </row>
        <row r="29">
          <cell r="D29" t="str">
            <v>379</v>
          </cell>
          <cell r="G29">
            <v>24</v>
          </cell>
        </row>
        <row r="30">
          <cell r="D30" t="str">
            <v>384</v>
          </cell>
          <cell r="G30">
            <v>8</v>
          </cell>
        </row>
        <row r="31">
          <cell r="D31" t="str">
            <v>348</v>
          </cell>
          <cell r="G31">
            <v>12</v>
          </cell>
        </row>
        <row r="32">
          <cell r="D32" t="str">
            <v>362</v>
          </cell>
          <cell r="G32">
            <v>24</v>
          </cell>
        </row>
        <row r="33">
          <cell r="D33" t="str">
            <v>379</v>
          </cell>
          <cell r="G33">
            <v>24</v>
          </cell>
        </row>
        <row r="34">
          <cell r="D34" t="str">
            <v>348</v>
          </cell>
          <cell r="G34">
            <v>12</v>
          </cell>
        </row>
        <row r="35">
          <cell r="D35" t="str">
            <v>362</v>
          </cell>
          <cell r="G35">
            <v>24</v>
          </cell>
        </row>
        <row r="36">
          <cell r="D36" t="str">
            <v>379</v>
          </cell>
          <cell r="G36">
            <v>24</v>
          </cell>
        </row>
        <row r="37">
          <cell r="D37" t="str">
            <v>384</v>
          </cell>
          <cell r="G37">
            <v>24</v>
          </cell>
        </row>
        <row r="38">
          <cell r="D38" t="str">
            <v>362</v>
          </cell>
          <cell r="G38">
            <v>24</v>
          </cell>
        </row>
        <row r="39">
          <cell r="D39" t="str">
            <v>379</v>
          </cell>
          <cell r="G39">
            <v>24</v>
          </cell>
        </row>
        <row r="40">
          <cell r="D40" t="str">
            <v>384</v>
          </cell>
          <cell r="G40">
            <v>24</v>
          </cell>
        </row>
        <row r="41">
          <cell r="D41" t="str">
            <v>388</v>
          </cell>
          <cell r="G41">
            <v>12</v>
          </cell>
        </row>
        <row r="42">
          <cell r="D42" t="str">
            <v>389</v>
          </cell>
          <cell r="G42">
            <v>12</v>
          </cell>
        </row>
        <row r="43">
          <cell r="D43" t="str">
            <v>362</v>
          </cell>
          <cell r="G43">
            <v>24</v>
          </cell>
        </row>
        <row r="44">
          <cell r="D44" t="str">
            <v>379</v>
          </cell>
          <cell r="G44">
            <v>24</v>
          </cell>
        </row>
        <row r="45">
          <cell r="D45" t="str">
            <v>388</v>
          </cell>
          <cell r="G45">
            <v>12</v>
          </cell>
        </row>
        <row r="46">
          <cell r="D46" t="str">
            <v>348</v>
          </cell>
          <cell r="G46">
            <v>12</v>
          </cell>
        </row>
        <row r="47">
          <cell r="D47" t="str">
            <v>362</v>
          </cell>
          <cell r="G47">
            <v>24</v>
          </cell>
        </row>
        <row r="48">
          <cell r="D48" t="str">
            <v>379</v>
          </cell>
          <cell r="G48">
            <v>24</v>
          </cell>
        </row>
        <row r="49">
          <cell r="D49" t="str">
            <v>382</v>
          </cell>
          <cell r="G49">
            <v>6.5</v>
          </cell>
        </row>
        <row r="50">
          <cell r="D50" t="str">
            <v>391</v>
          </cell>
          <cell r="G50">
            <v>5</v>
          </cell>
        </row>
        <row r="51">
          <cell r="D51" t="str">
            <v>348</v>
          </cell>
          <cell r="G51">
            <v>12</v>
          </cell>
        </row>
        <row r="52">
          <cell r="D52" t="str">
            <v>379</v>
          </cell>
          <cell r="G52">
            <v>24</v>
          </cell>
        </row>
        <row r="53">
          <cell r="D53" t="str">
            <v>388</v>
          </cell>
          <cell r="G53">
            <v>5</v>
          </cell>
        </row>
        <row r="54">
          <cell r="D54" t="str">
            <v>388</v>
          </cell>
          <cell r="G54">
            <v>7</v>
          </cell>
        </row>
        <row r="55">
          <cell r="D55" t="str">
            <v>382</v>
          </cell>
          <cell r="G55">
            <v>12</v>
          </cell>
        </row>
        <row r="56">
          <cell r="D56" t="str">
            <v>348</v>
          </cell>
          <cell r="G56">
            <v>12</v>
          </cell>
        </row>
        <row r="57">
          <cell r="D57" t="str">
            <v>373</v>
          </cell>
          <cell r="G57">
            <v>12</v>
          </cell>
        </row>
        <row r="58">
          <cell r="D58" t="str">
            <v>379</v>
          </cell>
          <cell r="G58">
            <v>24</v>
          </cell>
        </row>
        <row r="59">
          <cell r="D59" t="str">
            <v>348</v>
          </cell>
          <cell r="G59">
            <v>12</v>
          </cell>
        </row>
        <row r="60">
          <cell r="D60" t="str">
            <v>379</v>
          </cell>
          <cell r="G60">
            <v>12</v>
          </cell>
        </row>
        <row r="61">
          <cell r="D61" t="str">
            <v>384</v>
          </cell>
          <cell r="G61">
            <v>24</v>
          </cell>
        </row>
        <row r="62">
          <cell r="D62" t="str">
            <v>379</v>
          </cell>
          <cell r="G62">
            <v>5</v>
          </cell>
        </row>
        <row r="63">
          <cell r="D63" t="str">
            <v>348</v>
          </cell>
          <cell r="G63">
            <v>12</v>
          </cell>
        </row>
        <row r="64">
          <cell r="D64" t="str">
            <v>384</v>
          </cell>
          <cell r="G64">
            <v>24</v>
          </cell>
        </row>
        <row r="65">
          <cell r="D65" t="str">
            <v>388</v>
          </cell>
          <cell r="G65">
            <v>4</v>
          </cell>
        </row>
        <row r="66">
          <cell r="D66" t="str">
            <v>379</v>
          </cell>
          <cell r="G66">
            <v>7.75</v>
          </cell>
        </row>
        <row r="67">
          <cell r="D67" t="str">
            <v>387</v>
          </cell>
          <cell r="G67">
            <v>9</v>
          </cell>
        </row>
        <row r="68">
          <cell r="D68" t="str">
            <v>379</v>
          </cell>
          <cell r="G68">
            <v>6</v>
          </cell>
        </row>
        <row r="69">
          <cell r="D69" t="str">
            <v>388</v>
          </cell>
          <cell r="G69">
            <v>12</v>
          </cell>
        </row>
        <row r="70">
          <cell r="D70" t="str">
            <v>382</v>
          </cell>
          <cell r="G70">
            <v>12</v>
          </cell>
        </row>
        <row r="71">
          <cell r="D71" t="str">
            <v>348</v>
          </cell>
          <cell r="G71">
            <v>12</v>
          </cell>
        </row>
        <row r="72">
          <cell r="D72" t="str">
            <v>391</v>
          </cell>
          <cell r="G72">
            <v>4</v>
          </cell>
        </row>
        <row r="73">
          <cell r="D73" t="str">
            <v>380</v>
          </cell>
          <cell r="G73">
            <v>12</v>
          </cell>
        </row>
        <row r="74">
          <cell r="D74" t="str">
            <v>378</v>
          </cell>
          <cell r="G74">
            <v>12</v>
          </cell>
        </row>
        <row r="75">
          <cell r="D75" t="str">
            <v>379</v>
          </cell>
          <cell r="G75">
            <v>5</v>
          </cell>
        </row>
        <row r="76">
          <cell r="D76" t="str">
            <v>387</v>
          </cell>
          <cell r="G76">
            <v>24</v>
          </cell>
        </row>
        <row r="77">
          <cell r="D77" t="str">
            <v>378</v>
          </cell>
          <cell r="G77">
            <v>24</v>
          </cell>
        </row>
        <row r="78">
          <cell r="D78" t="str">
            <v>348</v>
          </cell>
          <cell r="G78">
            <v>12</v>
          </cell>
        </row>
        <row r="79">
          <cell r="D79" t="str">
            <v>380</v>
          </cell>
          <cell r="G79">
            <v>12</v>
          </cell>
        </row>
        <row r="80">
          <cell r="D80" t="str">
            <v>379</v>
          </cell>
          <cell r="G80">
            <v>24</v>
          </cell>
        </row>
        <row r="81">
          <cell r="D81" t="str">
            <v>387</v>
          </cell>
          <cell r="G81">
            <v>12</v>
          </cell>
        </row>
        <row r="82">
          <cell r="D82" t="str">
            <v>361</v>
          </cell>
          <cell r="G82">
            <v>21</v>
          </cell>
        </row>
        <row r="83">
          <cell r="D83" t="str">
            <v>378</v>
          </cell>
          <cell r="G83">
            <v>24</v>
          </cell>
        </row>
        <row r="84">
          <cell r="D84" t="str">
            <v>348</v>
          </cell>
          <cell r="G84">
            <v>12</v>
          </cell>
        </row>
        <row r="85">
          <cell r="D85" t="str">
            <v>388</v>
          </cell>
          <cell r="G85">
            <v>21</v>
          </cell>
        </row>
        <row r="86">
          <cell r="D86" t="str">
            <v>378</v>
          </cell>
          <cell r="G86">
            <v>24</v>
          </cell>
        </row>
        <row r="87">
          <cell r="D87" t="str">
            <v>361</v>
          </cell>
          <cell r="G87">
            <v>24</v>
          </cell>
        </row>
        <row r="88">
          <cell r="D88" t="str">
            <v>348</v>
          </cell>
          <cell r="G88">
            <v>12</v>
          </cell>
        </row>
        <row r="89">
          <cell r="D89" t="str">
            <v>372</v>
          </cell>
          <cell r="G89">
            <v>4</v>
          </cell>
        </row>
        <row r="90">
          <cell r="D90" t="str">
            <v>379</v>
          </cell>
          <cell r="G90">
            <v>24</v>
          </cell>
        </row>
        <row r="91">
          <cell r="D91" t="str">
            <v>387</v>
          </cell>
          <cell r="G91">
            <v>5</v>
          </cell>
        </row>
        <row r="92">
          <cell r="D92" t="str">
            <v>384</v>
          </cell>
          <cell r="G92">
            <v>6</v>
          </cell>
        </row>
        <row r="93">
          <cell r="D93" t="str">
            <v>382</v>
          </cell>
          <cell r="G93">
            <v>6</v>
          </cell>
        </row>
        <row r="94">
          <cell r="D94" t="str">
            <v>378</v>
          </cell>
          <cell r="G94">
            <v>12</v>
          </cell>
        </row>
        <row r="95">
          <cell r="D95" t="str">
            <v>348</v>
          </cell>
          <cell r="G95">
            <v>12</v>
          </cell>
        </row>
        <row r="96">
          <cell r="D96" t="str">
            <v>361</v>
          </cell>
          <cell r="G96">
            <v>24</v>
          </cell>
        </row>
        <row r="97">
          <cell r="D97" t="str">
            <v>379</v>
          </cell>
          <cell r="G97">
            <v>24</v>
          </cell>
        </row>
        <row r="98">
          <cell r="D98" t="str">
            <v>389</v>
          </cell>
          <cell r="G98">
            <v>12</v>
          </cell>
        </row>
        <row r="99">
          <cell r="D99" t="str">
            <v>362</v>
          </cell>
          <cell r="G99">
            <v>12</v>
          </cell>
        </row>
        <row r="100">
          <cell r="D100" t="str">
            <v>389</v>
          </cell>
          <cell r="G100">
            <v>12</v>
          </cell>
        </row>
        <row r="101">
          <cell r="D101" t="str">
            <v>348</v>
          </cell>
          <cell r="G101">
            <v>12</v>
          </cell>
        </row>
        <row r="102">
          <cell r="D102" t="str">
            <v>361</v>
          </cell>
          <cell r="G102">
            <v>24</v>
          </cell>
        </row>
        <row r="103">
          <cell r="D103" t="str">
            <v>388</v>
          </cell>
          <cell r="G103">
            <v>12</v>
          </cell>
        </row>
        <row r="104">
          <cell r="D104" t="str">
            <v>389</v>
          </cell>
          <cell r="G104">
            <v>24</v>
          </cell>
        </row>
        <row r="105">
          <cell r="D105" t="str">
            <v>388</v>
          </cell>
          <cell r="G105">
            <v>12</v>
          </cell>
        </row>
        <row r="106">
          <cell r="D106" t="str">
            <v>348</v>
          </cell>
          <cell r="G106">
            <v>12</v>
          </cell>
        </row>
        <row r="107">
          <cell r="D107" t="str">
            <v>348</v>
          </cell>
          <cell r="G107">
            <v>12</v>
          </cell>
        </row>
        <row r="108">
          <cell r="D108" t="str">
            <v>348</v>
          </cell>
          <cell r="G108">
            <v>12</v>
          </cell>
        </row>
        <row r="109">
          <cell r="D109" t="str">
            <v>361</v>
          </cell>
          <cell r="G109">
            <v>24</v>
          </cell>
        </row>
        <row r="110">
          <cell r="D110" t="str">
            <v>361</v>
          </cell>
          <cell r="G110">
            <v>24</v>
          </cell>
        </row>
        <row r="111">
          <cell r="D111" t="str">
            <v>361</v>
          </cell>
          <cell r="G111">
            <v>24</v>
          </cell>
        </row>
        <row r="112">
          <cell r="D112" t="str">
            <v>379</v>
          </cell>
          <cell r="G112">
            <v>24</v>
          </cell>
        </row>
        <row r="113">
          <cell r="D113" t="str">
            <v>379</v>
          </cell>
          <cell r="G113">
            <v>24</v>
          </cell>
        </row>
        <row r="114">
          <cell r="D114" t="str">
            <v>379</v>
          </cell>
          <cell r="G114">
            <v>24</v>
          </cell>
        </row>
        <row r="115">
          <cell r="D115" t="str">
            <v>348</v>
          </cell>
          <cell r="G115">
            <v>12</v>
          </cell>
        </row>
        <row r="116">
          <cell r="D116" t="str">
            <v>361</v>
          </cell>
          <cell r="G116">
            <v>24</v>
          </cell>
        </row>
        <row r="117">
          <cell r="D117" t="str">
            <v>379</v>
          </cell>
          <cell r="G117">
            <v>24</v>
          </cell>
        </row>
        <row r="118">
          <cell r="D118" t="str">
            <v>348</v>
          </cell>
          <cell r="G118">
            <v>12</v>
          </cell>
        </row>
        <row r="119">
          <cell r="D119" t="str">
            <v>361</v>
          </cell>
          <cell r="G119">
            <v>24</v>
          </cell>
        </row>
        <row r="120">
          <cell r="D120" t="str">
            <v>372</v>
          </cell>
          <cell r="G120">
            <v>10</v>
          </cell>
        </row>
        <row r="121">
          <cell r="D121" t="str">
            <v>379</v>
          </cell>
          <cell r="G121">
            <v>24</v>
          </cell>
        </row>
        <row r="122">
          <cell r="D122" t="str">
            <v>382</v>
          </cell>
          <cell r="G122">
            <v>4</v>
          </cell>
        </row>
        <row r="123">
          <cell r="D123" t="str">
            <v>388</v>
          </cell>
          <cell r="G123">
            <v>5</v>
          </cell>
        </row>
        <row r="124">
          <cell r="D124" t="str">
            <v>387</v>
          </cell>
          <cell r="G124">
            <v>5</v>
          </cell>
        </row>
        <row r="125">
          <cell r="D125" t="str">
            <v>392</v>
          </cell>
          <cell r="G125">
            <v>5</v>
          </cell>
        </row>
        <row r="126">
          <cell r="D126" t="str">
            <v>384</v>
          </cell>
          <cell r="G126">
            <v>7</v>
          </cell>
        </row>
        <row r="127">
          <cell r="D127" t="str">
            <v>390</v>
          </cell>
          <cell r="G127">
            <v>12</v>
          </cell>
        </row>
        <row r="128">
          <cell r="D128" t="str">
            <v>348</v>
          </cell>
          <cell r="G128">
            <v>12</v>
          </cell>
        </row>
        <row r="129">
          <cell r="D129" t="str">
            <v>361</v>
          </cell>
          <cell r="G129">
            <v>24</v>
          </cell>
        </row>
        <row r="130">
          <cell r="D130" t="str">
            <v>372</v>
          </cell>
          <cell r="G130">
            <v>24</v>
          </cell>
        </row>
        <row r="131">
          <cell r="D131" t="str">
            <v>379</v>
          </cell>
          <cell r="G131">
            <v>24</v>
          </cell>
        </row>
        <row r="132">
          <cell r="D132" t="str">
            <v>348</v>
          </cell>
          <cell r="G132">
            <v>12</v>
          </cell>
        </row>
        <row r="133">
          <cell r="D133" t="str">
            <v>361</v>
          </cell>
          <cell r="G133">
            <v>24</v>
          </cell>
        </row>
        <row r="134">
          <cell r="D134" t="str">
            <v>372</v>
          </cell>
          <cell r="G134">
            <v>24</v>
          </cell>
        </row>
        <row r="135">
          <cell r="D135" t="str">
            <v>379</v>
          </cell>
          <cell r="G135">
            <v>24</v>
          </cell>
        </row>
        <row r="136">
          <cell r="D136" t="str">
            <v>348</v>
          </cell>
          <cell r="G136">
            <v>12</v>
          </cell>
        </row>
        <row r="137">
          <cell r="D137" t="str">
            <v>361</v>
          </cell>
          <cell r="G137">
            <v>24</v>
          </cell>
        </row>
        <row r="138">
          <cell r="D138" t="str">
            <v>372</v>
          </cell>
          <cell r="G138">
            <v>24</v>
          </cell>
        </row>
        <row r="139">
          <cell r="D139" t="str">
            <v>379</v>
          </cell>
          <cell r="G139">
            <v>24</v>
          </cell>
        </row>
        <row r="140">
          <cell r="D140" t="str">
            <v>373</v>
          </cell>
          <cell r="G140">
            <v>4</v>
          </cell>
        </row>
        <row r="141">
          <cell r="D141" t="str">
            <v>380</v>
          </cell>
          <cell r="G141">
            <v>5</v>
          </cell>
        </row>
        <row r="142">
          <cell r="D142" t="str">
            <v>348</v>
          </cell>
          <cell r="G142">
            <v>12</v>
          </cell>
        </row>
        <row r="143">
          <cell r="D143" t="str">
            <v>361</v>
          </cell>
          <cell r="G143">
            <v>24</v>
          </cell>
        </row>
        <row r="144">
          <cell r="D144" t="str">
            <v>372</v>
          </cell>
          <cell r="G144">
            <v>24</v>
          </cell>
        </row>
        <row r="145">
          <cell r="D145" t="str">
            <v>379</v>
          </cell>
          <cell r="G145">
            <v>24</v>
          </cell>
        </row>
        <row r="146">
          <cell r="D146" t="str">
            <v>378</v>
          </cell>
          <cell r="G146">
            <v>24</v>
          </cell>
        </row>
        <row r="147">
          <cell r="D147" t="str">
            <v>378</v>
          </cell>
          <cell r="G147">
            <v>5</v>
          </cell>
        </row>
        <row r="148">
          <cell r="D148" t="str">
            <v>381</v>
          </cell>
          <cell r="G148">
            <v>5</v>
          </cell>
        </row>
        <row r="149">
          <cell r="D149" t="str">
            <v>389</v>
          </cell>
          <cell r="G149">
            <v>12</v>
          </cell>
        </row>
        <row r="150">
          <cell r="D150" t="str">
            <v>391</v>
          </cell>
          <cell r="G150">
            <v>5</v>
          </cell>
        </row>
        <row r="151">
          <cell r="D151" t="str">
            <v>391</v>
          </cell>
          <cell r="G151">
            <v>4</v>
          </cell>
        </row>
        <row r="152">
          <cell r="D152" t="str">
            <v/>
          </cell>
          <cell r="G152">
            <v>24</v>
          </cell>
        </row>
        <row r="153">
          <cell r="D153" t="str">
            <v/>
          </cell>
          <cell r="G153">
            <v>24</v>
          </cell>
        </row>
        <row r="154">
          <cell r="D154" t="str">
            <v/>
          </cell>
          <cell r="G154">
            <v>24</v>
          </cell>
        </row>
        <row r="155">
          <cell r="D155" t="str">
            <v/>
          </cell>
          <cell r="G155">
            <v>24</v>
          </cell>
        </row>
        <row r="156">
          <cell r="D156" t="str">
            <v/>
          </cell>
          <cell r="G156">
            <v>24</v>
          </cell>
        </row>
        <row r="157">
          <cell r="D157" t="str">
            <v/>
          </cell>
          <cell r="G157">
            <v>24</v>
          </cell>
        </row>
        <row r="158">
          <cell r="D158" t="str">
            <v/>
          </cell>
          <cell r="G158">
            <v>24</v>
          </cell>
        </row>
        <row r="159">
          <cell r="D159" t="str">
            <v/>
          </cell>
          <cell r="G159">
            <v>24</v>
          </cell>
        </row>
        <row r="160">
          <cell r="D160" t="str">
            <v/>
          </cell>
          <cell r="G160">
            <v>24</v>
          </cell>
        </row>
        <row r="161">
          <cell r="D161" t="str">
            <v/>
          </cell>
          <cell r="G161">
            <v>24</v>
          </cell>
        </row>
        <row r="162">
          <cell r="D162" t="str">
            <v/>
          </cell>
          <cell r="G162">
            <v>24</v>
          </cell>
        </row>
        <row r="163">
          <cell r="D163" t="str">
            <v/>
          </cell>
          <cell r="G163">
            <v>24</v>
          </cell>
        </row>
        <row r="164">
          <cell r="D164" t="str">
            <v/>
          </cell>
          <cell r="G164">
            <v>24</v>
          </cell>
        </row>
        <row r="165">
          <cell r="D165" t="str">
            <v/>
          </cell>
          <cell r="G165">
            <v>24</v>
          </cell>
        </row>
        <row r="166">
          <cell r="D166" t="str">
            <v/>
          </cell>
          <cell r="G166">
            <v>24</v>
          </cell>
        </row>
        <row r="167">
          <cell r="D167" t="str">
            <v/>
          </cell>
          <cell r="G167">
            <v>24</v>
          </cell>
        </row>
        <row r="168">
          <cell r="D168" t="str">
            <v/>
          </cell>
          <cell r="G168">
            <v>24</v>
          </cell>
        </row>
        <row r="169">
          <cell r="D169" t="str">
            <v/>
          </cell>
          <cell r="G169">
            <v>24</v>
          </cell>
        </row>
        <row r="170">
          <cell r="D170" t="str">
            <v/>
          </cell>
          <cell r="G170">
            <v>24</v>
          </cell>
        </row>
        <row r="171">
          <cell r="D171" t="str">
            <v/>
          </cell>
          <cell r="G171">
            <v>24</v>
          </cell>
        </row>
        <row r="172">
          <cell r="D172" t="str">
            <v/>
          </cell>
          <cell r="G172">
            <v>24</v>
          </cell>
        </row>
        <row r="173">
          <cell r="D173" t="str">
            <v/>
          </cell>
          <cell r="G173">
            <v>24</v>
          </cell>
        </row>
        <row r="174">
          <cell r="D174" t="str">
            <v/>
          </cell>
          <cell r="G174">
            <v>24</v>
          </cell>
        </row>
        <row r="175">
          <cell r="D175" t="str">
            <v/>
          </cell>
          <cell r="G175">
            <v>24</v>
          </cell>
        </row>
        <row r="176">
          <cell r="D176" t="str">
            <v/>
          </cell>
          <cell r="G176">
            <v>24</v>
          </cell>
        </row>
        <row r="177">
          <cell r="D177" t="str">
            <v/>
          </cell>
          <cell r="G177">
            <v>24</v>
          </cell>
        </row>
        <row r="178">
          <cell r="G178">
            <v>24</v>
          </cell>
        </row>
        <row r="179">
          <cell r="G179">
            <v>24</v>
          </cell>
        </row>
        <row r="180">
          <cell r="G180">
            <v>24</v>
          </cell>
        </row>
        <row r="181">
          <cell r="G181">
            <v>24</v>
          </cell>
        </row>
        <row r="182">
          <cell r="G182">
            <v>24</v>
          </cell>
        </row>
        <row r="183">
          <cell r="G183">
            <v>24</v>
          </cell>
        </row>
        <row r="184">
          <cell r="G184">
            <v>24</v>
          </cell>
        </row>
        <row r="185">
          <cell r="G185">
            <v>24</v>
          </cell>
        </row>
        <row r="186">
          <cell r="G186">
            <v>24</v>
          </cell>
        </row>
        <row r="187">
          <cell r="G187">
            <v>24</v>
          </cell>
        </row>
        <row r="188">
          <cell r="G188">
            <v>24</v>
          </cell>
        </row>
        <row r="189">
          <cell r="G189">
            <v>24</v>
          </cell>
        </row>
        <row r="190">
          <cell r="G190">
            <v>24</v>
          </cell>
        </row>
        <row r="191">
          <cell r="G191">
            <v>24</v>
          </cell>
        </row>
        <row r="192">
          <cell r="G192">
            <v>24</v>
          </cell>
        </row>
        <row r="193">
          <cell r="G193">
            <v>24</v>
          </cell>
        </row>
        <row r="194">
          <cell r="G194">
            <v>24</v>
          </cell>
        </row>
        <row r="195">
          <cell r="G195">
            <v>24</v>
          </cell>
        </row>
        <row r="196">
          <cell r="G196">
            <v>24</v>
          </cell>
        </row>
        <row r="197">
          <cell r="G197">
            <v>24</v>
          </cell>
        </row>
        <row r="198">
          <cell r="G198">
            <v>24</v>
          </cell>
        </row>
        <row r="199">
          <cell r="G199">
            <v>24</v>
          </cell>
        </row>
        <row r="200">
          <cell r="G200">
            <v>24</v>
          </cell>
        </row>
        <row r="201">
          <cell r="G201">
            <v>24</v>
          </cell>
        </row>
        <row r="202">
          <cell r="G202">
            <v>24</v>
          </cell>
        </row>
        <row r="203">
          <cell r="G203">
            <v>24</v>
          </cell>
        </row>
        <row r="204">
          <cell r="G204">
            <v>24</v>
          </cell>
        </row>
        <row r="205">
          <cell r="G205">
            <v>24</v>
          </cell>
        </row>
        <row r="206">
          <cell r="G206">
            <v>24</v>
          </cell>
        </row>
        <row r="207">
          <cell r="G207">
            <v>24</v>
          </cell>
        </row>
        <row r="208">
          <cell r="G208">
            <v>24</v>
          </cell>
        </row>
        <row r="209">
          <cell r="G209">
            <v>24</v>
          </cell>
        </row>
        <row r="210">
          <cell r="G210">
            <v>24</v>
          </cell>
        </row>
        <row r="211">
          <cell r="G211">
            <v>24</v>
          </cell>
        </row>
        <row r="212">
          <cell r="G212">
            <v>24</v>
          </cell>
        </row>
        <row r="213">
          <cell r="G213">
            <v>24</v>
          </cell>
        </row>
        <row r="214">
          <cell r="G214">
            <v>24</v>
          </cell>
        </row>
        <row r="215">
          <cell r="G215">
            <v>24</v>
          </cell>
        </row>
        <row r="216">
          <cell r="G216">
            <v>24</v>
          </cell>
        </row>
        <row r="217">
          <cell r="G217">
            <v>24</v>
          </cell>
        </row>
        <row r="218">
          <cell r="G218">
            <v>24</v>
          </cell>
        </row>
        <row r="219">
          <cell r="G219">
            <v>24</v>
          </cell>
        </row>
        <row r="220">
          <cell r="G220">
            <v>24</v>
          </cell>
        </row>
        <row r="221">
          <cell r="G221">
            <v>24</v>
          </cell>
        </row>
        <row r="349">
          <cell r="G349">
            <v>1776</v>
          </cell>
        </row>
        <row r="350">
          <cell r="G350">
            <v>1786</v>
          </cell>
        </row>
        <row r="351">
          <cell r="G351">
            <v>1794.5</v>
          </cell>
        </row>
        <row r="352">
          <cell r="G352">
            <v>1804.7</v>
          </cell>
        </row>
        <row r="353">
          <cell r="G353">
            <v>1814.1</v>
          </cell>
        </row>
        <row r="727">
          <cell r="G727">
            <v>4551.8999999999996</v>
          </cell>
        </row>
        <row r="728">
          <cell r="G728">
            <v>4561.8999999999996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MASTER"/>
      <sheetName val="LAPORAN"/>
      <sheetName val="TOTAL HM"/>
      <sheetName val="DAFTAR BD"/>
      <sheetName val="DATA HM LA"/>
      <sheetName val="BA 01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  <sheetName val="387"/>
      <sheetName val="388"/>
      <sheetName val="389"/>
      <sheetName val="390"/>
      <sheetName val="391"/>
      <sheetName val="392"/>
    </sheetNames>
    <sheetDataSet>
      <sheetData sheetId="0"/>
      <sheetData sheetId="1"/>
      <sheetData sheetId="2"/>
      <sheetData sheetId="3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  <row r="18">
          <cell r="D18" t="str">
            <v>387</v>
          </cell>
        </row>
        <row r="19">
          <cell r="D19" t="str">
            <v>388</v>
          </cell>
        </row>
        <row r="20">
          <cell r="D20" t="str">
            <v>391</v>
          </cell>
        </row>
        <row r="21">
          <cell r="D21" t="str">
            <v>389</v>
          </cell>
        </row>
        <row r="22">
          <cell r="D22" t="str">
            <v>390</v>
          </cell>
        </row>
        <row r="23">
          <cell r="D23" t="str">
            <v>392</v>
          </cell>
        </row>
      </sheetData>
      <sheetData sheetId="4">
        <row r="4">
          <cell r="D4" t="str">
            <v>384</v>
          </cell>
          <cell r="G4">
            <v>21</v>
          </cell>
        </row>
        <row r="5">
          <cell r="D5" t="str">
            <v>388</v>
          </cell>
          <cell r="G5">
            <v>12</v>
          </cell>
        </row>
        <row r="6">
          <cell r="D6" t="str">
            <v>361</v>
          </cell>
          <cell r="G6">
            <v>8</v>
          </cell>
        </row>
        <row r="7">
          <cell r="D7" t="str">
            <v>379</v>
          </cell>
          <cell r="G7">
            <v>24</v>
          </cell>
        </row>
        <row r="8">
          <cell r="D8" t="str">
            <v>379</v>
          </cell>
          <cell r="G8">
            <v>24</v>
          </cell>
        </row>
        <row r="9">
          <cell r="D9" t="str">
            <v>379</v>
          </cell>
          <cell r="G9">
            <v>24</v>
          </cell>
        </row>
        <row r="10">
          <cell r="D10" t="str">
            <v>379</v>
          </cell>
          <cell r="G10">
            <v>24</v>
          </cell>
        </row>
        <row r="11">
          <cell r="D11" t="str">
            <v>380</v>
          </cell>
          <cell r="G11">
            <v>24</v>
          </cell>
        </row>
        <row r="12">
          <cell r="D12" t="str">
            <v>362</v>
          </cell>
          <cell r="G12">
            <v>24</v>
          </cell>
        </row>
        <row r="13">
          <cell r="D13" t="str">
            <v>381</v>
          </cell>
          <cell r="G13">
            <v>24</v>
          </cell>
        </row>
        <row r="14">
          <cell r="D14" t="str">
            <v>381</v>
          </cell>
          <cell r="G14">
            <v>24</v>
          </cell>
        </row>
        <row r="15">
          <cell r="D15" t="str">
            <v>382</v>
          </cell>
          <cell r="G15">
            <v>8</v>
          </cell>
        </row>
        <row r="16">
          <cell r="D16" t="str">
            <v>384</v>
          </cell>
          <cell r="G16">
            <v>24</v>
          </cell>
        </row>
        <row r="17">
          <cell r="D17" t="str">
            <v>384</v>
          </cell>
          <cell r="G17">
            <v>24</v>
          </cell>
        </row>
        <row r="18">
          <cell r="D18" t="str">
            <v>348</v>
          </cell>
          <cell r="G18">
            <v>12</v>
          </cell>
        </row>
        <row r="19">
          <cell r="D19" t="str">
            <v>390</v>
          </cell>
          <cell r="G19">
            <v>12</v>
          </cell>
        </row>
        <row r="20">
          <cell r="D20" t="str">
            <v/>
          </cell>
          <cell r="G20">
            <v>24</v>
          </cell>
        </row>
        <row r="21">
          <cell r="D21" t="str">
            <v/>
          </cell>
          <cell r="G21">
            <v>24</v>
          </cell>
        </row>
        <row r="22">
          <cell r="D22" t="str">
            <v/>
          </cell>
          <cell r="G22">
            <v>24</v>
          </cell>
        </row>
        <row r="23">
          <cell r="D23" t="str">
            <v/>
          </cell>
          <cell r="G23">
            <v>24</v>
          </cell>
        </row>
        <row r="24">
          <cell r="D24" t="str">
            <v/>
          </cell>
          <cell r="G24">
            <v>24</v>
          </cell>
        </row>
        <row r="25">
          <cell r="D25" t="str">
            <v/>
          </cell>
          <cell r="G25">
            <v>24</v>
          </cell>
        </row>
        <row r="26">
          <cell r="D26" t="str">
            <v/>
          </cell>
          <cell r="G26">
            <v>24</v>
          </cell>
        </row>
        <row r="27">
          <cell r="D27" t="str">
            <v/>
          </cell>
          <cell r="G27">
            <v>24</v>
          </cell>
        </row>
        <row r="28">
          <cell r="D28" t="str">
            <v/>
          </cell>
          <cell r="G28">
            <v>24</v>
          </cell>
        </row>
        <row r="29">
          <cell r="D29" t="str">
            <v/>
          </cell>
          <cell r="G29">
            <v>24</v>
          </cell>
        </row>
        <row r="30">
          <cell r="D30" t="str">
            <v/>
          </cell>
          <cell r="G30">
            <v>24</v>
          </cell>
        </row>
        <row r="31">
          <cell r="D31" t="str">
            <v/>
          </cell>
          <cell r="G31">
            <v>24</v>
          </cell>
        </row>
        <row r="32">
          <cell r="D32" t="str">
            <v/>
          </cell>
          <cell r="G32">
            <v>24</v>
          </cell>
        </row>
        <row r="33">
          <cell r="D33" t="str">
            <v/>
          </cell>
          <cell r="G33">
            <v>24</v>
          </cell>
        </row>
        <row r="34">
          <cell r="D34" t="str">
            <v/>
          </cell>
          <cell r="G34">
            <v>24</v>
          </cell>
        </row>
        <row r="35">
          <cell r="D35" t="str">
            <v/>
          </cell>
          <cell r="G35">
            <v>24</v>
          </cell>
        </row>
        <row r="36">
          <cell r="D36" t="str">
            <v/>
          </cell>
          <cell r="G36">
            <v>24</v>
          </cell>
        </row>
        <row r="37">
          <cell r="D37" t="str">
            <v/>
          </cell>
          <cell r="G37">
            <v>24</v>
          </cell>
        </row>
        <row r="38">
          <cell r="D38" t="str">
            <v/>
          </cell>
          <cell r="G38">
            <v>24</v>
          </cell>
        </row>
        <row r="39">
          <cell r="D39" t="str">
            <v/>
          </cell>
          <cell r="G39">
            <v>24</v>
          </cell>
        </row>
        <row r="40">
          <cell r="D40" t="str">
            <v/>
          </cell>
          <cell r="G40">
            <v>24</v>
          </cell>
        </row>
        <row r="41">
          <cell r="D41" t="str">
            <v/>
          </cell>
          <cell r="G41">
            <v>24</v>
          </cell>
        </row>
        <row r="42">
          <cell r="D42" t="str">
            <v/>
          </cell>
          <cell r="G42">
            <v>24</v>
          </cell>
        </row>
        <row r="43">
          <cell r="D43" t="str">
            <v/>
          </cell>
          <cell r="G43">
            <v>24</v>
          </cell>
        </row>
        <row r="44">
          <cell r="D44" t="str">
            <v/>
          </cell>
          <cell r="G44">
            <v>24</v>
          </cell>
        </row>
        <row r="45">
          <cell r="D45" t="str">
            <v/>
          </cell>
          <cell r="G45">
            <v>24</v>
          </cell>
        </row>
        <row r="46">
          <cell r="D46" t="str">
            <v/>
          </cell>
          <cell r="G46">
            <v>24</v>
          </cell>
        </row>
        <row r="47">
          <cell r="D47" t="str">
            <v/>
          </cell>
          <cell r="G47">
            <v>24</v>
          </cell>
        </row>
        <row r="48">
          <cell r="D48" t="str">
            <v/>
          </cell>
          <cell r="G48">
            <v>24</v>
          </cell>
        </row>
        <row r="49">
          <cell r="D49" t="str">
            <v/>
          </cell>
          <cell r="G49">
            <v>24</v>
          </cell>
        </row>
        <row r="50">
          <cell r="D50" t="str">
            <v/>
          </cell>
          <cell r="G50">
            <v>24</v>
          </cell>
        </row>
        <row r="51">
          <cell r="D51" t="str">
            <v/>
          </cell>
          <cell r="G51">
            <v>24</v>
          </cell>
        </row>
        <row r="52">
          <cell r="D52" t="str">
            <v/>
          </cell>
          <cell r="G52">
            <v>24</v>
          </cell>
        </row>
        <row r="53">
          <cell r="D53" t="str">
            <v/>
          </cell>
          <cell r="G53">
            <v>24</v>
          </cell>
        </row>
        <row r="54">
          <cell r="D54" t="str">
            <v/>
          </cell>
          <cell r="G54">
            <v>24</v>
          </cell>
        </row>
        <row r="55">
          <cell r="D55" t="str">
            <v/>
          </cell>
          <cell r="G55">
            <v>24</v>
          </cell>
        </row>
        <row r="56">
          <cell r="D56" t="str">
            <v/>
          </cell>
          <cell r="G56">
            <v>24</v>
          </cell>
        </row>
        <row r="57">
          <cell r="D57" t="str">
            <v/>
          </cell>
          <cell r="G57">
            <v>24</v>
          </cell>
        </row>
        <row r="58">
          <cell r="D58" t="str">
            <v/>
          </cell>
          <cell r="G58">
            <v>24</v>
          </cell>
        </row>
        <row r="59">
          <cell r="D59" t="str">
            <v/>
          </cell>
          <cell r="G59">
            <v>24</v>
          </cell>
        </row>
        <row r="60">
          <cell r="D60" t="str">
            <v/>
          </cell>
          <cell r="G60">
            <v>24</v>
          </cell>
        </row>
        <row r="61">
          <cell r="D61" t="str">
            <v/>
          </cell>
          <cell r="G61">
            <v>24</v>
          </cell>
        </row>
        <row r="62">
          <cell r="D62" t="str">
            <v/>
          </cell>
          <cell r="G62">
            <v>24</v>
          </cell>
        </row>
        <row r="63">
          <cell r="D63" t="str">
            <v/>
          </cell>
          <cell r="G63">
            <v>24</v>
          </cell>
        </row>
        <row r="64">
          <cell r="D64" t="str">
            <v/>
          </cell>
          <cell r="G64">
            <v>24</v>
          </cell>
        </row>
        <row r="65">
          <cell r="D65" t="str">
            <v/>
          </cell>
          <cell r="G65">
            <v>24</v>
          </cell>
        </row>
        <row r="66">
          <cell r="D66" t="str">
            <v/>
          </cell>
          <cell r="G66">
            <v>24</v>
          </cell>
        </row>
        <row r="67">
          <cell r="D67" t="str">
            <v/>
          </cell>
          <cell r="G67">
            <v>24</v>
          </cell>
        </row>
        <row r="68">
          <cell r="D68" t="str">
            <v/>
          </cell>
          <cell r="G68">
            <v>24</v>
          </cell>
        </row>
        <row r="69">
          <cell r="D69" t="str">
            <v/>
          </cell>
          <cell r="G69">
            <v>24</v>
          </cell>
        </row>
        <row r="70">
          <cell r="D70" t="str">
            <v/>
          </cell>
          <cell r="G70">
            <v>24</v>
          </cell>
        </row>
        <row r="71">
          <cell r="D71" t="str">
            <v/>
          </cell>
          <cell r="G71">
            <v>24</v>
          </cell>
        </row>
        <row r="72">
          <cell r="D72" t="str">
            <v/>
          </cell>
          <cell r="G72">
            <v>24</v>
          </cell>
        </row>
        <row r="73">
          <cell r="D73" t="str">
            <v/>
          </cell>
          <cell r="G73">
            <v>24</v>
          </cell>
        </row>
        <row r="74">
          <cell r="D74" t="str">
            <v/>
          </cell>
          <cell r="G74">
            <v>24</v>
          </cell>
        </row>
        <row r="75">
          <cell r="D75" t="str">
            <v/>
          </cell>
          <cell r="G75">
            <v>24</v>
          </cell>
        </row>
        <row r="76">
          <cell r="D76" t="str">
            <v/>
          </cell>
          <cell r="G76">
            <v>24</v>
          </cell>
        </row>
        <row r="77">
          <cell r="D77" t="str">
            <v/>
          </cell>
          <cell r="G77">
            <v>24</v>
          </cell>
        </row>
        <row r="78">
          <cell r="D78" t="str">
            <v/>
          </cell>
          <cell r="G78">
            <v>24</v>
          </cell>
        </row>
        <row r="79">
          <cell r="D79" t="str">
            <v/>
          </cell>
          <cell r="G79">
            <v>24</v>
          </cell>
        </row>
        <row r="80">
          <cell r="D80" t="str">
            <v/>
          </cell>
          <cell r="G80">
            <v>24</v>
          </cell>
        </row>
        <row r="81">
          <cell r="D81" t="str">
            <v/>
          </cell>
          <cell r="G81">
            <v>24</v>
          </cell>
        </row>
        <row r="82">
          <cell r="D82" t="str">
            <v/>
          </cell>
          <cell r="G82">
            <v>24</v>
          </cell>
        </row>
        <row r="83">
          <cell r="D83" t="str">
            <v/>
          </cell>
          <cell r="G83">
            <v>24</v>
          </cell>
        </row>
        <row r="84">
          <cell r="D84" t="str">
            <v/>
          </cell>
          <cell r="G84">
            <v>24</v>
          </cell>
        </row>
        <row r="85">
          <cell r="D85" t="str">
            <v/>
          </cell>
          <cell r="G85">
            <v>24</v>
          </cell>
        </row>
        <row r="86">
          <cell r="D86" t="str">
            <v/>
          </cell>
          <cell r="G86">
            <v>24</v>
          </cell>
        </row>
        <row r="87">
          <cell r="D87" t="str">
            <v/>
          </cell>
          <cell r="G87">
            <v>24</v>
          </cell>
        </row>
        <row r="88">
          <cell r="D88" t="str">
            <v/>
          </cell>
          <cell r="G88">
            <v>24</v>
          </cell>
        </row>
        <row r="89">
          <cell r="D89" t="str">
            <v/>
          </cell>
          <cell r="G89">
            <v>24</v>
          </cell>
        </row>
        <row r="90">
          <cell r="D90" t="str">
            <v/>
          </cell>
          <cell r="G90">
            <v>24</v>
          </cell>
        </row>
        <row r="91">
          <cell r="D91" t="str">
            <v/>
          </cell>
          <cell r="G91">
            <v>24</v>
          </cell>
        </row>
        <row r="92">
          <cell r="D92" t="str">
            <v/>
          </cell>
          <cell r="G92">
            <v>24</v>
          </cell>
        </row>
        <row r="93">
          <cell r="D93" t="str">
            <v/>
          </cell>
          <cell r="G93">
            <v>24</v>
          </cell>
        </row>
        <row r="94">
          <cell r="D94" t="str">
            <v/>
          </cell>
          <cell r="G94">
            <v>24</v>
          </cell>
        </row>
        <row r="95">
          <cell r="D95" t="str">
            <v/>
          </cell>
          <cell r="G95">
            <v>24</v>
          </cell>
        </row>
        <row r="96">
          <cell r="D96" t="str">
            <v/>
          </cell>
          <cell r="G96">
            <v>24</v>
          </cell>
        </row>
        <row r="97">
          <cell r="D97" t="str">
            <v/>
          </cell>
          <cell r="G97">
            <v>24</v>
          </cell>
        </row>
        <row r="98">
          <cell r="D98" t="str">
            <v/>
          </cell>
          <cell r="G98">
            <v>24</v>
          </cell>
        </row>
        <row r="99">
          <cell r="D99" t="str">
            <v/>
          </cell>
          <cell r="G99">
            <v>24</v>
          </cell>
        </row>
        <row r="100">
          <cell r="D100" t="str">
            <v/>
          </cell>
          <cell r="G100">
            <v>24</v>
          </cell>
        </row>
        <row r="101">
          <cell r="D101" t="str">
            <v/>
          </cell>
          <cell r="G101">
            <v>24</v>
          </cell>
        </row>
        <row r="102">
          <cell r="D102" t="str">
            <v/>
          </cell>
          <cell r="G102">
            <v>24</v>
          </cell>
        </row>
        <row r="103">
          <cell r="D103" t="str">
            <v/>
          </cell>
          <cell r="G103">
            <v>24</v>
          </cell>
        </row>
        <row r="104">
          <cell r="D104" t="str">
            <v/>
          </cell>
          <cell r="G104">
            <v>24</v>
          </cell>
        </row>
        <row r="105">
          <cell r="D105" t="str">
            <v/>
          </cell>
          <cell r="G105">
            <v>24</v>
          </cell>
        </row>
        <row r="106">
          <cell r="D106" t="str">
            <v/>
          </cell>
          <cell r="G106">
            <v>24</v>
          </cell>
        </row>
        <row r="107">
          <cell r="D107" t="str">
            <v/>
          </cell>
          <cell r="G107">
            <v>24</v>
          </cell>
        </row>
        <row r="108">
          <cell r="D108" t="str">
            <v/>
          </cell>
          <cell r="G108">
            <v>24</v>
          </cell>
        </row>
        <row r="109">
          <cell r="D109" t="str">
            <v/>
          </cell>
          <cell r="G109">
            <v>24</v>
          </cell>
        </row>
        <row r="110">
          <cell r="D110" t="str">
            <v/>
          </cell>
          <cell r="G110">
            <v>24</v>
          </cell>
        </row>
        <row r="111">
          <cell r="D111" t="str">
            <v/>
          </cell>
          <cell r="G111">
            <v>24</v>
          </cell>
        </row>
        <row r="112">
          <cell r="D112" t="str">
            <v/>
          </cell>
          <cell r="G112">
            <v>24</v>
          </cell>
        </row>
        <row r="113">
          <cell r="D113" t="str">
            <v/>
          </cell>
          <cell r="G113">
            <v>24</v>
          </cell>
        </row>
        <row r="114">
          <cell r="D114" t="str">
            <v/>
          </cell>
          <cell r="G114">
            <v>24</v>
          </cell>
        </row>
        <row r="115">
          <cell r="D115" t="str">
            <v/>
          </cell>
          <cell r="G115">
            <v>24</v>
          </cell>
        </row>
        <row r="116">
          <cell r="D116" t="str">
            <v/>
          </cell>
          <cell r="G116">
            <v>24</v>
          </cell>
        </row>
        <row r="117">
          <cell r="D117" t="str">
            <v/>
          </cell>
          <cell r="G117">
            <v>24</v>
          </cell>
        </row>
        <row r="118">
          <cell r="D118" t="str">
            <v/>
          </cell>
          <cell r="G118">
            <v>24</v>
          </cell>
        </row>
        <row r="119">
          <cell r="D119" t="str">
            <v/>
          </cell>
          <cell r="G119">
            <v>24</v>
          </cell>
        </row>
        <row r="120">
          <cell r="D120" t="str">
            <v/>
          </cell>
          <cell r="G120">
            <v>24</v>
          </cell>
        </row>
        <row r="121">
          <cell r="D121" t="str">
            <v/>
          </cell>
          <cell r="G121">
            <v>24</v>
          </cell>
        </row>
        <row r="122">
          <cell r="D122" t="str">
            <v/>
          </cell>
          <cell r="G122">
            <v>24</v>
          </cell>
        </row>
        <row r="123">
          <cell r="D123" t="str">
            <v/>
          </cell>
          <cell r="G123">
            <v>24</v>
          </cell>
        </row>
        <row r="124">
          <cell r="D124" t="str">
            <v/>
          </cell>
          <cell r="G124">
            <v>24</v>
          </cell>
        </row>
        <row r="125">
          <cell r="D125" t="str">
            <v/>
          </cell>
          <cell r="G125">
            <v>24</v>
          </cell>
        </row>
        <row r="126">
          <cell r="D126" t="str">
            <v/>
          </cell>
          <cell r="G126">
            <v>24</v>
          </cell>
        </row>
        <row r="127">
          <cell r="D127" t="str">
            <v/>
          </cell>
          <cell r="G127">
            <v>24</v>
          </cell>
        </row>
        <row r="128">
          <cell r="D128" t="str">
            <v/>
          </cell>
          <cell r="G128">
            <v>24</v>
          </cell>
        </row>
        <row r="129">
          <cell r="D129" t="str">
            <v/>
          </cell>
          <cell r="G129">
            <v>24</v>
          </cell>
        </row>
        <row r="130">
          <cell r="D130" t="str">
            <v/>
          </cell>
          <cell r="G130">
            <v>24</v>
          </cell>
        </row>
        <row r="131">
          <cell r="D131" t="str">
            <v/>
          </cell>
          <cell r="G131">
            <v>24</v>
          </cell>
        </row>
        <row r="132">
          <cell r="D132" t="str">
            <v/>
          </cell>
          <cell r="G132">
            <v>24</v>
          </cell>
        </row>
        <row r="133">
          <cell r="D133" t="str">
            <v/>
          </cell>
          <cell r="G133">
            <v>24</v>
          </cell>
        </row>
        <row r="134">
          <cell r="D134" t="str">
            <v/>
          </cell>
          <cell r="G134">
            <v>24</v>
          </cell>
        </row>
        <row r="135">
          <cell r="D135" t="str">
            <v/>
          </cell>
          <cell r="G135">
            <v>24</v>
          </cell>
        </row>
        <row r="136">
          <cell r="D136" t="str">
            <v/>
          </cell>
          <cell r="G136">
            <v>24</v>
          </cell>
        </row>
        <row r="137">
          <cell r="D137" t="str">
            <v/>
          </cell>
          <cell r="G137">
            <v>24</v>
          </cell>
        </row>
        <row r="138">
          <cell r="D138" t="str">
            <v/>
          </cell>
          <cell r="G138">
            <v>24</v>
          </cell>
        </row>
        <row r="139">
          <cell r="D139" t="str">
            <v/>
          </cell>
          <cell r="G139">
            <v>24</v>
          </cell>
        </row>
        <row r="140">
          <cell r="D140" t="str">
            <v/>
          </cell>
          <cell r="G140">
            <v>24</v>
          </cell>
        </row>
        <row r="141">
          <cell r="D141" t="str">
            <v/>
          </cell>
          <cell r="G141">
            <v>24</v>
          </cell>
        </row>
        <row r="142">
          <cell r="D142" t="str">
            <v/>
          </cell>
          <cell r="G142">
            <v>24</v>
          </cell>
        </row>
        <row r="143">
          <cell r="D143" t="str">
            <v/>
          </cell>
          <cell r="G143">
            <v>24</v>
          </cell>
        </row>
        <row r="144">
          <cell r="D144" t="str">
            <v/>
          </cell>
          <cell r="G144">
            <v>24</v>
          </cell>
        </row>
        <row r="145">
          <cell r="D145" t="str">
            <v/>
          </cell>
          <cell r="G145">
            <v>24</v>
          </cell>
        </row>
        <row r="146">
          <cell r="D146" t="str">
            <v/>
          </cell>
          <cell r="G146">
            <v>24</v>
          </cell>
        </row>
        <row r="147">
          <cell r="D147" t="str">
            <v/>
          </cell>
          <cell r="G147">
            <v>24</v>
          </cell>
        </row>
        <row r="148">
          <cell r="D148" t="str">
            <v/>
          </cell>
          <cell r="G148">
            <v>24</v>
          </cell>
        </row>
        <row r="149">
          <cell r="D149" t="str">
            <v/>
          </cell>
          <cell r="G149">
            <v>24</v>
          </cell>
        </row>
        <row r="150">
          <cell r="D150" t="str">
            <v/>
          </cell>
          <cell r="G150">
            <v>24</v>
          </cell>
        </row>
        <row r="151">
          <cell r="D151" t="str">
            <v/>
          </cell>
          <cell r="G151">
            <v>24</v>
          </cell>
        </row>
        <row r="152">
          <cell r="D152" t="str">
            <v/>
          </cell>
          <cell r="G152">
            <v>24</v>
          </cell>
        </row>
        <row r="153">
          <cell r="D153" t="str">
            <v/>
          </cell>
          <cell r="G153">
            <v>24</v>
          </cell>
        </row>
        <row r="154">
          <cell r="D154" t="str">
            <v/>
          </cell>
          <cell r="G154">
            <v>24</v>
          </cell>
        </row>
        <row r="155">
          <cell r="D155" t="str">
            <v/>
          </cell>
          <cell r="G155">
            <v>24</v>
          </cell>
        </row>
        <row r="156">
          <cell r="D156" t="str">
            <v/>
          </cell>
          <cell r="G156">
            <v>24</v>
          </cell>
        </row>
        <row r="157">
          <cell r="D157" t="str">
            <v/>
          </cell>
          <cell r="G157">
            <v>24</v>
          </cell>
        </row>
        <row r="158">
          <cell r="D158" t="str">
            <v/>
          </cell>
          <cell r="G158">
            <v>24</v>
          </cell>
        </row>
        <row r="159">
          <cell r="D159" t="str">
            <v/>
          </cell>
          <cell r="G159">
            <v>24</v>
          </cell>
        </row>
        <row r="160">
          <cell r="D160" t="str">
            <v/>
          </cell>
          <cell r="G160">
            <v>24</v>
          </cell>
        </row>
        <row r="161">
          <cell r="D161" t="str">
            <v/>
          </cell>
          <cell r="G161">
            <v>24</v>
          </cell>
        </row>
        <row r="162">
          <cell r="D162" t="str">
            <v/>
          </cell>
          <cell r="G162">
            <v>24</v>
          </cell>
        </row>
        <row r="163">
          <cell r="D163" t="str">
            <v/>
          </cell>
          <cell r="G163">
            <v>24</v>
          </cell>
        </row>
        <row r="164">
          <cell r="D164" t="str">
            <v/>
          </cell>
          <cell r="G164">
            <v>24</v>
          </cell>
        </row>
        <row r="165">
          <cell r="D165" t="str">
            <v/>
          </cell>
          <cell r="G165">
            <v>24</v>
          </cell>
        </row>
        <row r="166">
          <cell r="D166" t="str">
            <v/>
          </cell>
          <cell r="G166">
            <v>24</v>
          </cell>
        </row>
        <row r="167">
          <cell r="D167" t="str">
            <v/>
          </cell>
          <cell r="G167">
            <v>24</v>
          </cell>
        </row>
        <row r="168">
          <cell r="D168" t="str">
            <v/>
          </cell>
          <cell r="G168">
            <v>24</v>
          </cell>
        </row>
        <row r="169">
          <cell r="D169" t="str">
            <v/>
          </cell>
          <cell r="G169">
            <v>24</v>
          </cell>
        </row>
        <row r="170">
          <cell r="D170" t="str">
            <v/>
          </cell>
          <cell r="G170">
            <v>24</v>
          </cell>
        </row>
        <row r="171">
          <cell r="D171" t="str">
            <v/>
          </cell>
          <cell r="G171">
            <v>24</v>
          </cell>
        </row>
        <row r="172">
          <cell r="D172" t="str">
            <v/>
          </cell>
          <cell r="G172">
            <v>24</v>
          </cell>
        </row>
        <row r="173">
          <cell r="D173" t="str">
            <v/>
          </cell>
          <cell r="G173">
            <v>24</v>
          </cell>
        </row>
        <row r="174">
          <cell r="D174" t="str">
            <v/>
          </cell>
          <cell r="G174">
            <v>24</v>
          </cell>
        </row>
        <row r="175">
          <cell r="D175" t="str">
            <v/>
          </cell>
          <cell r="G175">
            <v>24</v>
          </cell>
        </row>
        <row r="176">
          <cell r="D176" t="str">
            <v/>
          </cell>
          <cell r="G176">
            <v>24</v>
          </cell>
        </row>
        <row r="177">
          <cell r="D177" t="str">
            <v/>
          </cell>
          <cell r="G177">
            <v>24</v>
          </cell>
        </row>
        <row r="178">
          <cell r="D178" t="str">
            <v/>
          </cell>
          <cell r="G178">
            <v>24</v>
          </cell>
        </row>
        <row r="179">
          <cell r="D179" t="str">
            <v/>
          </cell>
          <cell r="G179">
            <v>24</v>
          </cell>
        </row>
        <row r="180">
          <cell r="D180" t="str">
            <v/>
          </cell>
          <cell r="G180">
            <v>24</v>
          </cell>
        </row>
        <row r="181">
          <cell r="D181" t="str">
            <v/>
          </cell>
          <cell r="G181">
            <v>24</v>
          </cell>
        </row>
        <row r="182">
          <cell r="D182" t="str">
            <v/>
          </cell>
          <cell r="G182">
            <v>24</v>
          </cell>
        </row>
        <row r="183">
          <cell r="D183" t="str">
            <v/>
          </cell>
          <cell r="G183">
            <v>24</v>
          </cell>
        </row>
        <row r="184">
          <cell r="D184" t="str">
            <v/>
          </cell>
          <cell r="G184">
            <v>24</v>
          </cell>
        </row>
        <row r="185">
          <cell r="D185" t="str">
            <v/>
          </cell>
          <cell r="G185">
            <v>24</v>
          </cell>
        </row>
        <row r="186">
          <cell r="D186" t="str">
            <v/>
          </cell>
          <cell r="G186">
            <v>24</v>
          </cell>
        </row>
        <row r="187">
          <cell r="D187" t="str">
            <v/>
          </cell>
          <cell r="G187">
            <v>24</v>
          </cell>
        </row>
        <row r="188">
          <cell r="D188" t="str">
            <v/>
          </cell>
          <cell r="G188">
            <v>24</v>
          </cell>
        </row>
        <row r="189">
          <cell r="D189" t="str">
            <v/>
          </cell>
          <cell r="G189">
            <v>24</v>
          </cell>
        </row>
        <row r="190">
          <cell r="D190" t="str">
            <v/>
          </cell>
          <cell r="G190">
            <v>24</v>
          </cell>
        </row>
        <row r="191">
          <cell r="D191" t="str">
            <v/>
          </cell>
          <cell r="G191">
            <v>24</v>
          </cell>
        </row>
        <row r="192">
          <cell r="D192" t="str">
            <v/>
          </cell>
          <cell r="G192">
            <v>24</v>
          </cell>
        </row>
        <row r="193">
          <cell r="D193" t="str">
            <v/>
          </cell>
          <cell r="G193">
            <v>24</v>
          </cell>
        </row>
        <row r="194">
          <cell r="D194" t="str">
            <v/>
          </cell>
          <cell r="G194">
            <v>24</v>
          </cell>
        </row>
        <row r="195">
          <cell r="D195" t="str">
            <v/>
          </cell>
          <cell r="G195">
            <v>24</v>
          </cell>
        </row>
        <row r="196">
          <cell r="D196" t="str">
            <v/>
          </cell>
          <cell r="G196">
            <v>24</v>
          </cell>
        </row>
        <row r="197">
          <cell r="D197" t="str">
            <v/>
          </cell>
          <cell r="G197">
            <v>24</v>
          </cell>
        </row>
        <row r="198">
          <cell r="D198" t="str">
            <v/>
          </cell>
          <cell r="G198">
            <v>6767.6</v>
          </cell>
        </row>
        <row r="199">
          <cell r="D199" t="str">
            <v/>
          </cell>
          <cell r="G199">
            <v>24</v>
          </cell>
        </row>
        <row r="200">
          <cell r="D200" t="str">
            <v/>
          </cell>
          <cell r="G200">
            <v>24</v>
          </cell>
        </row>
        <row r="201">
          <cell r="D201" t="str">
            <v/>
          </cell>
          <cell r="G201">
            <v>24</v>
          </cell>
        </row>
        <row r="202">
          <cell r="D202" t="str">
            <v/>
          </cell>
          <cell r="G202">
            <v>24</v>
          </cell>
        </row>
        <row r="203">
          <cell r="D203" t="str">
            <v/>
          </cell>
          <cell r="G203">
            <v>24</v>
          </cell>
        </row>
        <row r="204">
          <cell r="D204" t="str">
            <v/>
          </cell>
          <cell r="G204">
            <v>24</v>
          </cell>
        </row>
        <row r="205">
          <cell r="D205" t="str">
            <v/>
          </cell>
          <cell r="G205">
            <v>24</v>
          </cell>
        </row>
        <row r="206">
          <cell r="D206" t="str">
            <v/>
          </cell>
          <cell r="G206">
            <v>24</v>
          </cell>
        </row>
        <row r="207">
          <cell r="D207" t="str">
            <v/>
          </cell>
          <cell r="G207">
            <v>24</v>
          </cell>
        </row>
        <row r="208">
          <cell r="D208" t="str">
            <v/>
          </cell>
          <cell r="G208">
            <v>24</v>
          </cell>
        </row>
        <row r="209">
          <cell r="D209" t="str">
            <v/>
          </cell>
          <cell r="G209">
            <v>24</v>
          </cell>
        </row>
        <row r="210">
          <cell r="D210" t="str">
            <v/>
          </cell>
          <cell r="G210">
            <v>24</v>
          </cell>
        </row>
        <row r="211">
          <cell r="D211" t="str">
            <v/>
          </cell>
          <cell r="G211">
            <v>24</v>
          </cell>
        </row>
        <row r="212">
          <cell r="D212" t="str">
            <v/>
          </cell>
          <cell r="G212">
            <v>24</v>
          </cell>
        </row>
        <row r="213">
          <cell r="D213" t="str">
            <v/>
          </cell>
          <cell r="G213">
            <v>24</v>
          </cell>
        </row>
        <row r="214">
          <cell r="D214" t="str">
            <v/>
          </cell>
          <cell r="G214">
            <v>24</v>
          </cell>
        </row>
        <row r="215">
          <cell r="D215" t="str">
            <v/>
          </cell>
          <cell r="G215">
            <v>24</v>
          </cell>
        </row>
        <row r="216">
          <cell r="D216" t="str">
            <v/>
          </cell>
          <cell r="G216">
            <v>24</v>
          </cell>
        </row>
        <row r="217">
          <cell r="D217" t="str">
            <v/>
          </cell>
          <cell r="G217">
            <v>24</v>
          </cell>
        </row>
        <row r="218">
          <cell r="D218" t="str">
            <v/>
          </cell>
          <cell r="G218">
            <v>24</v>
          </cell>
        </row>
        <row r="219">
          <cell r="D219" t="str">
            <v/>
          </cell>
          <cell r="G219">
            <v>24</v>
          </cell>
        </row>
        <row r="220">
          <cell r="D220" t="str">
            <v/>
          </cell>
          <cell r="G220">
            <v>24</v>
          </cell>
        </row>
        <row r="221">
          <cell r="G221"/>
        </row>
        <row r="222">
          <cell r="G222"/>
        </row>
        <row r="223">
          <cell r="G223"/>
        </row>
        <row r="224">
          <cell r="G224"/>
        </row>
        <row r="225">
          <cell r="G225"/>
        </row>
        <row r="260">
          <cell r="G260">
            <v>4788</v>
          </cell>
        </row>
        <row r="322">
          <cell r="G322">
            <v>5661.2</v>
          </cell>
        </row>
        <row r="384">
          <cell r="G384">
            <v>5340.4</v>
          </cell>
        </row>
        <row r="446">
          <cell r="G446">
            <v>6187.7</v>
          </cell>
        </row>
        <row r="570">
          <cell r="G570">
            <v>6059.5</v>
          </cell>
        </row>
        <row r="731">
          <cell r="G731">
            <v>4551.8999999999996</v>
          </cell>
        </row>
        <row r="732">
          <cell r="G732">
            <v>4561.8999999999996</v>
          </cell>
        </row>
        <row r="740">
          <cell r="G740">
            <v>5183.7</v>
          </cell>
        </row>
        <row r="741">
          <cell r="G741">
            <v>5191.3</v>
          </cell>
        </row>
        <row r="756">
          <cell r="G756">
            <v>5275.3</v>
          </cell>
        </row>
        <row r="864">
          <cell r="G864">
            <v>4042.8</v>
          </cell>
        </row>
        <row r="991">
          <cell r="G991">
            <v>1517.2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MASTER"/>
      <sheetName val="LAPORAN"/>
      <sheetName val="TOTAL HM"/>
      <sheetName val="DAFTAR BD"/>
      <sheetName val="DATA HM LA"/>
      <sheetName val="BA 01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  <sheetName val="387"/>
      <sheetName val="388"/>
      <sheetName val="389"/>
      <sheetName val="390"/>
      <sheetName val="391"/>
      <sheetName val="392"/>
    </sheetNames>
    <sheetDataSet>
      <sheetData sheetId="0" refreshError="1"/>
      <sheetData sheetId="1" refreshError="1"/>
      <sheetData sheetId="2" refreshError="1"/>
      <sheetData sheetId="3" refreshError="1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  <row r="18">
          <cell r="D18" t="str">
            <v>387</v>
          </cell>
        </row>
        <row r="19">
          <cell r="D19" t="str">
            <v>388</v>
          </cell>
        </row>
        <row r="20">
          <cell r="D20" t="str">
            <v>391</v>
          </cell>
        </row>
        <row r="21">
          <cell r="D21" t="str">
            <v>389</v>
          </cell>
        </row>
        <row r="22">
          <cell r="D22" t="str">
            <v>390</v>
          </cell>
        </row>
        <row r="23">
          <cell r="D23" t="str">
            <v>392</v>
          </cell>
        </row>
      </sheetData>
      <sheetData sheetId="4" refreshError="1">
        <row r="4">
          <cell r="D4" t="str">
            <v>348</v>
          </cell>
          <cell r="G4">
            <v>12</v>
          </cell>
        </row>
        <row r="5">
          <cell r="D5" t="str">
            <v>361</v>
          </cell>
          <cell r="G5">
            <v>24</v>
          </cell>
        </row>
        <row r="6">
          <cell r="D6" t="str">
            <v>362</v>
          </cell>
          <cell r="G6">
            <v>24</v>
          </cell>
        </row>
        <row r="7">
          <cell r="D7" t="str">
            <v>372</v>
          </cell>
          <cell r="G7">
            <v>24</v>
          </cell>
        </row>
        <row r="8">
          <cell r="D8" t="str">
            <v>373</v>
          </cell>
          <cell r="G8">
            <v>12</v>
          </cell>
        </row>
        <row r="9">
          <cell r="D9" t="str">
            <v>378</v>
          </cell>
          <cell r="G9">
            <v>24</v>
          </cell>
        </row>
        <row r="10">
          <cell r="D10" t="str">
            <v>379</v>
          </cell>
          <cell r="G10">
            <v>24</v>
          </cell>
        </row>
        <row r="11">
          <cell r="D11" t="str">
            <v>380</v>
          </cell>
          <cell r="G11">
            <v>12</v>
          </cell>
        </row>
        <row r="12">
          <cell r="D12" t="str">
            <v>381</v>
          </cell>
          <cell r="G12">
            <v>12</v>
          </cell>
        </row>
        <row r="13">
          <cell r="D13" t="str">
            <v>391</v>
          </cell>
          <cell r="G13">
            <v>12</v>
          </cell>
        </row>
        <row r="14">
          <cell r="D14" t="str">
            <v>382</v>
          </cell>
          <cell r="G14">
            <v>12</v>
          </cell>
        </row>
        <row r="15">
          <cell r="D15" t="str">
            <v>382</v>
          </cell>
          <cell r="G15">
            <v>12</v>
          </cell>
        </row>
        <row r="16">
          <cell r="D16" t="str">
            <v>387</v>
          </cell>
          <cell r="G16">
            <v>12</v>
          </cell>
        </row>
        <row r="17">
          <cell r="D17" t="str">
            <v>388</v>
          </cell>
          <cell r="G17">
            <v>12</v>
          </cell>
        </row>
        <row r="18">
          <cell r="D18" t="str">
            <v>389</v>
          </cell>
          <cell r="G18">
            <v>5</v>
          </cell>
        </row>
        <row r="19">
          <cell r="D19" t="str">
            <v>389</v>
          </cell>
          <cell r="G19">
            <v>12</v>
          </cell>
        </row>
        <row r="20">
          <cell r="D20" t="str">
            <v>390</v>
          </cell>
          <cell r="G20">
            <v>12</v>
          </cell>
        </row>
        <row r="21">
          <cell r="D21" t="str">
            <v>348</v>
          </cell>
          <cell r="G21">
            <v>12</v>
          </cell>
        </row>
        <row r="22">
          <cell r="D22" t="str">
            <v>349</v>
          </cell>
          <cell r="G22">
            <v>12</v>
          </cell>
        </row>
        <row r="23">
          <cell r="D23" t="str">
            <v>350</v>
          </cell>
          <cell r="G23">
            <v>12</v>
          </cell>
        </row>
        <row r="24">
          <cell r="D24" t="str">
            <v>361</v>
          </cell>
          <cell r="G24">
            <v>24</v>
          </cell>
        </row>
        <row r="25">
          <cell r="D25" t="str">
            <v>362</v>
          </cell>
          <cell r="G25">
            <v>24</v>
          </cell>
        </row>
        <row r="26">
          <cell r="D26" t="str">
            <v>372</v>
          </cell>
          <cell r="G26">
            <v>24</v>
          </cell>
        </row>
        <row r="27">
          <cell r="D27" t="str">
            <v>373</v>
          </cell>
          <cell r="G27">
            <v>24</v>
          </cell>
        </row>
        <row r="28">
          <cell r="D28" t="str">
            <v>378</v>
          </cell>
          <cell r="G28">
            <v>24</v>
          </cell>
        </row>
        <row r="29">
          <cell r="D29" t="str">
            <v>379</v>
          </cell>
          <cell r="G29">
            <v>24</v>
          </cell>
        </row>
        <row r="30">
          <cell r="D30" t="str">
            <v>380</v>
          </cell>
          <cell r="G30">
            <v>24</v>
          </cell>
        </row>
        <row r="31">
          <cell r="D31" t="str">
            <v>381</v>
          </cell>
          <cell r="G31">
            <v>24</v>
          </cell>
        </row>
        <row r="32">
          <cell r="D32" t="str">
            <v>391</v>
          </cell>
          <cell r="G32">
            <v>24</v>
          </cell>
        </row>
        <row r="33">
          <cell r="D33" t="str">
            <v>382</v>
          </cell>
          <cell r="G33">
            <v>24</v>
          </cell>
        </row>
        <row r="34">
          <cell r="D34" t="str">
            <v>387</v>
          </cell>
          <cell r="G34">
            <v>24</v>
          </cell>
        </row>
        <row r="35">
          <cell r="D35" t="str">
            <v>388</v>
          </cell>
          <cell r="G35">
            <v>24</v>
          </cell>
        </row>
        <row r="36">
          <cell r="D36" t="str">
            <v>389</v>
          </cell>
          <cell r="G36">
            <v>24</v>
          </cell>
        </row>
        <row r="37">
          <cell r="D37" t="str">
            <v>390</v>
          </cell>
          <cell r="G37">
            <v>24</v>
          </cell>
        </row>
        <row r="38">
          <cell r="D38" t="str">
            <v>348</v>
          </cell>
          <cell r="G38">
            <v>12</v>
          </cell>
        </row>
        <row r="39">
          <cell r="D39" t="str">
            <v>349</v>
          </cell>
          <cell r="G39">
            <v>12</v>
          </cell>
        </row>
        <row r="40">
          <cell r="D40" t="str">
            <v>350</v>
          </cell>
          <cell r="G40">
            <v>12</v>
          </cell>
        </row>
        <row r="41">
          <cell r="D41" t="str">
            <v>361</v>
          </cell>
          <cell r="G41">
            <v>24</v>
          </cell>
        </row>
        <row r="42">
          <cell r="D42" t="str">
            <v>362</v>
          </cell>
          <cell r="G42">
            <v>24</v>
          </cell>
        </row>
        <row r="43">
          <cell r="D43" t="str">
            <v>372</v>
          </cell>
          <cell r="G43">
            <v>24</v>
          </cell>
        </row>
        <row r="44">
          <cell r="D44" t="str">
            <v>379</v>
          </cell>
          <cell r="G44">
            <v>24</v>
          </cell>
        </row>
        <row r="45">
          <cell r="D45" t="str">
            <v>382</v>
          </cell>
          <cell r="G45">
            <v>12</v>
          </cell>
        </row>
        <row r="46">
          <cell r="D46" t="str">
            <v>388</v>
          </cell>
          <cell r="G46">
            <v>12</v>
          </cell>
        </row>
        <row r="47">
          <cell r="D47" t="str">
            <v>390</v>
          </cell>
          <cell r="G47">
            <v>24</v>
          </cell>
        </row>
        <row r="48">
          <cell r="D48" t="str">
            <v>348</v>
          </cell>
          <cell r="G48">
            <v>12</v>
          </cell>
        </row>
        <row r="49">
          <cell r="D49" t="str">
            <v>350</v>
          </cell>
          <cell r="G49">
            <v>12</v>
          </cell>
        </row>
        <row r="50">
          <cell r="D50" t="str">
            <v>361</v>
          </cell>
          <cell r="G50">
            <v>24</v>
          </cell>
        </row>
        <row r="51">
          <cell r="D51" t="str">
            <v>372</v>
          </cell>
          <cell r="G51">
            <v>24</v>
          </cell>
        </row>
        <row r="52">
          <cell r="D52" t="str">
            <v>379</v>
          </cell>
          <cell r="G52">
            <v>24</v>
          </cell>
        </row>
        <row r="53">
          <cell r="D53" t="str">
            <v>382</v>
          </cell>
          <cell r="G53">
            <v>21</v>
          </cell>
        </row>
        <row r="54">
          <cell r="D54" t="str">
            <v>387</v>
          </cell>
          <cell r="G54">
            <v>12</v>
          </cell>
        </row>
        <row r="55">
          <cell r="D55" t="str">
            <v>388</v>
          </cell>
          <cell r="G55">
            <v>12</v>
          </cell>
        </row>
        <row r="56">
          <cell r="D56" t="str">
            <v>390</v>
          </cell>
          <cell r="G56">
            <v>12</v>
          </cell>
        </row>
        <row r="57">
          <cell r="D57" t="str">
            <v>391</v>
          </cell>
          <cell r="G57">
            <v>12</v>
          </cell>
        </row>
        <row r="58">
          <cell r="D58" t="str">
            <v>348</v>
          </cell>
          <cell r="G58">
            <v>12</v>
          </cell>
        </row>
        <row r="59">
          <cell r="D59" t="str">
            <v>361</v>
          </cell>
          <cell r="G59">
            <v>24</v>
          </cell>
        </row>
        <row r="60">
          <cell r="D60" t="str">
            <v>378</v>
          </cell>
          <cell r="G60">
            <v>18</v>
          </cell>
        </row>
        <row r="61">
          <cell r="D61" t="str">
            <v>379</v>
          </cell>
          <cell r="G61">
            <v>24</v>
          </cell>
        </row>
        <row r="62">
          <cell r="D62" t="str">
            <v>373</v>
          </cell>
          <cell r="G62">
            <v>5</v>
          </cell>
        </row>
        <row r="63">
          <cell r="D63" t="str">
            <v>383</v>
          </cell>
          <cell r="G63">
            <v>5</v>
          </cell>
        </row>
        <row r="64">
          <cell r="D64" t="str">
            <v>382</v>
          </cell>
          <cell r="G64">
            <v>12</v>
          </cell>
        </row>
        <row r="65">
          <cell r="D65" t="str">
            <v>387</v>
          </cell>
          <cell r="G65">
            <v>24</v>
          </cell>
        </row>
        <row r="66">
          <cell r="D66" t="str">
            <v>348</v>
          </cell>
          <cell r="G66">
            <v>12</v>
          </cell>
        </row>
        <row r="67">
          <cell r="D67" t="str">
            <v>361</v>
          </cell>
          <cell r="G67">
            <v>24</v>
          </cell>
        </row>
        <row r="68">
          <cell r="D68" t="str">
            <v>378</v>
          </cell>
          <cell r="G68">
            <v>4</v>
          </cell>
        </row>
        <row r="69">
          <cell r="D69" t="str">
            <v>379</v>
          </cell>
          <cell r="G69">
            <v>24</v>
          </cell>
        </row>
        <row r="70">
          <cell r="D70" t="str">
            <v>381</v>
          </cell>
          <cell r="G70">
            <v>4</v>
          </cell>
        </row>
        <row r="71">
          <cell r="D71" t="str">
            <v>383</v>
          </cell>
          <cell r="G71">
            <v>10</v>
          </cell>
        </row>
        <row r="72">
          <cell r="D72" t="str">
            <v>388</v>
          </cell>
          <cell r="G72">
            <v>12</v>
          </cell>
        </row>
        <row r="73">
          <cell r="D73" t="str">
            <v>390</v>
          </cell>
          <cell r="G73">
            <v>3</v>
          </cell>
        </row>
        <row r="74">
          <cell r="D74" t="str">
            <v>372</v>
          </cell>
          <cell r="G74">
            <v>5</v>
          </cell>
        </row>
        <row r="75">
          <cell r="D75" t="str">
            <v>381</v>
          </cell>
          <cell r="G75">
            <v>5</v>
          </cell>
        </row>
        <row r="76">
          <cell r="D76" t="str">
            <v>373</v>
          </cell>
          <cell r="G76">
            <v>24</v>
          </cell>
        </row>
        <row r="77">
          <cell r="D77" t="str">
            <v>378</v>
          </cell>
          <cell r="G77">
            <v>12</v>
          </cell>
        </row>
        <row r="78">
          <cell r="D78" t="str">
            <v>349</v>
          </cell>
          <cell r="G78">
            <v>12</v>
          </cell>
        </row>
        <row r="79">
          <cell r="D79" t="str">
            <v>348</v>
          </cell>
          <cell r="G79">
            <v>12</v>
          </cell>
        </row>
        <row r="80">
          <cell r="D80" t="str">
            <v>361</v>
          </cell>
          <cell r="G80">
            <v>24</v>
          </cell>
        </row>
        <row r="81">
          <cell r="D81" t="str">
            <v>379</v>
          </cell>
          <cell r="G81">
            <v>24</v>
          </cell>
        </row>
        <row r="82">
          <cell r="D82" t="str">
            <v>381</v>
          </cell>
          <cell r="G82">
            <v>12</v>
          </cell>
        </row>
        <row r="83">
          <cell r="D83" t="str">
            <v>373</v>
          </cell>
          <cell r="G83">
            <v>24</v>
          </cell>
        </row>
        <row r="84">
          <cell r="D84" t="str">
            <v>362</v>
          </cell>
          <cell r="G84">
            <v>12</v>
          </cell>
        </row>
        <row r="85">
          <cell r="D85" t="str">
            <v>349</v>
          </cell>
          <cell r="G85">
            <v>10</v>
          </cell>
        </row>
        <row r="86">
          <cell r="D86" t="str">
            <v>378</v>
          </cell>
          <cell r="G86">
            <v>18</v>
          </cell>
        </row>
        <row r="87">
          <cell r="D87" t="str">
            <v>381</v>
          </cell>
          <cell r="G87">
            <v>24</v>
          </cell>
        </row>
        <row r="88">
          <cell r="D88" t="str">
            <v>392</v>
          </cell>
          <cell r="G88">
            <v>12</v>
          </cell>
        </row>
        <row r="89">
          <cell r="D89" t="str">
            <v>348</v>
          </cell>
          <cell r="G89">
            <v>12</v>
          </cell>
        </row>
        <row r="90">
          <cell r="D90" t="str">
            <v>361</v>
          </cell>
          <cell r="G90">
            <v>24</v>
          </cell>
        </row>
        <row r="91">
          <cell r="D91" t="str">
            <v>379</v>
          </cell>
          <cell r="G91">
            <v>24</v>
          </cell>
        </row>
        <row r="92">
          <cell r="D92" t="str">
            <v>362</v>
          </cell>
          <cell r="G92">
            <v>12</v>
          </cell>
        </row>
        <row r="93">
          <cell r="D93" t="str">
            <v>349</v>
          </cell>
          <cell r="G93">
            <v>12</v>
          </cell>
        </row>
        <row r="94">
          <cell r="D94" t="str">
            <v>391</v>
          </cell>
          <cell r="G94">
            <v>3</v>
          </cell>
        </row>
        <row r="95">
          <cell r="D95" t="str">
            <v>381</v>
          </cell>
          <cell r="G95">
            <v>5</v>
          </cell>
        </row>
        <row r="96">
          <cell r="D96" t="str">
            <v>383</v>
          </cell>
          <cell r="G96">
            <v>4</v>
          </cell>
        </row>
        <row r="97">
          <cell r="D97" t="str">
            <v>373</v>
          </cell>
          <cell r="G97">
            <v>12</v>
          </cell>
        </row>
        <row r="98">
          <cell r="D98" t="str">
            <v>392</v>
          </cell>
          <cell r="G98">
            <v>12</v>
          </cell>
        </row>
        <row r="99">
          <cell r="D99" t="str">
            <v>348</v>
          </cell>
          <cell r="G99">
            <v>9</v>
          </cell>
        </row>
        <row r="100">
          <cell r="D100" t="str">
            <v>361</v>
          </cell>
          <cell r="G100">
            <v>24</v>
          </cell>
        </row>
        <row r="101">
          <cell r="D101" t="str">
            <v>379</v>
          </cell>
          <cell r="G101">
            <v>24</v>
          </cell>
        </row>
        <row r="102">
          <cell r="D102" t="str">
            <v>362</v>
          </cell>
          <cell r="G102">
            <v>5</v>
          </cell>
        </row>
        <row r="103">
          <cell r="D103" t="str">
            <v>349</v>
          </cell>
          <cell r="G103">
            <v>12</v>
          </cell>
        </row>
        <row r="104">
          <cell r="D104" t="str">
            <v>384</v>
          </cell>
          <cell r="G104">
            <v>5</v>
          </cell>
        </row>
        <row r="105">
          <cell r="D105" t="str">
            <v>372</v>
          </cell>
          <cell r="G105">
            <v>20</v>
          </cell>
        </row>
        <row r="106">
          <cell r="D106" t="str">
            <v>361</v>
          </cell>
          <cell r="G106">
            <v>24</v>
          </cell>
        </row>
        <row r="107">
          <cell r="D107" t="str">
            <v>379</v>
          </cell>
          <cell r="G107">
            <v>24</v>
          </cell>
        </row>
        <row r="108">
          <cell r="D108" t="str">
            <v>362</v>
          </cell>
          <cell r="G108">
            <v>6</v>
          </cell>
        </row>
        <row r="109">
          <cell r="D109" t="str">
            <v>349</v>
          </cell>
          <cell r="G109">
            <v>12</v>
          </cell>
        </row>
        <row r="110">
          <cell r="D110" t="str">
            <v>350</v>
          </cell>
          <cell r="G110">
            <v>6</v>
          </cell>
        </row>
        <row r="111">
          <cell r="D111" t="str">
            <v>392</v>
          </cell>
          <cell r="G111">
            <v>8</v>
          </cell>
        </row>
        <row r="112">
          <cell r="D112" t="str">
            <v>381</v>
          </cell>
          <cell r="G112">
            <v>5</v>
          </cell>
        </row>
        <row r="113">
          <cell r="D113" t="str">
            <v>372</v>
          </cell>
          <cell r="G113">
            <v>4</v>
          </cell>
        </row>
        <row r="114">
          <cell r="D114" t="str">
            <v>349</v>
          </cell>
          <cell r="G114">
            <v>12</v>
          </cell>
        </row>
        <row r="115">
          <cell r="D115" t="str">
            <v>361</v>
          </cell>
          <cell r="G115">
            <v>24</v>
          </cell>
        </row>
        <row r="116">
          <cell r="D116" t="str">
            <v>379</v>
          </cell>
          <cell r="G116">
            <v>24</v>
          </cell>
        </row>
        <row r="117">
          <cell r="D117" t="str">
            <v>372</v>
          </cell>
          <cell r="G117">
            <v>5</v>
          </cell>
        </row>
        <row r="118">
          <cell r="D118" t="str">
            <v>349</v>
          </cell>
          <cell r="G118">
            <v>12</v>
          </cell>
        </row>
        <row r="119">
          <cell r="D119" t="str">
            <v>361</v>
          </cell>
          <cell r="G119">
            <v>24</v>
          </cell>
        </row>
        <row r="120">
          <cell r="D120" t="str">
            <v>379</v>
          </cell>
          <cell r="G120">
            <v>24</v>
          </cell>
        </row>
        <row r="121">
          <cell r="D121" t="str">
            <v>387</v>
          </cell>
          <cell r="G121">
            <v>8</v>
          </cell>
        </row>
        <row r="122">
          <cell r="D122" t="str">
            <v>349</v>
          </cell>
          <cell r="G122">
            <v>12</v>
          </cell>
        </row>
        <row r="123">
          <cell r="D123" t="str">
            <v>361</v>
          </cell>
          <cell r="G123">
            <v>24</v>
          </cell>
        </row>
        <row r="124">
          <cell r="D124" t="str">
            <v>379</v>
          </cell>
          <cell r="G124">
            <v>24</v>
          </cell>
        </row>
        <row r="125">
          <cell r="D125" t="str">
            <v>387</v>
          </cell>
          <cell r="G125">
            <v>5</v>
          </cell>
        </row>
        <row r="126">
          <cell r="D126" t="str">
            <v>387</v>
          </cell>
          <cell r="G126">
            <v>5</v>
          </cell>
        </row>
        <row r="127">
          <cell r="D127" t="str">
            <v>379</v>
          </cell>
          <cell r="G127">
            <v>12</v>
          </cell>
        </row>
        <row r="128">
          <cell r="D128" t="str">
            <v>348</v>
          </cell>
          <cell r="G128">
            <v>9</v>
          </cell>
        </row>
        <row r="129">
          <cell r="D129" t="str">
            <v>361</v>
          </cell>
          <cell r="G129">
            <v>24</v>
          </cell>
        </row>
        <row r="130">
          <cell r="D130" t="str">
            <v>382</v>
          </cell>
          <cell r="G130">
            <v>24</v>
          </cell>
        </row>
        <row r="131">
          <cell r="D131" t="str">
            <v>348</v>
          </cell>
          <cell r="G131">
            <v>12</v>
          </cell>
        </row>
        <row r="132">
          <cell r="D132" t="str">
            <v>361</v>
          </cell>
          <cell r="G132">
            <v>24</v>
          </cell>
        </row>
        <row r="133">
          <cell r="D133" t="str">
            <v>382</v>
          </cell>
          <cell r="G133">
            <v>24</v>
          </cell>
        </row>
        <row r="134">
          <cell r="D134" t="str">
            <v>348</v>
          </cell>
          <cell r="G134">
            <v>12</v>
          </cell>
        </row>
        <row r="135">
          <cell r="D135" t="str">
            <v>373</v>
          </cell>
          <cell r="G135">
            <v>5</v>
          </cell>
        </row>
        <row r="136">
          <cell r="D136" t="str">
            <v>380</v>
          </cell>
          <cell r="G136">
            <v>4</v>
          </cell>
        </row>
        <row r="137">
          <cell r="D137" t="str">
            <v>383</v>
          </cell>
          <cell r="G137">
            <v>4</v>
          </cell>
        </row>
        <row r="138">
          <cell r="D138" t="str">
            <v>361</v>
          </cell>
          <cell r="G138">
            <v>24</v>
          </cell>
        </row>
        <row r="139">
          <cell r="D139" t="str">
            <v>382</v>
          </cell>
          <cell r="G139">
            <v>24</v>
          </cell>
        </row>
        <row r="140">
          <cell r="D140" t="str">
            <v>382</v>
          </cell>
          <cell r="G140">
            <v>24</v>
          </cell>
        </row>
        <row r="141">
          <cell r="D141" t="str">
            <v>378</v>
          </cell>
          <cell r="G141">
            <v>4</v>
          </cell>
        </row>
        <row r="142">
          <cell r="D142" t="str">
            <v>383</v>
          </cell>
          <cell r="G142">
            <v>5</v>
          </cell>
        </row>
        <row r="143">
          <cell r="D143" t="str">
            <v>392</v>
          </cell>
          <cell r="G143">
            <v>12</v>
          </cell>
        </row>
        <row r="144">
          <cell r="D144" t="str">
            <v>361</v>
          </cell>
          <cell r="G144">
            <v>24</v>
          </cell>
        </row>
        <row r="145">
          <cell r="D145" t="str">
            <v>362</v>
          </cell>
          <cell r="G145">
            <v>6</v>
          </cell>
        </row>
        <row r="146">
          <cell r="D146" t="str">
            <v>361</v>
          </cell>
          <cell r="G146">
            <v>24</v>
          </cell>
        </row>
        <row r="147">
          <cell r="D147" t="str">
            <v>382</v>
          </cell>
          <cell r="G147">
            <v>24</v>
          </cell>
        </row>
        <row r="148">
          <cell r="D148" t="str">
            <v>383</v>
          </cell>
          <cell r="G148">
            <v>12</v>
          </cell>
        </row>
        <row r="149">
          <cell r="D149" t="str">
            <v>390</v>
          </cell>
          <cell r="G149">
            <v>4</v>
          </cell>
        </row>
        <row r="150">
          <cell r="D150" t="str">
            <v>361</v>
          </cell>
          <cell r="G150">
            <v>24</v>
          </cell>
        </row>
        <row r="151">
          <cell r="D151" t="str">
            <v>382</v>
          </cell>
          <cell r="G151">
            <v>24</v>
          </cell>
        </row>
        <row r="152">
          <cell r="D152" t="str">
            <v>383</v>
          </cell>
          <cell r="G152">
            <v>24</v>
          </cell>
        </row>
        <row r="153">
          <cell r="D153" t="str">
            <v>379</v>
          </cell>
          <cell r="G153">
            <v>8</v>
          </cell>
        </row>
        <row r="154">
          <cell r="D154" t="str">
            <v>361</v>
          </cell>
          <cell r="G154">
            <v>24</v>
          </cell>
        </row>
        <row r="155">
          <cell r="D155" t="str">
            <v>382</v>
          </cell>
          <cell r="G155">
            <v>24</v>
          </cell>
        </row>
        <row r="156">
          <cell r="D156" t="str">
            <v>383</v>
          </cell>
          <cell r="G156">
            <v>24</v>
          </cell>
        </row>
        <row r="157">
          <cell r="D157" t="str">
            <v>362</v>
          </cell>
          <cell r="G157">
            <v>9</v>
          </cell>
        </row>
        <row r="158">
          <cell r="D158" t="str">
            <v>372</v>
          </cell>
          <cell r="G158">
            <v>8</v>
          </cell>
        </row>
        <row r="159">
          <cell r="D159" t="str">
            <v>382</v>
          </cell>
          <cell r="G159">
            <v>24</v>
          </cell>
        </row>
        <row r="160">
          <cell r="D160" t="str">
            <v>379</v>
          </cell>
          <cell r="G160">
            <v>24</v>
          </cell>
        </row>
        <row r="161">
          <cell r="D161" t="str">
            <v>361</v>
          </cell>
          <cell r="G161">
            <v>24</v>
          </cell>
        </row>
        <row r="162">
          <cell r="D162" t="str">
            <v>383</v>
          </cell>
          <cell r="G162">
            <v>24</v>
          </cell>
        </row>
        <row r="163">
          <cell r="D163" t="str">
            <v>350</v>
          </cell>
          <cell r="G163">
            <v>12</v>
          </cell>
        </row>
        <row r="164">
          <cell r="D164" t="str">
            <v>379</v>
          </cell>
          <cell r="G164">
            <v>24</v>
          </cell>
        </row>
        <row r="165">
          <cell r="D165" t="str">
            <v>361</v>
          </cell>
          <cell r="G165">
            <v>24</v>
          </cell>
        </row>
        <row r="166">
          <cell r="D166" t="str">
            <v>383</v>
          </cell>
          <cell r="G166">
            <v>24</v>
          </cell>
        </row>
        <row r="167">
          <cell r="D167" t="str">
            <v>350</v>
          </cell>
          <cell r="G167">
            <v>12</v>
          </cell>
        </row>
        <row r="168">
          <cell r="D168" t="str">
            <v>361</v>
          </cell>
          <cell r="G168">
            <v>24</v>
          </cell>
        </row>
        <row r="169">
          <cell r="D169" t="str">
            <v>362</v>
          </cell>
          <cell r="G169">
            <v>12</v>
          </cell>
        </row>
        <row r="170">
          <cell r="D170" t="str">
            <v>379</v>
          </cell>
          <cell r="G170">
            <v>24</v>
          </cell>
        </row>
        <row r="171">
          <cell r="D171" t="str">
            <v>383</v>
          </cell>
          <cell r="G171">
            <v>24</v>
          </cell>
        </row>
        <row r="172">
          <cell r="D172" t="str">
            <v>387</v>
          </cell>
          <cell r="G172">
            <v>16</v>
          </cell>
        </row>
        <row r="173">
          <cell r="D173" t="str">
            <v>390</v>
          </cell>
          <cell r="G173">
            <v>8</v>
          </cell>
        </row>
        <row r="174">
          <cell r="D174" t="str">
            <v>361</v>
          </cell>
          <cell r="G174">
            <v>5</v>
          </cell>
        </row>
        <row r="175">
          <cell r="D175" t="str">
            <v>350</v>
          </cell>
          <cell r="G175">
            <v>12</v>
          </cell>
        </row>
        <row r="176">
          <cell r="D176" t="str">
            <v>362</v>
          </cell>
          <cell r="G176">
            <v>24</v>
          </cell>
        </row>
        <row r="177">
          <cell r="D177" t="str">
            <v>379</v>
          </cell>
          <cell r="G177">
            <v>24</v>
          </cell>
        </row>
        <row r="178">
          <cell r="D178" t="str">
            <v>383</v>
          </cell>
          <cell r="G178">
            <v>12</v>
          </cell>
        </row>
        <row r="179">
          <cell r="D179" t="str">
            <v>361</v>
          </cell>
          <cell r="G179">
            <v>12</v>
          </cell>
        </row>
        <row r="180">
          <cell r="D180" t="str">
            <v>350</v>
          </cell>
          <cell r="G180">
            <v>12</v>
          </cell>
        </row>
        <row r="181">
          <cell r="D181" t="str">
            <v>362</v>
          </cell>
          <cell r="G181">
            <v>24</v>
          </cell>
        </row>
        <row r="182">
          <cell r="D182" t="str">
            <v>379</v>
          </cell>
          <cell r="G182">
            <v>24</v>
          </cell>
        </row>
        <row r="183">
          <cell r="D183" t="str">
            <v>387</v>
          </cell>
          <cell r="G183">
            <v>24</v>
          </cell>
        </row>
        <row r="184">
          <cell r="D184" t="str">
            <v>388</v>
          </cell>
          <cell r="G184">
            <v>12</v>
          </cell>
        </row>
        <row r="185">
          <cell r="D185" t="str">
            <v>388</v>
          </cell>
          <cell r="G185">
            <v>12</v>
          </cell>
        </row>
        <row r="186">
          <cell r="D186" t="str">
            <v>350</v>
          </cell>
          <cell r="G186">
            <v>12</v>
          </cell>
        </row>
        <row r="187">
          <cell r="D187" t="str">
            <v>362</v>
          </cell>
          <cell r="G187">
            <v>24</v>
          </cell>
        </row>
        <row r="188">
          <cell r="D188" t="str">
            <v>379</v>
          </cell>
          <cell r="G188">
            <v>24</v>
          </cell>
        </row>
        <row r="189">
          <cell r="D189" t="str">
            <v>387</v>
          </cell>
          <cell r="G189">
            <v>24</v>
          </cell>
        </row>
        <row r="190">
          <cell r="D190" t="str">
            <v>384</v>
          </cell>
          <cell r="G190">
            <v>8</v>
          </cell>
        </row>
        <row r="191">
          <cell r="D191" t="str">
            <v>349</v>
          </cell>
          <cell r="G191">
            <v>6</v>
          </cell>
        </row>
        <row r="192">
          <cell r="D192" t="str">
            <v>350</v>
          </cell>
          <cell r="G192">
            <v>12</v>
          </cell>
        </row>
        <row r="193">
          <cell r="D193" t="str">
            <v>362</v>
          </cell>
          <cell r="G193">
            <v>24</v>
          </cell>
        </row>
        <row r="194">
          <cell r="D194" t="str">
            <v>379</v>
          </cell>
          <cell r="G194">
            <v>24</v>
          </cell>
        </row>
        <row r="195">
          <cell r="D195" t="str">
            <v>387</v>
          </cell>
          <cell r="G195">
            <v>24</v>
          </cell>
        </row>
        <row r="196">
          <cell r="D196" t="str">
            <v>382</v>
          </cell>
          <cell r="G196">
            <v>10</v>
          </cell>
        </row>
        <row r="197">
          <cell r="D197" t="str">
            <v>387</v>
          </cell>
          <cell r="G197">
            <v>12</v>
          </cell>
        </row>
        <row r="198">
          <cell r="D198" t="str">
            <v>391</v>
          </cell>
          <cell r="G198">
            <v>12</v>
          </cell>
        </row>
        <row r="199">
          <cell r="D199" t="str">
            <v>380</v>
          </cell>
          <cell r="G199">
            <v>8.6666666666666661</v>
          </cell>
        </row>
        <row r="200">
          <cell r="D200" t="str">
            <v>350</v>
          </cell>
          <cell r="G200">
            <v>12</v>
          </cell>
        </row>
        <row r="201">
          <cell r="D201" t="str">
            <v>362</v>
          </cell>
          <cell r="G201">
            <v>24</v>
          </cell>
        </row>
        <row r="202">
          <cell r="D202" t="str">
            <v/>
          </cell>
          <cell r="G202">
            <v>24</v>
          </cell>
        </row>
        <row r="203">
          <cell r="D203" t="str">
            <v/>
          </cell>
          <cell r="G203">
            <v>24</v>
          </cell>
        </row>
        <row r="204">
          <cell r="D204" t="str">
            <v/>
          </cell>
          <cell r="G204">
            <v>24</v>
          </cell>
        </row>
        <row r="205">
          <cell r="D205" t="str">
            <v/>
          </cell>
          <cell r="G205">
            <v>24</v>
          </cell>
        </row>
        <row r="206">
          <cell r="D206" t="str">
            <v/>
          </cell>
          <cell r="G206">
            <v>24</v>
          </cell>
        </row>
        <row r="207">
          <cell r="D207" t="str">
            <v/>
          </cell>
          <cell r="G207">
            <v>24</v>
          </cell>
        </row>
        <row r="208">
          <cell r="D208" t="str">
            <v/>
          </cell>
          <cell r="G208">
            <v>24</v>
          </cell>
        </row>
        <row r="209">
          <cell r="D209" t="str">
            <v/>
          </cell>
          <cell r="G209">
            <v>24</v>
          </cell>
        </row>
        <row r="210">
          <cell r="D210" t="str">
            <v/>
          </cell>
          <cell r="G210">
            <v>24</v>
          </cell>
        </row>
        <row r="211">
          <cell r="D211" t="str">
            <v/>
          </cell>
          <cell r="G211">
            <v>24</v>
          </cell>
        </row>
        <row r="731">
          <cell r="G731">
            <v>4551.8999999999996</v>
          </cell>
        </row>
        <row r="732">
          <cell r="G732">
            <v>4561.8999999999996</v>
          </cell>
        </row>
        <row r="740">
          <cell r="G740">
            <v>5183.7</v>
          </cell>
        </row>
        <row r="741">
          <cell r="G741">
            <v>5191.3</v>
          </cell>
        </row>
        <row r="864">
          <cell r="G864">
            <v>4042.8</v>
          </cell>
        </row>
        <row r="991">
          <cell r="G991">
            <v>1517.2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MASTER"/>
      <sheetName val="TOTAL HM"/>
      <sheetName val="DAFTAR BD"/>
      <sheetName val="DATA HM LA"/>
      <sheetName val="BA 01"/>
      <sheetName val="LAPORAN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  <sheetName val="387"/>
    </sheetNames>
    <sheetDataSet>
      <sheetData sheetId="0"/>
      <sheetData sheetId="1"/>
      <sheetData sheetId="2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  <row r="18">
          <cell r="D18" t="str">
            <v>387</v>
          </cell>
        </row>
        <row r="19">
          <cell r="D19" t="str">
            <v>388</v>
          </cell>
        </row>
        <row r="20">
          <cell r="D20" t="str">
            <v>391</v>
          </cell>
        </row>
        <row r="21">
          <cell r="D21" t="str">
            <v>389</v>
          </cell>
        </row>
        <row r="22">
          <cell r="D22" t="str">
            <v>390</v>
          </cell>
        </row>
        <row r="23">
          <cell r="D23" t="str">
            <v>392</v>
          </cell>
        </row>
      </sheetData>
      <sheetData sheetId="3">
        <row r="4">
          <cell r="D4" t="str">
            <v>390</v>
          </cell>
          <cell r="G4">
            <v>5</v>
          </cell>
        </row>
        <row r="5">
          <cell r="D5" t="str">
            <v>392</v>
          </cell>
          <cell r="G5">
            <v>4</v>
          </cell>
        </row>
        <row r="6">
          <cell r="D6" t="str">
            <v>362</v>
          </cell>
          <cell r="G6">
            <v>24</v>
          </cell>
        </row>
        <row r="7">
          <cell r="D7" t="str">
            <v>379</v>
          </cell>
          <cell r="G7">
            <v>24</v>
          </cell>
        </row>
        <row r="8">
          <cell r="D8" t="str">
            <v>382</v>
          </cell>
          <cell r="G8">
            <v>24</v>
          </cell>
        </row>
        <row r="9">
          <cell r="D9" t="str">
            <v>384</v>
          </cell>
          <cell r="G9">
            <v>24</v>
          </cell>
        </row>
        <row r="10">
          <cell r="D10" t="str">
            <v>362</v>
          </cell>
          <cell r="G10">
            <v>24</v>
          </cell>
        </row>
        <row r="11">
          <cell r="D11" t="str">
            <v>379</v>
          </cell>
          <cell r="G11">
            <v>24</v>
          </cell>
        </row>
        <row r="12">
          <cell r="D12" t="str">
            <v>382</v>
          </cell>
          <cell r="G12">
            <v>24</v>
          </cell>
        </row>
        <row r="13">
          <cell r="D13" t="str">
            <v>384</v>
          </cell>
          <cell r="G13">
            <v>24</v>
          </cell>
        </row>
        <row r="14">
          <cell r="D14" t="str">
            <v>362</v>
          </cell>
          <cell r="G14">
            <v>24</v>
          </cell>
        </row>
        <row r="15">
          <cell r="D15" t="str">
            <v>379</v>
          </cell>
          <cell r="G15">
            <v>24</v>
          </cell>
        </row>
        <row r="16">
          <cell r="D16" t="str">
            <v>382</v>
          </cell>
          <cell r="G16">
            <v>24</v>
          </cell>
        </row>
        <row r="17">
          <cell r="D17" t="str">
            <v>384</v>
          </cell>
          <cell r="G17">
            <v>12</v>
          </cell>
        </row>
        <row r="18">
          <cell r="D18" t="str">
            <v>349</v>
          </cell>
          <cell r="G18">
            <v>12</v>
          </cell>
        </row>
        <row r="19">
          <cell r="D19" t="str">
            <v>362</v>
          </cell>
          <cell r="G19">
            <v>24</v>
          </cell>
        </row>
        <row r="20">
          <cell r="D20" t="str">
            <v>379</v>
          </cell>
          <cell r="G20">
            <v>24</v>
          </cell>
        </row>
        <row r="21">
          <cell r="D21" t="str">
            <v>382</v>
          </cell>
          <cell r="G21">
            <v>24</v>
          </cell>
        </row>
        <row r="22">
          <cell r="D22" t="str">
            <v>349</v>
          </cell>
          <cell r="G22">
            <v>12</v>
          </cell>
        </row>
        <row r="23">
          <cell r="D23" t="str">
            <v>362</v>
          </cell>
          <cell r="G23">
            <v>24</v>
          </cell>
        </row>
        <row r="24">
          <cell r="D24" t="str">
            <v>379</v>
          </cell>
          <cell r="G24">
            <v>24</v>
          </cell>
        </row>
        <row r="25">
          <cell r="D25" t="str">
            <v>384</v>
          </cell>
          <cell r="G25">
            <v>12</v>
          </cell>
        </row>
        <row r="26">
          <cell r="D26" t="str">
            <v>382</v>
          </cell>
          <cell r="G26">
            <v>12</v>
          </cell>
        </row>
        <row r="27">
          <cell r="D27" t="str">
            <v>348</v>
          </cell>
          <cell r="G27">
            <v>8</v>
          </cell>
        </row>
        <row r="28">
          <cell r="D28" t="str">
            <v>362</v>
          </cell>
          <cell r="G28">
            <v>24</v>
          </cell>
        </row>
        <row r="29">
          <cell r="D29" t="str">
            <v>379</v>
          </cell>
          <cell r="G29">
            <v>24</v>
          </cell>
        </row>
        <row r="30">
          <cell r="D30" t="str">
            <v>384</v>
          </cell>
          <cell r="G30">
            <v>12</v>
          </cell>
        </row>
        <row r="31">
          <cell r="D31" t="str">
            <v>348</v>
          </cell>
          <cell r="G31">
            <v>12</v>
          </cell>
        </row>
        <row r="32">
          <cell r="D32" t="str">
            <v>362</v>
          </cell>
          <cell r="G32">
            <v>24</v>
          </cell>
        </row>
        <row r="33">
          <cell r="D33" t="str">
            <v>379</v>
          </cell>
          <cell r="G33">
            <v>24</v>
          </cell>
        </row>
        <row r="34">
          <cell r="D34" t="str">
            <v>384</v>
          </cell>
          <cell r="G34">
            <v>8</v>
          </cell>
        </row>
        <row r="35">
          <cell r="D35" t="str">
            <v>348</v>
          </cell>
          <cell r="G35">
            <v>12</v>
          </cell>
        </row>
        <row r="36">
          <cell r="D36" t="str">
            <v>362</v>
          </cell>
          <cell r="G36">
            <v>24</v>
          </cell>
        </row>
        <row r="37">
          <cell r="D37" t="str">
            <v>379</v>
          </cell>
          <cell r="G37">
            <v>24</v>
          </cell>
        </row>
        <row r="38">
          <cell r="D38" t="str">
            <v>348</v>
          </cell>
          <cell r="G38">
            <v>12</v>
          </cell>
        </row>
        <row r="39">
          <cell r="D39" t="str">
            <v>362</v>
          </cell>
          <cell r="G39">
            <v>24</v>
          </cell>
        </row>
        <row r="40">
          <cell r="D40" t="str">
            <v>379</v>
          </cell>
          <cell r="G40">
            <v>24</v>
          </cell>
        </row>
        <row r="41">
          <cell r="D41" t="str">
            <v>384</v>
          </cell>
          <cell r="G41">
            <v>24</v>
          </cell>
        </row>
        <row r="42">
          <cell r="D42" t="str">
            <v>362</v>
          </cell>
          <cell r="G42">
            <v>24</v>
          </cell>
        </row>
        <row r="43">
          <cell r="D43" t="str">
            <v>379</v>
          </cell>
          <cell r="G43">
            <v>24</v>
          </cell>
        </row>
        <row r="44">
          <cell r="D44" t="str">
            <v>384</v>
          </cell>
          <cell r="G44">
            <v>24</v>
          </cell>
        </row>
        <row r="45">
          <cell r="D45" t="str">
            <v>388</v>
          </cell>
          <cell r="G45">
            <v>12</v>
          </cell>
        </row>
        <row r="46">
          <cell r="D46" t="str">
            <v>389</v>
          </cell>
          <cell r="G46">
            <v>12</v>
          </cell>
        </row>
        <row r="47">
          <cell r="D47" t="str">
            <v>362</v>
          </cell>
          <cell r="G47">
            <v>24</v>
          </cell>
        </row>
        <row r="48">
          <cell r="D48" t="str">
            <v>379</v>
          </cell>
          <cell r="G48">
            <v>24</v>
          </cell>
        </row>
        <row r="49">
          <cell r="D49" t="str">
            <v>388</v>
          </cell>
          <cell r="G49">
            <v>12</v>
          </cell>
        </row>
        <row r="50">
          <cell r="D50" t="str">
            <v/>
          </cell>
          <cell r="G50">
            <v>24</v>
          </cell>
        </row>
        <row r="51">
          <cell r="D51" t="str">
            <v/>
          </cell>
          <cell r="G51">
            <v>24</v>
          </cell>
        </row>
        <row r="52">
          <cell r="D52" t="str">
            <v/>
          </cell>
          <cell r="G52">
            <v>24</v>
          </cell>
        </row>
        <row r="53">
          <cell r="D53" t="str">
            <v/>
          </cell>
          <cell r="G53">
            <v>24</v>
          </cell>
        </row>
        <row r="54">
          <cell r="D54" t="str">
            <v/>
          </cell>
          <cell r="G54">
            <v>24</v>
          </cell>
        </row>
        <row r="55">
          <cell r="D55" t="str">
            <v/>
          </cell>
          <cell r="G55">
            <v>24</v>
          </cell>
        </row>
        <row r="56">
          <cell r="D56" t="str">
            <v/>
          </cell>
          <cell r="G56">
            <v>24</v>
          </cell>
        </row>
        <row r="57">
          <cell r="D57" t="str">
            <v/>
          </cell>
          <cell r="G57">
            <v>24</v>
          </cell>
        </row>
        <row r="58">
          <cell r="D58" t="str">
            <v/>
          </cell>
          <cell r="G58">
            <v>24</v>
          </cell>
        </row>
        <row r="59">
          <cell r="D59" t="str">
            <v/>
          </cell>
          <cell r="G59">
            <v>24</v>
          </cell>
        </row>
        <row r="60">
          <cell r="D60" t="str">
            <v/>
          </cell>
          <cell r="G60">
            <v>24</v>
          </cell>
        </row>
        <row r="61">
          <cell r="D61" t="str">
            <v/>
          </cell>
          <cell r="G61">
            <v>24</v>
          </cell>
        </row>
        <row r="62">
          <cell r="D62" t="str">
            <v/>
          </cell>
          <cell r="G62">
            <v>24</v>
          </cell>
        </row>
        <row r="63">
          <cell r="D63" t="str">
            <v/>
          </cell>
          <cell r="G63">
            <v>24</v>
          </cell>
        </row>
        <row r="64">
          <cell r="D64" t="str">
            <v/>
          </cell>
          <cell r="G64">
            <v>24</v>
          </cell>
        </row>
        <row r="65">
          <cell r="D65" t="str">
            <v/>
          </cell>
          <cell r="G65">
            <v>24</v>
          </cell>
        </row>
        <row r="66">
          <cell r="D66" t="str">
            <v/>
          </cell>
          <cell r="G66">
            <v>24</v>
          </cell>
        </row>
        <row r="67">
          <cell r="D67" t="str">
            <v/>
          </cell>
          <cell r="G67">
            <v>24</v>
          </cell>
        </row>
        <row r="68">
          <cell r="D68" t="str">
            <v/>
          </cell>
          <cell r="G68">
            <v>24</v>
          </cell>
        </row>
        <row r="69">
          <cell r="D69" t="str">
            <v/>
          </cell>
          <cell r="G69">
            <v>24</v>
          </cell>
        </row>
        <row r="70">
          <cell r="D70" t="str">
            <v/>
          </cell>
          <cell r="G70">
            <v>24</v>
          </cell>
        </row>
        <row r="71">
          <cell r="D71" t="str">
            <v/>
          </cell>
          <cell r="G71">
            <v>24</v>
          </cell>
        </row>
        <row r="72">
          <cell r="D72" t="str">
            <v/>
          </cell>
          <cell r="G72">
            <v>24</v>
          </cell>
        </row>
        <row r="73">
          <cell r="D73" t="str">
            <v/>
          </cell>
          <cell r="G73">
            <v>24</v>
          </cell>
        </row>
        <row r="74">
          <cell r="D74" t="str">
            <v/>
          </cell>
          <cell r="G74">
            <v>24</v>
          </cell>
        </row>
        <row r="75">
          <cell r="D75" t="str">
            <v/>
          </cell>
          <cell r="G75">
            <v>24</v>
          </cell>
        </row>
        <row r="76">
          <cell r="D76" t="str">
            <v/>
          </cell>
          <cell r="G76">
            <v>24</v>
          </cell>
        </row>
        <row r="77">
          <cell r="D77" t="str">
            <v/>
          </cell>
          <cell r="G77">
            <v>24</v>
          </cell>
        </row>
        <row r="78">
          <cell r="D78" t="str">
            <v/>
          </cell>
          <cell r="G78">
            <v>24</v>
          </cell>
        </row>
        <row r="79">
          <cell r="D79" t="str">
            <v/>
          </cell>
          <cell r="G79">
            <v>24</v>
          </cell>
        </row>
        <row r="80">
          <cell r="D80" t="str">
            <v/>
          </cell>
          <cell r="G80">
            <v>24</v>
          </cell>
        </row>
        <row r="81">
          <cell r="D81" t="str">
            <v/>
          </cell>
          <cell r="G81">
            <v>24</v>
          </cell>
        </row>
        <row r="82">
          <cell r="D82" t="str">
            <v/>
          </cell>
          <cell r="G82">
            <v>24</v>
          </cell>
        </row>
        <row r="83">
          <cell r="D83" t="str">
            <v/>
          </cell>
          <cell r="G83">
            <v>24</v>
          </cell>
        </row>
        <row r="84">
          <cell r="D84" t="str">
            <v/>
          </cell>
          <cell r="G84">
            <v>24</v>
          </cell>
        </row>
        <row r="85">
          <cell r="D85" t="str">
            <v/>
          </cell>
          <cell r="G85">
            <v>24</v>
          </cell>
        </row>
        <row r="86">
          <cell r="D86" t="str">
            <v/>
          </cell>
          <cell r="G86">
            <v>24</v>
          </cell>
        </row>
        <row r="87">
          <cell r="D87" t="str">
            <v/>
          </cell>
          <cell r="G87">
            <v>24</v>
          </cell>
        </row>
        <row r="88">
          <cell r="D88" t="str">
            <v/>
          </cell>
          <cell r="G88">
            <v>24</v>
          </cell>
        </row>
        <row r="89">
          <cell r="D89" t="str">
            <v/>
          </cell>
          <cell r="G89">
            <v>24</v>
          </cell>
        </row>
        <row r="90">
          <cell r="D90" t="str">
            <v/>
          </cell>
          <cell r="G90">
            <v>24</v>
          </cell>
        </row>
        <row r="91">
          <cell r="D91" t="str">
            <v/>
          </cell>
          <cell r="G91">
            <v>24</v>
          </cell>
        </row>
        <row r="92">
          <cell r="D92" t="str">
            <v/>
          </cell>
          <cell r="G92">
            <v>24</v>
          </cell>
        </row>
        <row r="93">
          <cell r="D93" t="str">
            <v/>
          </cell>
          <cell r="G93">
            <v>24</v>
          </cell>
        </row>
        <row r="94">
          <cell r="D94" t="str">
            <v/>
          </cell>
          <cell r="G94">
            <v>24</v>
          </cell>
        </row>
        <row r="95">
          <cell r="D95" t="str">
            <v/>
          </cell>
          <cell r="G95">
            <v>24</v>
          </cell>
        </row>
        <row r="96">
          <cell r="D96" t="str">
            <v/>
          </cell>
          <cell r="G96">
            <v>24</v>
          </cell>
        </row>
        <row r="97">
          <cell r="D97" t="str">
            <v/>
          </cell>
          <cell r="G97">
            <v>24</v>
          </cell>
        </row>
        <row r="98">
          <cell r="D98" t="str">
            <v/>
          </cell>
          <cell r="G98">
            <v>24</v>
          </cell>
        </row>
        <row r="99">
          <cell r="D99" t="str">
            <v/>
          </cell>
          <cell r="G99">
            <v>24</v>
          </cell>
        </row>
        <row r="100">
          <cell r="D100" t="str">
            <v/>
          </cell>
          <cell r="G100">
            <v>24</v>
          </cell>
        </row>
        <row r="101">
          <cell r="D101" t="str">
            <v/>
          </cell>
          <cell r="G101">
            <v>24</v>
          </cell>
        </row>
        <row r="102">
          <cell r="D102" t="str">
            <v/>
          </cell>
          <cell r="G102">
            <v>24</v>
          </cell>
        </row>
        <row r="103">
          <cell r="D103" t="str">
            <v/>
          </cell>
          <cell r="G103">
            <v>24</v>
          </cell>
        </row>
        <row r="104">
          <cell r="D104" t="str">
            <v/>
          </cell>
          <cell r="G104">
            <v>24</v>
          </cell>
        </row>
        <row r="105">
          <cell r="D105" t="str">
            <v/>
          </cell>
          <cell r="G105">
            <v>24</v>
          </cell>
        </row>
        <row r="106">
          <cell r="D106" t="str">
            <v/>
          </cell>
          <cell r="G106">
            <v>24</v>
          </cell>
        </row>
        <row r="107">
          <cell r="D107" t="str">
            <v/>
          </cell>
          <cell r="G107">
            <v>24</v>
          </cell>
        </row>
        <row r="108">
          <cell r="D108" t="str">
            <v/>
          </cell>
          <cell r="G108">
            <v>24</v>
          </cell>
        </row>
        <row r="109">
          <cell r="D109" t="str">
            <v/>
          </cell>
          <cell r="G109">
            <v>24</v>
          </cell>
        </row>
        <row r="110">
          <cell r="D110" t="str">
            <v/>
          </cell>
          <cell r="G110">
            <v>24</v>
          </cell>
        </row>
        <row r="111">
          <cell r="D111" t="str">
            <v/>
          </cell>
          <cell r="G111">
            <v>24</v>
          </cell>
        </row>
        <row r="112">
          <cell r="D112" t="str">
            <v/>
          </cell>
          <cell r="G112">
            <v>24</v>
          </cell>
        </row>
        <row r="113">
          <cell r="D113" t="str">
            <v/>
          </cell>
          <cell r="G113">
            <v>24</v>
          </cell>
        </row>
        <row r="114">
          <cell r="D114" t="str">
            <v/>
          </cell>
          <cell r="G114">
            <v>24</v>
          </cell>
        </row>
        <row r="115">
          <cell r="D115" t="str">
            <v/>
          </cell>
          <cell r="G115">
            <v>24</v>
          </cell>
        </row>
        <row r="116">
          <cell r="D116" t="str">
            <v/>
          </cell>
          <cell r="G116">
            <v>24</v>
          </cell>
        </row>
        <row r="117">
          <cell r="D117" t="str">
            <v/>
          </cell>
          <cell r="G117">
            <v>24</v>
          </cell>
        </row>
        <row r="118">
          <cell r="D118" t="str">
            <v/>
          </cell>
          <cell r="G118">
            <v>24</v>
          </cell>
        </row>
        <row r="119">
          <cell r="D119" t="str">
            <v/>
          </cell>
          <cell r="G119">
            <v>24</v>
          </cell>
        </row>
        <row r="120">
          <cell r="D120" t="str">
            <v/>
          </cell>
          <cell r="G120">
            <v>24</v>
          </cell>
        </row>
        <row r="121">
          <cell r="D121" t="str">
            <v/>
          </cell>
          <cell r="G121">
            <v>24</v>
          </cell>
        </row>
        <row r="122">
          <cell r="D122" t="str">
            <v/>
          </cell>
          <cell r="G122">
            <v>24</v>
          </cell>
        </row>
        <row r="123">
          <cell r="D123" t="str">
            <v/>
          </cell>
          <cell r="G123">
            <v>24</v>
          </cell>
        </row>
        <row r="124">
          <cell r="D124" t="str">
            <v/>
          </cell>
          <cell r="G124">
            <v>24</v>
          </cell>
        </row>
        <row r="125">
          <cell r="D125" t="str">
            <v/>
          </cell>
          <cell r="G125">
            <v>24</v>
          </cell>
        </row>
        <row r="126">
          <cell r="D126" t="str">
            <v/>
          </cell>
          <cell r="G126">
            <v>24</v>
          </cell>
        </row>
        <row r="127">
          <cell r="D127" t="str">
            <v/>
          </cell>
          <cell r="G127">
            <v>24</v>
          </cell>
        </row>
        <row r="128">
          <cell r="D128" t="str">
            <v/>
          </cell>
          <cell r="G128">
            <v>24</v>
          </cell>
        </row>
        <row r="129">
          <cell r="D129" t="str">
            <v/>
          </cell>
          <cell r="G129">
            <v>24</v>
          </cell>
        </row>
        <row r="130">
          <cell r="D130" t="str">
            <v/>
          </cell>
          <cell r="G130">
            <v>24</v>
          </cell>
        </row>
        <row r="131">
          <cell r="D131" t="str">
            <v/>
          </cell>
          <cell r="G131">
            <v>24</v>
          </cell>
        </row>
        <row r="132">
          <cell r="D132" t="str">
            <v/>
          </cell>
          <cell r="G132">
            <v>24</v>
          </cell>
        </row>
        <row r="133">
          <cell r="D133" t="str">
            <v/>
          </cell>
          <cell r="G133">
            <v>24</v>
          </cell>
        </row>
        <row r="134">
          <cell r="D134" t="str">
            <v/>
          </cell>
          <cell r="G134">
            <v>24</v>
          </cell>
        </row>
        <row r="135">
          <cell r="D135" t="str">
            <v/>
          </cell>
          <cell r="G135">
            <v>24</v>
          </cell>
        </row>
        <row r="136">
          <cell r="D136" t="str">
            <v/>
          </cell>
          <cell r="G136">
            <v>24</v>
          </cell>
        </row>
        <row r="137">
          <cell r="D137" t="str">
            <v/>
          </cell>
          <cell r="G137">
            <v>24</v>
          </cell>
        </row>
        <row r="138">
          <cell r="D138" t="str">
            <v/>
          </cell>
          <cell r="G138">
            <v>24</v>
          </cell>
        </row>
        <row r="139">
          <cell r="D139" t="str">
            <v/>
          </cell>
          <cell r="G139">
            <v>24</v>
          </cell>
        </row>
        <row r="140">
          <cell r="D140" t="str">
            <v/>
          </cell>
          <cell r="G140">
            <v>24</v>
          </cell>
        </row>
        <row r="141">
          <cell r="D141" t="str">
            <v/>
          </cell>
          <cell r="G141">
            <v>24</v>
          </cell>
        </row>
        <row r="142">
          <cell r="D142" t="str">
            <v/>
          </cell>
          <cell r="G142">
            <v>24</v>
          </cell>
        </row>
        <row r="143">
          <cell r="G143">
            <v>24</v>
          </cell>
        </row>
        <row r="144">
          <cell r="G144">
            <v>24</v>
          </cell>
        </row>
        <row r="145">
          <cell r="G145">
            <v>24</v>
          </cell>
        </row>
        <row r="146">
          <cell r="G146">
            <v>24</v>
          </cell>
        </row>
        <row r="147">
          <cell r="G147">
            <v>24</v>
          </cell>
        </row>
        <row r="148">
          <cell r="G148">
            <v>24</v>
          </cell>
        </row>
        <row r="149">
          <cell r="G149">
            <v>24</v>
          </cell>
        </row>
        <row r="150">
          <cell r="G150">
            <v>24</v>
          </cell>
        </row>
        <row r="151">
          <cell r="G151">
            <v>24</v>
          </cell>
        </row>
        <row r="152">
          <cell r="G152">
            <v>24</v>
          </cell>
        </row>
        <row r="153">
          <cell r="G153">
            <v>24</v>
          </cell>
        </row>
        <row r="154">
          <cell r="G154">
            <v>24</v>
          </cell>
        </row>
        <row r="155">
          <cell r="G155">
            <v>24</v>
          </cell>
        </row>
        <row r="156">
          <cell r="G156">
            <v>24</v>
          </cell>
        </row>
        <row r="157">
          <cell r="G157">
            <v>24</v>
          </cell>
        </row>
        <row r="158">
          <cell r="G158">
            <v>24</v>
          </cell>
        </row>
        <row r="159">
          <cell r="G159">
            <v>24</v>
          </cell>
        </row>
        <row r="160">
          <cell r="G160">
            <v>24</v>
          </cell>
        </row>
        <row r="161">
          <cell r="G161">
            <v>24</v>
          </cell>
        </row>
        <row r="162">
          <cell r="G162">
            <v>24</v>
          </cell>
        </row>
        <row r="163">
          <cell r="G163">
            <v>24</v>
          </cell>
        </row>
        <row r="164">
          <cell r="G164">
            <v>24</v>
          </cell>
        </row>
        <row r="165">
          <cell r="G165">
            <v>24</v>
          </cell>
        </row>
        <row r="166">
          <cell r="G166">
            <v>24</v>
          </cell>
        </row>
        <row r="167">
          <cell r="G167">
            <v>24</v>
          </cell>
        </row>
        <row r="168">
          <cell r="G168">
            <v>24</v>
          </cell>
        </row>
        <row r="169">
          <cell r="G169">
            <v>24</v>
          </cell>
        </row>
        <row r="170">
          <cell r="G170">
            <v>24</v>
          </cell>
        </row>
        <row r="171">
          <cell r="G171">
            <v>24</v>
          </cell>
        </row>
        <row r="172">
          <cell r="G172">
            <v>24</v>
          </cell>
        </row>
        <row r="173">
          <cell r="G173">
            <v>24</v>
          </cell>
        </row>
        <row r="174">
          <cell r="G174">
            <v>24</v>
          </cell>
        </row>
        <row r="175">
          <cell r="G175">
            <v>24</v>
          </cell>
        </row>
        <row r="176">
          <cell r="G176">
            <v>24</v>
          </cell>
        </row>
        <row r="177">
          <cell r="G177">
            <v>24</v>
          </cell>
        </row>
        <row r="178">
          <cell r="G178">
            <v>24</v>
          </cell>
        </row>
        <row r="179">
          <cell r="G179">
            <v>24</v>
          </cell>
        </row>
        <row r="180">
          <cell r="G180">
            <v>24</v>
          </cell>
        </row>
        <row r="181">
          <cell r="G181">
            <v>24</v>
          </cell>
        </row>
        <row r="182">
          <cell r="G182">
            <v>24</v>
          </cell>
        </row>
        <row r="183">
          <cell r="G183">
            <v>24</v>
          </cell>
        </row>
        <row r="184">
          <cell r="G184">
            <v>24</v>
          </cell>
        </row>
        <row r="185">
          <cell r="G185">
            <v>24</v>
          </cell>
        </row>
        <row r="186">
          <cell r="G186">
            <v>24</v>
          </cell>
        </row>
        <row r="187">
          <cell r="G187">
            <v>24</v>
          </cell>
        </row>
        <row r="188">
          <cell r="G188">
            <v>24</v>
          </cell>
        </row>
        <row r="189">
          <cell r="G189">
            <v>24</v>
          </cell>
        </row>
        <row r="190">
          <cell r="G190">
            <v>24</v>
          </cell>
        </row>
        <row r="191">
          <cell r="G191">
            <v>24</v>
          </cell>
        </row>
        <row r="192">
          <cell r="G192">
            <v>24</v>
          </cell>
        </row>
        <row r="193">
          <cell r="G193">
            <v>24</v>
          </cell>
        </row>
        <row r="194">
          <cell r="G194">
            <v>24</v>
          </cell>
        </row>
        <row r="195">
          <cell r="G195">
            <v>24</v>
          </cell>
        </row>
        <row r="196">
          <cell r="G196">
            <v>24</v>
          </cell>
        </row>
        <row r="197">
          <cell r="G197">
            <v>24</v>
          </cell>
        </row>
        <row r="198">
          <cell r="G198">
            <v>24</v>
          </cell>
        </row>
        <row r="199">
          <cell r="G199">
            <v>24</v>
          </cell>
        </row>
        <row r="200">
          <cell r="G200">
            <v>24</v>
          </cell>
        </row>
        <row r="201">
          <cell r="G201">
            <v>24</v>
          </cell>
        </row>
        <row r="202">
          <cell r="G202">
            <v>24</v>
          </cell>
        </row>
        <row r="203">
          <cell r="G203">
            <v>24</v>
          </cell>
        </row>
        <row r="204">
          <cell r="G204">
            <v>24</v>
          </cell>
        </row>
        <row r="205">
          <cell r="G205">
            <v>24</v>
          </cell>
        </row>
        <row r="206">
          <cell r="G206">
            <v>24</v>
          </cell>
        </row>
        <row r="207">
          <cell r="G207">
            <v>24</v>
          </cell>
        </row>
        <row r="208">
          <cell r="G208">
            <v>24</v>
          </cell>
        </row>
        <row r="209">
          <cell r="G209">
            <v>24</v>
          </cell>
        </row>
        <row r="210">
          <cell r="G210">
            <v>24</v>
          </cell>
        </row>
        <row r="211">
          <cell r="G211">
            <v>24</v>
          </cell>
        </row>
        <row r="212">
          <cell r="G212">
            <v>24</v>
          </cell>
        </row>
        <row r="213">
          <cell r="G213">
            <v>24</v>
          </cell>
        </row>
        <row r="214">
          <cell r="G214">
            <v>24</v>
          </cell>
        </row>
        <row r="215">
          <cell r="G215">
            <v>24</v>
          </cell>
        </row>
        <row r="216">
          <cell r="G216">
            <v>24</v>
          </cell>
        </row>
        <row r="217">
          <cell r="G217">
            <v>24</v>
          </cell>
        </row>
        <row r="218">
          <cell r="G218">
            <v>24</v>
          </cell>
        </row>
        <row r="219">
          <cell r="G219">
            <v>24</v>
          </cell>
        </row>
        <row r="220">
          <cell r="G220">
            <v>24</v>
          </cell>
        </row>
        <row r="221">
          <cell r="G221">
            <v>24</v>
          </cell>
        </row>
        <row r="222">
          <cell r="G222">
            <v>24</v>
          </cell>
        </row>
        <row r="223">
          <cell r="G223">
            <v>24</v>
          </cell>
        </row>
        <row r="224">
          <cell r="G224">
            <v>24</v>
          </cell>
        </row>
        <row r="225">
          <cell r="G225">
            <v>24</v>
          </cell>
        </row>
        <row r="353">
          <cell r="G353">
            <v>1776</v>
          </cell>
        </row>
        <row r="354">
          <cell r="G354">
            <v>1786</v>
          </cell>
        </row>
        <row r="355">
          <cell r="G355">
            <v>1794.5</v>
          </cell>
        </row>
        <row r="356">
          <cell r="G356">
            <v>1804.7</v>
          </cell>
        </row>
        <row r="357">
          <cell r="G357">
            <v>1814.1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MASTER"/>
      <sheetName val="TOTAL HM"/>
      <sheetName val="DAFTAR BD"/>
      <sheetName val="DATA HM LA"/>
      <sheetName val="BA 01"/>
      <sheetName val="LAPORAN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  <sheetName val="387"/>
    </sheetNames>
    <sheetDataSet>
      <sheetData sheetId="0"/>
      <sheetData sheetId="1"/>
      <sheetData sheetId="2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  <row r="18">
          <cell r="D18" t="str">
            <v>387</v>
          </cell>
        </row>
        <row r="19">
          <cell r="D19" t="str">
            <v>388</v>
          </cell>
        </row>
        <row r="20">
          <cell r="D20" t="str">
            <v>391</v>
          </cell>
        </row>
      </sheetData>
      <sheetData sheetId="3">
        <row r="4">
          <cell r="D4" t="str">
            <v>383</v>
          </cell>
          <cell r="G4">
            <v>24</v>
          </cell>
        </row>
        <row r="5">
          <cell r="D5" t="str">
            <v>349</v>
          </cell>
          <cell r="G5">
            <v>12</v>
          </cell>
        </row>
        <row r="6">
          <cell r="D6" t="str">
            <v>382</v>
          </cell>
          <cell r="G6">
            <v>12</v>
          </cell>
        </row>
        <row r="7">
          <cell r="D7" t="str">
            <v>384</v>
          </cell>
          <cell r="G7">
            <v>12</v>
          </cell>
        </row>
        <row r="8">
          <cell r="D8" t="str">
            <v>362</v>
          </cell>
          <cell r="G8">
            <v>24</v>
          </cell>
        </row>
        <row r="9">
          <cell r="D9" t="str">
            <v>373</v>
          </cell>
          <cell r="G9">
            <v>24</v>
          </cell>
        </row>
        <row r="10">
          <cell r="D10" t="str">
            <v>388</v>
          </cell>
          <cell r="G10">
            <v>5</v>
          </cell>
        </row>
        <row r="11">
          <cell r="D11" t="str">
            <v>382</v>
          </cell>
          <cell r="G11">
            <v>12</v>
          </cell>
        </row>
        <row r="12">
          <cell r="D12" t="str">
            <v>384</v>
          </cell>
          <cell r="G12">
            <v>5</v>
          </cell>
        </row>
        <row r="13">
          <cell r="D13" t="str">
            <v>362</v>
          </cell>
          <cell r="G13">
            <v>24</v>
          </cell>
        </row>
        <row r="14">
          <cell r="D14" t="str">
            <v>373</v>
          </cell>
          <cell r="G14">
            <v>24</v>
          </cell>
        </row>
        <row r="15">
          <cell r="D15" t="str">
            <v>383</v>
          </cell>
          <cell r="G15">
            <v>24</v>
          </cell>
        </row>
        <row r="16">
          <cell r="D16" t="str">
            <v>362</v>
          </cell>
          <cell r="G16">
            <v>24</v>
          </cell>
        </row>
        <row r="17">
          <cell r="D17" t="str">
            <v>373</v>
          </cell>
          <cell r="G17">
            <v>24</v>
          </cell>
        </row>
        <row r="18">
          <cell r="D18" t="str">
            <v>382</v>
          </cell>
          <cell r="G18">
            <v>24</v>
          </cell>
        </row>
        <row r="19">
          <cell r="D19" t="str">
            <v>383</v>
          </cell>
          <cell r="G19">
            <v>24</v>
          </cell>
        </row>
        <row r="20">
          <cell r="D20" t="str">
            <v>387</v>
          </cell>
          <cell r="G20">
            <v>4</v>
          </cell>
        </row>
        <row r="21">
          <cell r="D21" t="str">
            <v>361</v>
          </cell>
          <cell r="G21">
            <v>5</v>
          </cell>
        </row>
        <row r="22">
          <cell r="D22" t="str">
            <v>348</v>
          </cell>
          <cell r="G22">
            <v>3</v>
          </cell>
        </row>
        <row r="23">
          <cell r="D23" t="str">
            <v>362</v>
          </cell>
          <cell r="G23">
            <v>24</v>
          </cell>
        </row>
        <row r="24">
          <cell r="D24" t="str">
            <v>373</v>
          </cell>
          <cell r="G24">
            <v>24</v>
          </cell>
        </row>
        <row r="25">
          <cell r="D25" t="str">
            <v>382</v>
          </cell>
          <cell r="G25">
            <v>24</v>
          </cell>
        </row>
        <row r="26">
          <cell r="D26" t="str">
            <v>383</v>
          </cell>
          <cell r="G26">
            <v>24</v>
          </cell>
        </row>
        <row r="27">
          <cell r="D27" t="str">
            <v>362</v>
          </cell>
          <cell r="G27">
            <v>24</v>
          </cell>
        </row>
        <row r="28">
          <cell r="D28" t="str">
            <v>373</v>
          </cell>
          <cell r="G28">
            <v>24</v>
          </cell>
        </row>
        <row r="29">
          <cell r="D29" t="str">
            <v>382</v>
          </cell>
          <cell r="G29">
            <v>24</v>
          </cell>
        </row>
        <row r="30">
          <cell r="D30" t="str">
            <v>383</v>
          </cell>
          <cell r="G30">
            <v>24</v>
          </cell>
        </row>
        <row r="31">
          <cell r="D31" t="str">
            <v>350</v>
          </cell>
          <cell r="G31">
            <v>12</v>
          </cell>
        </row>
        <row r="32">
          <cell r="D32" t="str">
            <v>362</v>
          </cell>
          <cell r="G32">
            <v>24</v>
          </cell>
        </row>
        <row r="33">
          <cell r="D33" t="str">
            <v>373</v>
          </cell>
          <cell r="G33">
            <v>24</v>
          </cell>
        </row>
        <row r="34">
          <cell r="D34" t="str">
            <v>382</v>
          </cell>
          <cell r="G34">
            <v>24</v>
          </cell>
        </row>
        <row r="35">
          <cell r="D35" t="str">
            <v>383</v>
          </cell>
          <cell r="G35">
            <v>24</v>
          </cell>
        </row>
        <row r="36">
          <cell r="D36" t="str">
            <v>362</v>
          </cell>
          <cell r="G36">
            <v>24</v>
          </cell>
        </row>
        <row r="37">
          <cell r="D37" t="str">
            <v>373</v>
          </cell>
          <cell r="G37">
            <v>24</v>
          </cell>
        </row>
        <row r="38">
          <cell r="D38" t="str">
            <v>382</v>
          </cell>
          <cell r="G38">
            <v>24</v>
          </cell>
        </row>
        <row r="39">
          <cell r="D39" t="str">
            <v>383</v>
          </cell>
          <cell r="G39">
            <v>24</v>
          </cell>
        </row>
        <row r="40">
          <cell r="D40" t="str">
            <v>362</v>
          </cell>
          <cell r="G40">
            <v>24</v>
          </cell>
        </row>
        <row r="41">
          <cell r="D41" t="str">
            <v>373</v>
          </cell>
          <cell r="G41">
            <v>24</v>
          </cell>
        </row>
        <row r="42">
          <cell r="D42" t="str">
            <v>382</v>
          </cell>
          <cell r="G42">
            <v>24</v>
          </cell>
        </row>
        <row r="43">
          <cell r="D43" t="str">
            <v>383</v>
          </cell>
          <cell r="G43">
            <v>24</v>
          </cell>
        </row>
        <row r="44">
          <cell r="D44" t="str">
            <v>362</v>
          </cell>
          <cell r="G44">
            <v>24</v>
          </cell>
        </row>
        <row r="45">
          <cell r="D45" t="str">
            <v>373</v>
          </cell>
          <cell r="G45">
            <v>24</v>
          </cell>
        </row>
        <row r="46">
          <cell r="D46" t="str">
            <v>382</v>
          </cell>
          <cell r="G46">
            <v>24</v>
          </cell>
        </row>
        <row r="47">
          <cell r="D47" t="str">
            <v>383</v>
          </cell>
          <cell r="G47">
            <v>24</v>
          </cell>
        </row>
        <row r="48">
          <cell r="D48" t="str">
            <v>362</v>
          </cell>
          <cell r="G48">
            <v>24</v>
          </cell>
        </row>
        <row r="49">
          <cell r="D49" t="str">
            <v>373</v>
          </cell>
          <cell r="G49">
            <v>24</v>
          </cell>
        </row>
        <row r="50">
          <cell r="D50" t="str">
            <v>382</v>
          </cell>
          <cell r="G50">
            <v>24</v>
          </cell>
        </row>
        <row r="51">
          <cell r="D51" t="str">
            <v>383</v>
          </cell>
          <cell r="G51">
            <v>24</v>
          </cell>
        </row>
        <row r="52">
          <cell r="D52" t="str">
            <v>384</v>
          </cell>
          <cell r="G52">
            <v>5</v>
          </cell>
        </row>
        <row r="53">
          <cell r="D53" t="str">
            <v>362</v>
          </cell>
          <cell r="G53">
            <v>24</v>
          </cell>
        </row>
        <row r="54">
          <cell r="D54" t="str">
            <v>373</v>
          </cell>
          <cell r="G54">
            <v>24</v>
          </cell>
        </row>
        <row r="55">
          <cell r="D55" t="str">
            <v>382</v>
          </cell>
          <cell r="G55">
            <v>24</v>
          </cell>
        </row>
        <row r="56">
          <cell r="D56" t="str">
            <v>383</v>
          </cell>
          <cell r="G56">
            <v>24</v>
          </cell>
        </row>
        <row r="57">
          <cell r="D57" t="str">
            <v>372</v>
          </cell>
          <cell r="G57">
            <v>9</v>
          </cell>
        </row>
        <row r="58">
          <cell r="D58" t="str">
            <v>362</v>
          </cell>
          <cell r="G58">
            <v>24</v>
          </cell>
        </row>
        <row r="59">
          <cell r="D59" t="str">
            <v>373</v>
          </cell>
          <cell r="G59">
            <v>24</v>
          </cell>
        </row>
        <row r="60">
          <cell r="D60" t="str">
            <v>382</v>
          </cell>
          <cell r="G60">
            <v>24</v>
          </cell>
        </row>
        <row r="61">
          <cell r="D61" t="str">
            <v>383</v>
          </cell>
          <cell r="G61">
            <v>24</v>
          </cell>
        </row>
        <row r="62">
          <cell r="D62" t="str">
            <v>362</v>
          </cell>
          <cell r="G62">
            <v>24</v>
          </cell>
        </row>
        <row r="63">
          <cell r="D63" t="str">
            <v>373</v>
          </cell>
          <cell r="G63">
            <v>24</v>
          </cell>
        </row>
        <row r="64">
          <cell r="D64" t="str">
            <v>382</v>
          </cell>
          <cell r="G64">
            <v>24</v>
          </cell>
        </row>
        <row r="65">
          <cell r="D65" t="str">
            <v>383</v>
          </cell>
          <cell r="G65">
            <v>24</v>
          </cell>
        </row>
        <row r="66">
          <cell r="D66" t="str">
            <v>380</v>
          </cell>
          <cell r="G66">
            <v>17</v>
          </cell>
        </row>
        <row r="67">
          <cell r="D67" t="str">
            <v>362</v>
          </cell>
          <cell r="G67">
            <v>24</v>
          </cell>
        </row>
        <row r="68">
          <cell r="D68" t="str">
            <v>373</v>
          </cell>
          <cell r="G68">
            <v>24</v>
          </cell>
        </row>
        <row r="69">
          <cell r="D69" t="str">
            <v>382</v>
          </cell>
          <cell r="G69">
            <v>24</v>
          </cell>
        </row>
        <row r="70">
          <cell r="D70" t="str">
            <v>383</v>
          </cell>
          <cell r="G70">
            <v>24</v>
          </cell>
        </row>
        <row r="71">
          <cell r="D71" t="str">
            <v>379</v>
          </cell>
          <cell r="G71">
            <v>9</v>
          </cell>
        </row>
        <row r="72">
          <cell r="D72" t="str">
            <v>362</v>
          </cell>
          <cell r="G72">
            <v>24</v>
          </cell>
        </row>
        <row r="73">
          <cell r="D73" t="str">
            <v>382</v>
          </cell>
          <cell r="G73">
            <v>24</v>
          </cell>
        </row>
        <row r="74">
          <cell r="D74" t="str">
            <v>383</v>
          </cell>
          <cell r="G74">
            <v>24</v>
          </cell>
        </row>
        <row r="75">
          <cell r="D75" t="str">
            <v>373</v>
          </cell>
          <cell r="G75">
            <v>8</v>
          </cell>
        </row>
        <row r="76">
          <cell r="D76" t="str">
            <v>380</v>
          </cell>
          <cell r="G76">
            <v>24</v>
          </cell>
        </row>
        <row r="77">
          <cell r="D77" t="str">
            <v>373</v>
          </cell>
          <cell r="G77">
            <v>8.5</v>
          </cell>
        </row>
        <row r="78">
          <cell r="D78" t="str">
            <v>380</v>
          </cell>
          <cell r="G78">
            <v>12</v>
          </cell>
        </row>
        <row r="79">
          <cell r="D79" t="str">
            <v>362</v>
          </cell>
          <cell r="G79">
            <v>24</v>
          </cell>
        </row>
        <row r="80">
          <cell r="D80" t="str">
            <v>382</v>
          </cell>
          <cell r="G80">
            <v>24</v>
          </cell>
        </row>
        <row r="81">
          <cell r="D81" t="str">
            <v>383</v>
          </cell>
          <cell r="G81">
            <v>24</v>
          </cell>
        </row>
        <row r="82">
          <cell r="D82" t="str">
            <v>349</v>
          </cell>
          <cell r="G82">
            <v>12</v>
          </cell>
        </row>
        <row r="83">
          <cell r="D83" t="str">
            <v>379</v>
          </cell>
          <cell r="G83">
            <v>5</v>
          </cell>
        </row>
        <row r="84">
          <cell r="D84" t="str">
            <v>383</v>
          </cell>
          <cell r="G84">
            <v>6</v>
          </cell>
        </row>
        <row r="85">
          <cell r="D85" t="str">
            <v>362</v>
          </cell>
          <cell r="G85">
            <v>24</v>
          </cell>
        </row>
        <row r="86">
          <cell r="D86" t="str">
            <v>379</v>
          </cell>
          <cell r="G86">
            <v>24</v>
          </cell>
        </row>
        <row r="87">
          <cell r="D87" t="str">
            <v>382</v>
          </cell>
          <cell r="G87">
            <v>24</v>
          </cell>
        </row>
        <row r="88">
          <cell r="D88" t="str">
            <v>391</v>
          </cell>
          <cell r="G88">
            <v>8</v>
          </cell>
        </row>
        <row r="89">
          <cell r="D89" t="str">
            <v>380</v>
          </cell>
          <cell r="G89">
            <v>12</v>
          </cell>
        </row>
        <row r="90">
          <cell r="D90" t="str">
            <v>382</v>
          </cell>
          <cell r="G90">
            <v>24</v>
          </cell>
        </row>
        <row r="91">
          <cell r="D91" t="str">
            <v>383</v>
          </cell>
          <cell r="G91">
            <v>24</v>
          </cell>
        </row>
        <row r="92">
          <cell r="D92" t="str">
            <v>362</v>
          </cell>
          <cell r="G92">
            <v>24</v>
          </cell>
        </row>
        <row r="93">
          <cell r="D93" t="str">
            <v>382</v>
          </cell>
          <cell r="G93">
            <v>24</v>
          </cell>
        </row>
        <row r="94">
          <cell r="D94" t="str">
            <v>383</v>
          </cell>
          <cell r="G94">
            <v>24</v>
          </cell>
        </row>
        <row r="95">
          <cell r="D95" t="str">
            <v>362</v>
          </cell>
          <cell r="G95">
            <v>24</v>
          </cell>
        </row>
        <row r="96">
          <cell r="D96" t="str">
            <v>391</v>
          </cell>
          <cell r="G96">
            <v>24</v>
          </cell>
        </row>
        <row r="97">
          <cell r="D97" t="str">
            <v>373</v>
          </cell>
          <cell r="G97">
            <v>5</v>
          </cell>
        </row>
        <row r="98">
          <cell r="D98" t="str">
            <v>382</v>
          </cell>
          <cell r="G98">
            <v>24</v>
          </cell>
        </row>
        <row r="99">
          <cell r="D99" t="str">
            <v>383</v>
          </cell>
          <cell r="G99">
            <v>24</v>
          </cell>
        </row>
        <row r="100">
          <cell r="D100" t="str">
            <v>362</v>
          </cell>
          <cell r="G100">
            <v>24</v>
          </cell>
        </row>
        <row r="101">
          <cell r="D101" t="str">
            <v>379</v>
          </cell>
          <cell r="G101">
            <v>24</v>
          </cell>
        </row>
        <row r="102">
          <cell r="D102" t="str">
            <v>382</v>
          </cell>
          <cell r="G102">
            <v>24</v>
          </cell>
        </row>
        <row r="103">
          <cell r="D103" t="str">
            <v>362</v>
          </cell>
          <cell r="G103">
            <v>24</v>
          </cell>
        </row>
        <row r="104">
          <cell r="D104" t="str">
            <v>348</v>
          </cell>
          <cell r="G104">
            <v>12</v>
          </cell>
        </row>
        <row r="105">
          <cell r="D105" t="str">
            <v>379</v>
          </cell>
          <cell r="G105">
            <v>24</v>
          </cell>
        </row>
        <row r="106">
          <cell r="D106" t="str">
            <v>382</v>
          </cell>
          <cell r="G106">
            <v>24</v>
          </cell>
        </row>
        <row r="107">
          <cell r="D107" t="str">
            <v>362</v>
          </cell>
          <cell r="G107">
            <v>24</v>
          </cell>
        </row>
        <row r="108">
          <cell r="D108" t="str">
            <v>379</v>
          </cell>
          <cell r="G108">
            <v>24</v>
          </cell>
        </row>
        <row r="109">
          <cell r="D109" t="str">
            <v>388</v>
          </cell>
          <cell r="G109">
            <v>12</v>
          </cell>
        </row>
        <row r="110">
          <cell r="D110" t="str">
            <v>382</v>
          </cell>
          <cell r="G110">
            <v>24</v>
          </cell>
        </row>
        <row r="111">
          <cell r="D111" t="str">
            <v>362</v>
          </cell>
          <cell r="G111">
            <v>24</v>
          </cell>
        </row>
        <row r="112">
          <cell r="D112" t="str">
            <v>388</v>
          </cell>
          <cell r="G112">
            <v>12</v>
          </cell>
        </row>
        <row r="113">
          <cell r="D113" t="str">
            <v>362</v>
          </cell>
          <cell r="G113">
            <v>24</v>
          </cell>
        </row>
        <row r="114">
          <cell r="D114" t="str">
            <v>379</v>
          </cell>
          <cell r="G114">
            <v>24</v>
          </cell>
        </row>
        <row r="115">
          <cell r="D115" t="str">
            <v>382</v>
          </cell>
          <cell r="G115">
            <v>24</v>
          </cell>
        </row>
        <row r="116">
          <cell r="D116" t="str">
            <v>362</v>
          </cell>
          <cell r="G116">
            <v>24</v>
          </cell>
        </row>
        <row r="117">
          <cell r="D117" t="str">
            <v>379</v>
          </cell>
          <cell r="G117">
            <v>24</v>
          </cell>
        </row>
        <row r="118">
          <cell r="D118" t="str">
            <v>382</v>
          </cell>
          <cell r="G118">
            <v>24</v>
          </cell>
        </row>
        <row r="119">
          <cell r="D119" t="str">
            <v>362</v>
          </cell>
          <cell r="G119">
            <v>24</v>
          </cell>
        </row>
        <row r="120">
          <cell r="D120" t="str">
            <v>379</v>
          </cell>
          <cell r="G120">
            <v>24</v>
          </cell>
        </row>
        <row r="121">
          <cell r="D121" t="str">
            <v>382</v>
          </cell>
          <cell r="G121">
            <v>24</v>
          </cell>
        </row>
        <row r="122">
          <cell r="D122" t="str">
            <v>378</v>
          </cell>
          <cell r="G122">
            <v>5</v>
          </cell>
        </row>
        <row r="123">
          <cell r="D123" t="str">
            <v>362</v>
          </cell>
          <cell r="G123">
            <v>24</v>
          </cell>
        </row>
        <row r="124">
          <cell r="D124" t="str">
            <v>379</v>
          </cell>
          <cell r="G124">
            <v>24</v>
          </cell>
        </row>
        <row r="125">
          <cell r="D125" t="str">
            <v>382</v>
          </cell>
          <cell r="G125">
            <v>24</v>
          </cell>
        </row>
        <row r="126">
          <cell r="D126" t="str">
            <v>362</v>
          </cell>
          <cell r="G126">
            <v>24</v>
          </cell>
        </row>
        <row r="127">
          <cell r="D127" t="str">
            <v>379</v>
          </cell>
          <cell r="G127">
            <v>24</v>
          </cell>
        </row>
        <row r="128">
          <cell r="D128" t="str">
            <v>382</v>
          </cell>
          <cell r="G128">
            <v>24</v>
          </cell>
        </row>
        <row r="129">
          <cell r="D129" t="str">
            <v>362</v>
          </cell>
          <cell r="G129">
            <v>24</v>
          </cell>
        </row>
        <row r="130">
          <cell r="D130" t="str">
            <v>379</v>
          </cell>
          <cell r="G130">
            <v>24</v>
          </cell>
        </row>
        <row r="131">
          <cell r="D131" t="str">
            <v>382</v>
          </cell>
          <cell r="G131">
            <v>24</v>
          </cell>
        </row>
        <row r="132">
          <cell r="D132" t="str">
            <v>384</v>
          </cell>
          <cell r="G132">
            <v>5</v>
          </cell>
        </row>
        <row r="133">
          <cell r="D133" t="str">
            <v>361</v>
          </cell>
          <cell r="G133">
            <v>5</v>
          </cell>
        </row>
        <row r="134">
          <cell r="D134" t="str">
            <v>384</v>
          </cell>
          <cell r="G134">
            <v>12</v>
          </cell>
        </row>
        <row r="135">
          <cell r="D135" t="str">
            <v>362</v>
          </cell>
          <cell r="G135">
            <v>24</v>
          </cell>
        </row>
        <row r="136">
          <cell r="D136" t="str">
            <v>379</v>
          </cell>
          <cell r="G136">
            <v>24</v>
          </cell>
        </row>
        <row r="137">
          <cell r="D137" t="str">
            <v>382</v>
          </cell>
          <cell r="G137">
            <v>24</v>
          </cell>
        </row>
        <row r="138">
          <cell r="D138" t="str">
            <v>388</v>
          </cell>
          <cell r="G138">
            <v>5</v>
          </cell>
        </row>
        <row r="139">
          <cell r="D139" t="str">
            <v>362</v>
          </cell>
          <cell r="G139">
            <v>24</v>
          </cell>
        </row>
        <row r="140">
          <cell r="D140" t="str">
            <v>379</v>
          </cell>
          <cell r="G140">
            <v>24</v>
          </cell>
        </row>
        <row r="141">
          <cell r="D141" t="str">
            <v>382</v>
          </cell>
          <cell r="G141">
            <v>24</v>
          </cell>
        </row>
        <row r="142">
          <cell r="D142" t="str">
            <v>384</v>
          </cell>
          <cell r="G142">
            <v>24</v>
          </cell>
        </row>
        <row r="143">
          <cell r="G143">
            <v>24</v>
          </cell>
        </row>
        <row r="144">
          <cell r="G144">
            <v>24</v>
          </cell>
        </row>
        <row r="145">
          <cell r="G145">
            <v>24</v>
          </cell>
        </row>
        <row r="146">
          <cell r="G146">
            <v>24</v>
          </cell>
        </row>
        <row r="147">
          <cell r="G147">
            <v>24</v>
          </cell>
        </row>
        <row r="148">
          <cell r="G148">
            <v>24</v>
          </cell>
        </row>
        <row r="149">
          <cell r="G149">
            <v>24</v>
          </cell>
        </row>
        <row r="150">
          <cell r="G150">
            <v>24</v>
          </cell>
        </row>
        <row r="151">
          <cell r="G151">
            <v>24</v>
          </cell>
        </row>
        <row r="152">
          <cell r="G152">
            <v>24</v>
          </cell>
        </row>
        <row r="153">
          <cell r="G153">
            <v>24</v>
          </cell>
        </row>
        <row r="154">
          <cell r="G154">
            <v>24</v>
          </cell>
        </row>
        <row r="155">
          <cell r="G155">
            <v>24</v>
          </cell>
        </row>
        <row r="156">
          <cell r="G156">
            <v>24</v>
          </cell>
        </row>
        <row r="157">
          <cell r="G157">
            <v>24</v>
          </cell>
        </row>
        <row r="158">
          <cell r="G158">
            <v>24</v>
          </cell>
        </row>
        <row r="159">
          <cell r="G159">
            <v>24</v>
          </cell>
        </row>
        <row r="160">
          <cell r="G160">
            <v>24</v>
          </cell>
        </row>
        <row r="161">
          <cell r="G161">
            <v>24</v>
          </cell>
        </row>
        <row r="162">
          <cell r="G162">
            <v>24</v>
          </cell>
        </row>
        <row r="163">
          <cell r="G163">
            <v>24</v>
          </cell>
        </row>
        <row r="164">
          <cell r="G164">
            <v>24</v>
          </cell>
        </row>
        <row r="165">
          <cell r="G165">
            <v>24</v>
          </cell>
        </row>
        <row r="166">
          <cell r="G166">
            <v>24</v>
          </cell>
        </row>
        <row r="167">
          <cell r="G167">
            <v>24</v>
          </cell>
        </row>
        <row r="168">
          <cell r="G168">
            <v>24</v>
          </cell>
        </row>
        <row r="169">
          <cell r="G169">
            <v>24</v>
          </cell>
        </row>
        <row r="170">
          <cell r="G170">
            <v>24</v>
          </cell>
        </row>
        <row r="171">
          <cell r="G171">
            <v>24</v>
          </cell>
        </row>
        <row r="172">
          <cell r="G172">
            <v>24</v>
          </cell>
        </row>
        <row r="173">
          <cell r="G173">
            <v>24</v>
          </cell>
        </row>
        <row r="174">
          <cell r="G174">
            <v>24</v>
          </cell>
        </row>
        <row r="175">
          <cell r="G175">
            <v>24</v>
          </cell>
        </row>
        <row r="176">
          <cell r="G176">
            <v>24</v>
          </cell>
        </row>
        <row r="177">
          <cell r="G177">
            <v>24</v>
          </cell>
        </row>
        <row r="178">
          <cell r="G178">
            <v>24</v>
          </cell>
        </row>
        <row r="179">
          <cell r="G179">
            <v>24</v>
          </cell>
        </row>
        <row r="180">
          <cell r="G180">
            <v>24</v>
          </cell>
        </row>
        <row r="181">
          <cell r="G181">
            <v>24</v>
          </cell>
        </row>
        <row r="182">
          <cell r="G182">
            <v>24</v>
          </cell>
        </row>
        <row r="183">
          <cell r="G183">
            <v>24</v>
          </cell>
        </row>
        <row r="184">
          <cell r="G184">
            <v>24</v>
          </cell>
        </row>
        <row r="185">
          <cell r="G185">
            <v>24</v>
          </cell>
        </row>
        <row r="186">
          <cell r="G186">
            <v>24</v>
          </cell>
        </row>
        <row r="187">
          <cell r="G187">
            <v>24</v>
          </cell>
        </row>
        <row r="188">
          <cell r="G188">
            <v>24</v>
          </cell>
        </row>
        <row r="189">
          <cell r="G189">
            <v>24</v>
          </cell>
        </row>
        <row r="190">
          <cell r="G190">
            <v>24</v>
          </cell>
        </row>
        <row r="191">
          <cell r="G191">
            <v>24</v>
          </cell>
        </row>
        <row r="192">
          <cell r="G192">
            <v>24</v>
          </cell>
        </row>
        <row r="193">
          <cell r="G193">
            <v>24</v>
          </cell>
        </row>
        <row r="194">
          <cell r="G194">
            <v>24</v>
          </cell>
        </row>
        <row r="195">
          <cell r="G195">
            <v>24</v>
          </cell>
        </row>
        <row r="196">
          <cell r="G196">
            <v>24</v>
          </cell>
        </row>
        <row r="197">
          <cell r="G197">
            <v>24</v>
          </cell>
        </row>
        <row r="198">
          <cell r="G198">
            <v>24</v>
          </cell>
        </row>
        <row r="199">
          <cell r="G199">
            <v>24</v>
          </cell>
        </row>
        <row r="200">
          <cell r="G200">
            <v>24</v>
          </cell>
        </row>
        <row r="201">
          <cell r="G201">
            <v>24</v>
          </cell>
        </row>
        <row r="202">
          <cell r="G202">
            <v>24</v>
          </cell>
        </row>
        <row r="203">
          <cell r="G203">
            <v>24</v>
          </cell>
        </row>
        <row r="204">
          <cell r="G204">
            <v>24</v>
          </cell>
        </row>
        <row r="205">
          <cell r="G205">
            <v>24</v>
          </cell>
        </row>
        <row r="206">
          <cell r="G206">
            <v>24</v>
          </cell>
        </row>
        <row r="207">
          <cell r="G207">
            <v>24</v>
          </cell>
        </row>
        <row r="208">
          <cell r="G208">
            <v>24</v>
          </cell>
        </row>
        <row r="209">
          <cell r="G209">
            <v>24</v>
          </cell>
        </row>
        <row r="210">
          <cell r="G210">
            <v>24</v>
          </cell>
        </row>
        <row r="211">
          <cell r="G211">
            <v>24</v>
          </cell>
        </row>
        <row r="212">
          <cell r="G212">
            <v>24</v>
          </cell>
        </row>
        <row r="213">
          <cell r="G213">
            <v>24</v>
          </cell>
        </row>
        <row r="214">
          <cell r="G214">
            <v>24</v>
          </cell>
        </row>
        <row r="215">
          <cell r="G215">
            <v>24</v>
          </cell>
        </row>
        <row r="216">
          <cell r="G216">
            <v>24</v>
          </cell>
        </row>
        <row r="217">
          <cell r="G217">
            <v>24</v>
          </cell>
        </row>
        <row r="218">
          <cell r="G218">
            <v>24</v>
          </cell>
        </row>
        <row r="219">
          <cell r="G219">
            <v>24</v>
          </cell>
        </row>
        <row r="220">
          <cell r="G220">
            <v>24</v>
          </cell>
        </row>
        <row r="221">
          <cell r="G221">
            <v>24</v>
          </cell>
        </row>
        <row r="222">
          <cell r="G222">
            <v>24</v>
          </cell>
        </row>
        <row r="223">
          <cell r="G223">
            <v>24</v>
          </cell>
        </row>
        <row r="224">
          <cell r="G224">
            <v>24</v>
          </cell>
        </row>
        <row r="225">
          <cell r="G225">
            <v>24</v>
          </cell>
        </row>
        <row r="353">
          <cell r="G353">
            <v>1776</v>
          </cell>
        </row>
        <row r="354">
          <cell r="G354">
            <v>1786</v>
          </cell>
        </row>
        <row r="355">
          <cell r="G355">
            <v>1794.5</v>
          </cell>
        </row>
        <row r="356">
          <cell r="G356">
            <v>1804.7</v>
          </cell>
        </row>
        <row r="357">
          <cell r="G357">
            <v>1814.1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M"/>
      <sheetName val="DAFTAR BD"/>
      <sheetName val="MASTER"/>
      <sheetName val="FUEL"/>
      <sheetName val="DATA HM LA"/>
      <sheetName val="BA 01"/>
      <sheetName val="LAPORAN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</sheetNames>
    <sheetDataSet>
      <sheetData sheetId="0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  <row r="23">
          <cell r="D23">
            <v>0</v>
          </cell>
        </row>
      </sheetData>
      <sheetData sheetId="1">
        <row r="4">
          <cell r="D4" t="str">
            <v>362</v>
          </cell>
          <cell r="G4">
            <v>24</v>
          </cell>
        </row>
        <row r="5">
          <cell r="D5" t="str">
            <v>383</v>
          </cell>
          <cell r="G5">
            <v>24</v>
          </cell>
        </row>
        <row r="6">
          <cell r="D6" t="str">
            <v>379</v>
          </cell>
          <cell r="G6">
            <v>24</v>
          </cell>
        </row>
        <row r="7">
          <cell r="D7" t="str">
            <v>362</v>
          </cell>
          <cell r="G7">
            <v>24</v>
          </cell>
        </row>
        <row r="8">
          <cell r="D8" t="str">
            <v>383</v>
          </cell>
          <cell r="G8">
            <v>24</v>
          </cell>
        </row>
        <row r="9">
          <cell r="D9" t="str">
            <v>379</v>
          </cell>
          <cell r="G9">
            <v>24</v>
          </cell>
        </row>
        <row r="10">
          <cell r="D10" t="str">
            <v>381</v>
          </cell>
          <cell r="G10">
            <v>5</v>
          </cell>
        </row>
        <row r="11">
          <cell r="D11" t="str">
            <v>362</v>
          </cell>
          <cell r="G11">
            <v>24</v>
          </cell>
        </row>
        <row r="12">
          <cell r="D12" t="str">
            <v>383</v>
          </cell>
          <cell r="G12">
            <v>24</v>
          </cell>
        </row>
        <row r="13">
          <cell r="D13" t="str">
            <v>379</v>
          </cell>
          <cell r="G13">
            <v>24</v>
          </cell>
        </row>
        <row r="14">
          <cell r="D14" t="str">
            <v>372</v>
          </cell>
          <cell r="G14">
            <v>5</v>
          </cell>
        </row>
        <row r="15">
          <cell r="D15" t="str">
            <v>362</v>
          </cell>
          <cell r="G15">
            <v>24</v>
          </cell>
        </row>
        <row r="16">
          <cell r="D16" t="str">
            <v>383</v>
          </cell>
          <cell r="G16">
            <v>24</v>
          </cell>
        </row>
        <row r="17">
          <cell r="D17" t="str">
            <v>379</v>
          </cell>
          <cell r="G17">
            <v>24</v>
          </cell>
        </row>
        <row r="18">
          <cell r="D18" t="str">
            <v>384</v>
          </cell>
          <cell r="G18">
            <v>12</v>
          </cell>
        </row>
        <row r="19">
          <cell r="D19" t="str">
            <v>362</v>
          </cell>
          <cell r="G19">
            <v>24</v>
          </cell>
        </row>
        <row r="20">
          <cell r="D20" t="str">
            <v>383</v>
          </cell>
          <cell r="G20">
            <v>24</v>
          </cell>
        </row>
        <row r="21">
          <cell r="D21" t="str">
            <v>379</v>
          </cell>
          <cell r="G21">
            <v>24</v>
          </cell>
        </row>
        <row r="22">
          <cell r="D22" t="str">
            <v>362</v>
          </cell>
          <cell r="G22">
            <v>24</v>
          </cell>
        </row>
        <row r="23">
          <cell r="D23" t="str">
            <v>383</v>
          </cell>
          <cell r="G23">
            <v>24</v>
          </cell>
        </row>
        <row r="24">
          <cell r="D24" t="str">
            <v>379</v>
          </cell>
          <cell r="G24">
            <v>24</v>
          </cell>
        </row>
        <row r="25">
          <cell r="D25" t="str">
            <v>361</v>
          </cell>
          <cell r="G25">
            <v>5</v>
          </cell>
        </row>
        <row r="26">
          <cell r="D26" t="str">
            <v>362</v>
          </cell>
          <cell r="G26">
            <v>24</v>
          </cell>
        </row>
        <row r="27">
          <cell r="D27" t="str">
            <v>383</v>
          </cell>
          <cell r="G27">
            <v>24</v>
          </cell>
        </row>
        <row r="28">
          <cell r="D28" t="str">
            <v>379</v>
          </cell>
          <cell r="G28">
            <v>24</v>
          </cell>
        </row>
        <row r="29">
          <cell r="D29" t="str">
            <v>362</v>
          </cell>
          <cell r="G29">
            <v>24</v>
          </cell>
        </row>
        <row r="30">
          <cell r="D30" t="str">
            <v>381</v>
          </cell>
          <cell r="G30">
            <v>17</v>
          </cell>
        </row>
        <row r="31">
          <cell r="D31" t="str">
            <v>383</v>
          </cell>
          <cell r="G31">
            <v>24</v>
          </cell>
        </row>
        <row r="32">
          <cell r="D32" t="str">
            <v>379</v>
          </cell>
          <cell r="G32">
            <v>24</v>
          </cell>
        </row>
        <row r="33">
          <cell r="D33" t="str">
            <v>384</v>
          </cell>
          <cell r="G33">
            <v>4</v>
          </cell>
        </row>
        <row r="34">
          <cell r="D34" t="str">
            <v>362</v>
          </cell>
          <cell r="G34">
            <v>24</v>
          </cell>
        </row>
        <row r="35">
          <cell r="D35" t="str">
            <v>383</v>
          </cell>
          <cell r="G35">
            <v>24</v>
          </cell>
        </row>
        <row r="36">
          <cell r="D36" t="str">
            <v>379</v>
          </cell>
          <cell r="G36">
            <v>24</v>
          </cell>
        </row>
        <row r="37">
          <cell r="D37" t="str">
            <v>362</v>
          </cell>
          <cell r="G37">
            <v>24</v>
          </cell>
        </row>
        <row r="38">
          <cell r="D38" t="str">
            <v>383</v>
          </cell>
          <cell r="G38">
            <v>24</v>
          </cell>
        </row>
        <row r="39">
          <cell r="D39" t="str">
            <v>348</v>
          </cell>
          <cell r="G39">
            <v>12</v>
          </cell>
        </row>
        <row r="40">
          <cell r="D40" t="str">
            <v>350</v>
          </cell>
          <cell r="G40">
            <v>24</v>
          </cell>
        </row>
        <row r="41">
          <cell r="D41" t="str">
            <v>373</v>
          </cell>
          <cell r="G41">
            <v>6</v>
          </cell>
        </row>
        <row r="42">
          <cell r="D42" t="str">
            <v>384</v>
          </cell>
          <cell r="G42">
            <v>12</v>
          </cell>
        </row>
        <row r="43">
          <cell r="D43" t="str">
            <v>373</v>
          </cell>
          <cell r="G43">
            <v>12</v>
          </cell>
        </row>
        <row r="44">
          <cell r="D44" t="str">
            <v>379</v>
          </cell>
          <cell r="G44">
            <v>24</v>
          </cell>
        </row>
        <row r="45">
          <cell r="D45" t="str">
            <v>372</v>
          </cell>
          <cell r="G45">
            <v>3</v>
          </cell>
        </row>
        <row r="46">
          <cell r="D46" t="str">
            <v>362</v>
          </cell>
          <cell r="G46">
            <v>24</v>
          </cell>
        </row>
        <row r="47">
          <cell r="D47" t="str">
            <v>383</v>
          </cell>
          <cell r="G47">
            <v>24</v>
          </cell>
        </row>
        <row r="48">
          <cell r="D48" t="str">
            <v>348</v>
          </cell>
          <cell r="G48">
            <v>12</v>
          </cell>
        </row>
        <row r="49">
          <cell r="D49" t="str">
            <v>384</v>
          </cell>
          <cell r="G49">
            <v>4</v>
          </cell>
        </row>
        <row r="50">
          <cell r="D50" t="str">
            <v>379</v>
          </cell>
          <cell r="G50">
            <v>24</v>
          </cell>
        </row>
        <row r="51">
          <cell r="D51" t="str">
            <v>384</v>
          </cell>
          <cell r="G51">
            <v>17</v>
          </cell>
        </row>
        <row r="52">
          <cell r="D52" t="str">
            <v>348</v>
          </cell>
          <cell r="G52">
            <v>12</v>
          </cell>
        </row>
        <row r="53">
          <cell r="D53" t="str">
            <v>362</v>
          </cell>
          <cell r="G53">
            <v>24</v>
          </cell>
        </row>
        <row r="54">
          <cell r="D54" t="str">
            <v>383</v>
          </cell>
          <cell r="G54">
            <v>24</v>
          </cell>
        </row>
        <row r="55">
          <cell r="D55" t="str">
            <v>379</v>
          </cell>
          <cell r="G55">
            <v>24</v>
          </cell>
        </row>
        <row r="56">
          <cell r="D56" t="str">
            <v>384</v>
          </cell>
          <cell r="G56">
            <v>6</v>
          </cell>
        </row>
        <row r="57">
          <cell r="D57" t="str">
            <v>362</v>
          </cell>
          <cell r="G57">
            <v>24</v>
          </cell>
        </row>
        <row r="58">
          <cell r="D58" t="str">
            <v>383</v>
          </cell>
          <cell r="G58">
            <v>24</v>
          </cell>
        </row>
        <row r="59">
          <cell r="D59" t="str">
            <v>350</v>
          </cell>
          <cell r="G59">
            <v>6</v>
          </cell>
        </row>
        <row r="60">
          <cell r="D60" t="str">
            <v>379</v>
          </cell>
          <cell r="G60">
            <v>24</v>
          </cell>
        </row>
        <row r="61">
          <cell r="D61" t="str">
            <v>383</v>
          </cell>
          <cell r="G61">
            <v>24</v>
          </cell>
        </row>
        <row r="62">
          <cell r="D62" t="str">
            <v>362</v>
          </cell>
          <cell r="G62">
            <v>24</v>
          </cell>
        </row>
        <row r="63">
          <cell r="D63" t="str">
            <v>379</v>
          </cell>
          <cell r="G63">
            <v>24</v>
          </cell>
        </row>
        <row r="64">
          <cell r="D64" t="str">
            <v>361</v>
          </cell>
          <cell r="G64">
            <v>7</v>
          </cell>
        </row>
        <row r="65">
          <cell r="D65" t="str">
            <v>362</v>
          </cell>
          <cell r="G65">
            <v>24</v>
          </cell>
        </row>
        <row r="66">
          <cell r="D66" t="str">
            <v>383</v>
          </cell>
          <cell r="G66">
            <v>24</v>
          </cell>
        </row>
        <row r="67">
          <cell r="D67" t="str">
            <v>373</v>
          </cell>
          <cell r="G67">
            <v>12</v>
          </cell>
        </row>
        <row r="68">
          <cell r="D68" t="str">
            <v>379</v>
          </cell>
          <cell r="G68">
            <v>24</v>
          </cell>
        </row>
        <row r="69">
          <cell r="D69" t="str">
            <v>361</v>
          </cell>
          <cell r="G69">
            <v>12</v>
          </cell>
        </row>
        <row r="70">
          <cell r="D70" t="str">
            <v>373</v>
          </cell>
          <cell r="G70">
            <v>24</v>
          </cell>
        </row>
        <row r="71">
          <cell r="D71" t="str">
            <v>362</v>
          </cell>
          <cell r="G71">
            <v>24</v>
          </cell>
        </row>
        <row r="72">
          <cell r="D72" t="str">
            <v>383</v>
          </cell>
          <cell r="G72">
            <v>24</v>
          </cell>
        </row>
        <row r="73">
          <cell r="D73" t="str">
            <v>379</v>
          </cell>
          <cell r="G73">
            <v>24</v>
          </cell>
        </row>
        <row r="74">
          <cell r="D74" t="str">
            <v>373</v>
          </cell>
          <cell r="G74">
            <v>24</v>
          </cell>
        </row>
        <row r="75">
          <cell r="D75" t="str">
            <v>362</v>
          </cell>
          <cell r="G75">
            <v>24</v>
          </cell>
        </row>
        <row r="76">
          <cell r="D76" t="str">
            <v>383</v>
          </cell>
          <cell r="G76">
            <v>24</v>
          </cell>
        </row>
        <row r="77">
          <cell r="D77" t="str">
            <v>384</v>
          </cell>
          <cell r="G77">
            <v>5</v>
          </cell>
        </row>
        <row r="78">
          <cell r="D78" t="str">
            <v>372</v>
          </cell>
          <cell r="G78">
            <v>4</v>
          </cell>
        </row>
        <row r="79">
          <cell r="D79" t="str">
            <v>378</v>
          </cell>
          <cell r="G79">
            <v>5</v>
          </cell>
        </row>
        <row r="80">
          <cell r="D80" t="str">
            <v>379</v>
          </cell>
          <cell r="G80">
            <v>24</v>
          </cell>
        </row>
        <row r="81">
          <cell r="D81" t="str">
            <v>349</v>
          </cell>
          <cell r="G81">
            <v>4.5</v>
          </cell>
        </row>
        <row r="82">
          <cell r="D82" t="str">
            <v>348</v>
          </cell>
          <cell r="G82">
            <v>12</v>
          </cell>
        </row>
        <row r="83">
          <cell r="D83" t="str">
            <v>362</v>
          </cell>
          <cell r="G83">
            <v>24</v>
          </cell>
        </row>
        <row r="84">
          <cell r="D84" t="str">
            <v>383</v>
          </cell>
          <cell r="G84">
            <v>24</v>
          </cell>
        </row>
        <row r="85">
          <cell r="D85" t="str">
            <v>372</v>
          </cell>
          <cell r="G85">
            <v>12</v>
          </cell>
        </row>
        <row r="86">
          <cell r="D86" t="str">
            <v>373</v>
          </cell>
          <cell r="G86">
            <v>24</v>
          </cell>
        </row>
        <row r="87">
          <cell r="D87" t="str">
            <v>379</v>
          </cell>
          <cell r="G87">
            <v>12</v>
          </cell>
        </row>
        <row r="88">
          <cell r="D88" t="str">
            <v>378</v>
          </cell>
          <cell r="G88">
            <v>4</v>
          </cell>
        </row>
        <row r="89">
          <cell r="D89" t="str">
            <v>362</v>
          </cell>
          <cell r="G89">
            <v>24</v>
          </cell>
        </row>
        <row r="90">
          <cell r="D90" t="str">
            <v>383</v>
          </cell>
          <cell r="G90">
            <v>24</v>
          </cell>
        </row>
        <row r="91">
          <cell r="D91" t="str">
            <v>373</v>
          </cell>
          <cell r="G91">
            <v>24</v>
          </cell>
        </row>
        <row r="92">
          <cell r="D92" t="str">
            <v>361</v>
          </cell>
          <cell r="G92">
            <v>12</v>
          </cell>
        </row>
        <row r="93">
          <cell r="D93" t="str">
            <v>362</v>
          </cell>
          <cell r="G93">
            <v>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M"/>
      <sheetName val="DAFTAR BD"/>
      <sheetName val="MASTER"/>
      <sheetName val="FUEL"/>
      <sheetName val="DATA HM LA"/>
      <sheetName val="BA 01"/>
      <sheetName val="LAPORAN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</sheetNames>
    <sheetDataSet>
      <sheetData sheetId="0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</sheetData>
      <sheetData sheetId="1">
        <row r="4">
          <cell r="D4" t="str">
            <v>379</v>
          </cell>
          <cell r="G4">
            <v>24</v>
          </cell>
        </row>
        <row r="5">
          <cell r="D5" t="str">
            <v>349</v>
          </cell>
          <cell r="G5">
            <v>12</v>
          </cell>
        </row>
        <row r="6">
          <cell r="D6" t="str">
            <v>349</v>
          </cell>
          <cell r="G6">
            <v>12</v>
          </cell>
        </row>
        <row r="7">
          <cell r="D7" t="str">
            <v>379</v>
          </cell>
          <cell r="G7">
            <v>24</v>
          </cell>
        </row>
        <row r="8">
          <cell r="D8" t="str">
            <v>349</v>
          </cell>
          <cell r="G8">
            <v>12</v>
          </cell>
        </row>
        <row r="9">
          <cell r="D9" t="str">
            <v>379</v>
          </cell>
          <cell r="G9">
            <v>24</v>
          </cell>
        </row>
        <row r="10">
          <cell r="D10" t="str">
            <v>384</v>
          </cell>
          <cell r="G10">
            <v>12</v>
          </cell>
        </row>
        <row r="11">
          <cell r="D11" t="str">
            <v>379</v>
          </cell>
          <cell r="G11">
            <v>24</v>
          </cell>
        </row>
        <row r="12">
          <cell r="D12" t="str">
            <v>362</v>
          </cell>
          <cell r="G12">
            <v>23</v>
          </cell>
        </row>
        <row r="13">
          <cell r="D13" t="str">
            <v>350</v>
          </cell>
          <cell r="G13">
            <v>11</v>
          </cell>
        </row>
        <row r="14">
          <cell r="D14" t="str">
            <v>349</v>
          </cell>
          <cell r="G14">
            <v>12</v>
          </cell>
        </row>
        <row r="15">
          <cell r="D15" t="str">
            <v>379</v>
          </cell>
          <cell r="G15">
            <v>24</v>
          </cell>
        </row>
        <row r="16">
          <cell r="D16" t="str">
            <v>350</v>
          </cell>
          <cell r="G16">
            <v>11</v>
          </cell>
        </row>
        <row r="17">
          <cell r="D17" t="str">
            <v>362</v>
          </cell>
          <cell r="G17">
            <v>24</v>
          </cell>
        </row>
        <row r="18">
          <cell r="D18" t="str">
            <v>349</v>
          </cell>
          <cell r="G18">
            <v>12</v>
          </cell>
        </row>
        <row r="19">
          <cell r="D19" t="str">
            <v>379</v>
          </cell>
          <cell r="G19">
            <v>24</v>
          </cell>
        </row>
        <row r="20">
          <cell r="D20" t="str">
            <v>362</v>
          </cell>
          <cell r="G20">
            <v>12</v>
          </cell>
        </row>
        <row r="21">
          <cell r="D21" t="str">
            <v>349</v>
          </cell>
          <cell r="G21">
            <v>24</v>
          </cell>
        </row>
        <row r="22">
          <cell r="D22" t="str">
            <v>350</v>
          </cell>
          <cell r="G22">
            <v>24</v>
          </cell>
        </row>
        <row r="23">
          <cell r="D23" t="str">
            <v>379</v>
          </cell>
          <cell r="G23">
            <v>24</v>
          </cell>
        </row>
        <row r="24">
          <cell r="D24" t="str">
            <v>384</v>
          </cell>
          <cell r="G24">
            <v>5</v>
          </cell>
        </row>
        <row r="25">
          <cell r="D25" t="str">
            <v>349</v>
          </cell>
          <cell r="G25">
            <v>12</v>
          </cell>
        </row>
        <row r="26">
          <cell r="D26" t="str">
            <v>350</v>
          </cell>
          <cell r="G26">
            <v>12</v>
          </cell>
        </row>
        <row r="27">
          <cell r="D27" t="str">
            <v>362</v>
          </cell>
          <cell r="G27">
            <v>24</v>
          </cell>
        </row>
        <row r="28">
          <cell r="D28" t="str">
            <v>379</v>
          </cell>
          <cell r="G28">
            <v>24</v>
          </cell>
        </row>
        <row r="29">
          <cell r="D29" t="str">
            <v>349</v>
          </cell>
          <cell r="G29">
            <v>12</v>
          </cell>
        </row>
        <row r="30">
          <cell r="D30" t="str">
            <v>350</v>
          </cell>
          <cell r="G30">
            <v>12</v>
          </cell>
        </row>
        <row r="31">
          <cell r="D31" t="str">
            <v>362</v>
          </cell>
          <cell r="G31">
            <v>24</v>
          </cell>
        </row>
        <row r="32">
          <cell r="D32" t="str">
            <v>379</v>
          </cell>
          <cell r="G32">
            <v>24</v>
          </cell>
        </row>
        <row r="33">
          <cell r="D33" t="str">
            <v>362</v>
          </cell>
          <cell r="G33">
            <v>24</v>
          </cell>
        </row>
        <row r="34">
          <cell r="D34" t="str">
            <v>379</v>
          </cell>
          <cell r="G34">
            <v>24</v>
          </cell>
        </row>
        <row r="35">
          <cell r="D35" t="str">
            <v>349</v>
          </cell>
          <cell r="G35">
            <v>12</v>
          </cell>
        </row>
        <row r="36">
          <cell r="D36" t="str">
            <v>362</v>
          </cell>
          <cell r="G36">
            <v>24</v>
          </cell>
        </row>
        <row r="37">
          <cell r="D37" t="str">
            <v>379</v>
          </cell>
          <cell r="G37">
            <v>24</v>
          </cell>
        </row>
        <row r="38">
          <cell r="D38" t="str">
            <v>349</v>
          </cell>
          <cell r="G38">
            <v>12</v>
          </cell>
        </row>
        <row r="39">
          <cell r="D39" t="str">
            <v>350</v>
          </cell>
          <cell r="G39">
            <v>4</v>
          </cell>
        </row>
        <row r="40">
          <cell r="D40" t="str">
            <v>379</v>
          </cell>
          <cell r="G40">
            <v>24</v>
          </cell>
        </row>
        <row r="41">
          <cell r="D41" t="str">
            <v>362</v>
          </cell>
          <cell r="G41">
            <v>24</v>
          </cell>
        </row>
        <row r="42">
          <cell r="D42" t="str">
            <v>379</v>
          </cell>
          <cell r="G42">
            <v>24</v>
          </cell>
        </row>
        <row r="43">
          <cell r="D43" t="str">
            <v>362</v>
          </cell>
          <cell r="G43">
            <v>24</v>
          </cell>
        </row>
        <row r="44">
          <cell r="D44" t="str">
            <v>379</v>
          </cell>
          <cell r="G44">
            <v>24</v>
          </cell>
        </row>
        <row r="45">
          <cell r="D45" t="str">
            <v>362</v>
          </cell>
          <cell r="G45">
            <v>24</v>
          </cell>
        </row>
        <row r="46">
          <cell r="D46" t="str">
            <v>379</v>
          </cell>
          <cell r="G46">
            <v>24</v>
          </cell>
        </row>
        <row r="47">
          <cell r="D47" t="str">
            <v>362</v>
          </cell>
          <cell r="G47">
            <v>24</v>
          </cell>
        </row>
        <row r="48">
          <cell r="D48" t="str">
            <v>372</v>
          </cell>
          <cell r="G48">
            <v>4.5</v>
          </cell>
        </row>
        <row r="49">
          <cell r="D49" t="str">
            <v>379</v>
          </cell>
          <cell r="G49">
            <v>24</v>
          </cell>
        </row>
        <row r="50">
          <cell r="D50" t="str">
            <v>362</v>
          </cell>
          <cell r="G50">
            <v>24</v>
          </cell>
        </row>
        <row r="51">
          <cell r="D51" t="str">
            <v>379</v>
          </cell>
          <cell r="G51">
            <v>24</v>
          </cell>
        </row>
        <row r="52">
          <cell r="D52" t="str">
            <v>362</v>
          </cell>
          <cell r="G52">
            <v>24</v>
          </cell>
        </row>
        <row r="53">
          <cell r="D53" t="str">
            <v>373</v>
          </cell>
          <cell r="G53">
            <v>12</v>
          </cell>
        </row>
        <row r="54">
          <cell r="D54" t="str">
            <v>381</v>
          </cell>
          <cell r="G54">
            <v>12</v>
          </cell>
        </row>
        <row r="55">
          <cell r="D55" t="str">
            <v>379</v>
          </cell>
          <cell r="G55">
            <v>24</v>
          </cell>
        </row>
        <row r="56">
          <cell r="D56" t="str">
            <v>362</v>
          </cell>
          <cell r="G56">
            <v>24</v>
          </cell>
        </row>
        <row r="57">
          <cell r="D57" t="str">
            <v>349</v>
          </cell>
          <cell r="G57">
            <v>12</v>
          </cell>
        </row>
        <row r="58">
          <cell r="D58" t="str">
            <v>372</v>
          </cell>
          <cell r="G58">
            <v>12</v>
          </cell>
        </row>
        <row r="59">
          <cell r="D59" t="str">
            <v>381</v>
          </cell>
          <cell r="G59">
            <v>24</v>
          </cell>
        </row>
        <row r="60">
          <cell r="D60" t="str">
            <v>373</v>
          </cell>
          <cell r="G60">
            <v>12</v>
          </cell>
        </row>
        <row r="61">
          <cell r="D61" t="str">
            <v>362</v>
          </cell>
          <cell r="G61">
            <v>24</v>
          </cell>
        </row>
        <row r="62">
          <cell r="D62" t="str">
            <v>372</v>
          </cell>
          <cell r="G62">
            <v>24</v>
          </cell>
        </row>
        <row r="63">
          <cell r="D63" t="str">
            <v>379</v>
          </cell>
          <cell r="G63">
            <v>24</v>
          </cell>
        </row>
        <row r="64">
          <cell r="D64" t="str">
            <v>381</v>
          </cell>
          <cell r="G64">
            <v>24</v>
          </cell>
        </row>
        <row r="65">
          <cell r="D65" t="str">
            <v>373</v>
          </cell>
          <cell r="G65">
            <v>5</v>
          </cell>
        </row>
        <row r="66">
          <cell r="D66" t="str">
            <v>362</v>
          </cell>
          <cell r="G66">
            <v>24</v>
          </cell>
        </row>
        <row r="67">
          <cell r="D67" t="str">
            <v>372</v>
          </cell>
          <cell r="G67">
            <v>24</v>
          </cell>
        </row>
        <row r="68">
          <cell r="D68" t="str">
            <v>379</v>
          </cell>
          <cell r="G68">
            <v>24</v>
          </cell>
        </row>
        <row r="69">
          <cell r="D69" t="str">
            <v>381</v>
          </cell>
          <cell r="G69">
            <v>24</v>
          </cell>
        </row>
        <row r="70">
          <cell r="D70" t="str">
            <v>384</v>
          </cell>
          <cell r="G70">
            <v>12</v>
          </cell>
        </row>
        <row r="71">
          <cell r="D71" t="str">
            <v>373</v>
          </cell>
          <cell r="G71">
            <v>6</v>
          </cell>
        </row>
        <row r="72">
          <cell r="D72" t="str">
            <v>348</v>
          </cell>
          <cell r="G72">
            <v>4</v>
          </cell>
        </row>
        <row r="73">
          <cell r="D73" t="str">
            <v>379</v>
          </cell>
          <cell r="G73">
            <v>24</v>
          </cell>
        </row>
        <row r="74">
          <cell r="D74" t="str">
            <v>362</v>
          </cell>
          <cell r="G74">
            <v>24</v>
          </cell>
        </row>
        <row r="75">
          <cell r="D75" t="str">
            <v>381</v>
          </cell>
          <cell r="G75">
            <v>24</v>
          </cell>
        </row>
        <row r="76">
          <cell r="D76" t="str">
            <v>372</v>
          </cell>
          <cell r="G76">
            <v>12</v>
          </cell>
        </row>
        <row r="77">
          <cell r="D77" t="str">
            <v>379</v>
          </cell>
          <cell r="G77">
            <v>24</v>
          </cell>
        </row>
        <row r="78">
          <cell r="D78" t="str">
            <v>362</v>
          </cell>
          <cell r="G78">
            <v>24</v>
          </cell>
        </row>
        <row r="79">
          <cell r="D79" t="str">
            <v>381</v>
          </cell>
          <cell r="G79">
            <v>24</v>
          </cell>
        </row>
        <row r="80">
          <cell r="D80" t="str">
            <v>373</v>
          </cell>
          <cell r="G80">
            <v>5</v>
          </cell>
        </row>
        <row r="81">
          <cell r="D81" t="str">
            <v>379</v>
          </cell>
          <cell r="G81">
            <v>24</v>
          </cell>
        </row>
        <row r="82">
          <cell r="D82" t="str">
            <v>362</v>
          </cell>
          <cell r="G82">
            <v>24</v>
          </cell>
        </row>
        <row r="83">
          <cell r="D83" t="str">
            <v>381</v>
          </cell>
          <cell r="G83">
            <v>24</v>
          </cell>
        </row>
        <row r="84">
          <cell r="D84" t="str">
            <v>379</v>
          </cell>
          <cell r="G84">
            <v>24</v>
          </cell>
        </row>
        <row r="85">
          <cell r="D85" t="str">
            <v>362</v>
          </cell>
          <cell r="G85">
            <v>24</v>
          </cell>
        </row>
        <row r="86">
          <cell r="D86" t="str">
            <v>381</v>
          </cell>
          <cell r="G86">
            <v>24</v>
          </cell>
        </row>
        <row r="87">
          <cell r="D87" t="str">
            <v>379</v>
          </cell>
          <cell r="G87">
            <v>24</v>
          </cell>
        </row>
        <row r="88">
          <cell r="D88" t="str">
            <v>362</v>
          </cell>
          <cell r="G88">
            <v>24</v>
          </cell>
        </row>
        <row r="89">
          <cell r="D89" t="str">
            <v>383</v>
          </cell>
          <cell r="G89">
            <v>12</v>
          </cell>
        </row>
        <row r="90">
          <cell r="D90" t="str">
            <v>379</v>
          </cell>
          <cell r="G90">
            <v>24</v>
          </cell>
        </row>
        <row r="91">
          <cell r="D91" t="str">
            <v>362</v>
          </cell>
          <cell r="G91">
            <v>24</v>
          </cell>
        </row>
        <row r="92">
          <cell r="D92" t="str">
            <v>361</v>
          </cell>
          <cell r="G92">
            <v>5</v>
          </cell>
        </row>
        <row r="93">
          <cell r="D93" t="str">
            <v>379</v>
          </cell>
          <cell r="G93">
            <v>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BD"/>
      <sheetName val="MASTER"/>
      <sheetName val="TOTAL HM"/>
      <sheetName val="FUEL"/>
      <sheetName val="DATA HM LA"/>
      <sheetName val="BA 01"/>
      <sheetName val="LAPORAN"/>
      <sheetName val="348"/>
      <sheetName val="349"/>
      <sheetName val="350"/>
      <sheetName val="361"/>
      <sheetName val="362"/>
      <sheetName val="372"/>
      <sheetName val="373"/>
      <sheetName val="378"/>
      <sheetName val="379"/>
      <sheetName val="380"/>
      <sheetName val="381"/>
      <sheetName val="382"/>
      <sheetName val="383"/>
      <sheetName val="384"/>
      <sheetName val="610"/>
    </sheetNames>
    <sheetDataSet>
      <sheetData sheetId="0" refreshError="1">
        <row r="4">
          <cell r="D4" t="str">
            <v>378</v>
          </cell>
          <cell r="G4">
            <v>24</v>
          </cell>
        </row>
        <row r="5">
          <cell r="D5" t="str">
            <v>361</v>
          </cell>
          <cell r="G5">
            <v>5</v>
          </cell>
        </row>
        <row r="6">
          <cell r="D6" t="str">
            <v>372</v>
          </cell>
          <cell r="G6">
            <v>5</v>
          </cell>
        </row>
        <row r="7">
          <cell r="D7" t="str">
            <v>378</v>
          </cell>
          <cell r="G7">
            <v>12</v>
          </cell>
        </row>
        <row r="8">
          <cell r="D8" t="str">
            <v>361</v>
          </cell>
          <cell r="G8">
            <v>4</v>
          </cell>
        </row>
        <row r="9">
          <cell r="D9" t="str">
            <v>348</v>
          </cell>
          <cell r="G9">
            <v>11</v>
          </cell>
        </row>
        <row r="10">
          <cell r="D10" t="str">
            <v>382</v>
          </cell>
          <cell r="G10">
            <v>3.5</v>
          </cell>
        </row>
        <row r="11">
          <cell r="D11" t="str">
            <v>348</v>
          </cell>
          <cell r="G11">
            <v>3</v>
          </cell>
        </row>
        <row r="12">
          <cell r="D12" t="str">
            <v>362</v>
          </cell>
          <cell r="G12">
            <v>8.8166666666666664</v>
          </cell>
        </row>
        <row r="13">
          <cell r="D13" t="str">
            <v>348</v>
          </cell>
          <cell r="G13">
            <v>12</v>
          </cell>
        </row>
        <row r="14">
          <cell r="D14">
            <v>349</v>
          </cell>
          <cell r="G14">
            <v>12</v>
          </cell>
        </row>
        <row r="15">
          <cell r="D15" t="str">
            <v>362</v>
          </cell>
          <cell r="G15">
            <v>24</v>
          </cell>
        </row>
        <row r="16">
          <cell r="D16" t="str">
            <v>362</v>
          </cell>
          <cell r="G16">
            <v>24</v>
          </cell>
        </row>
        <row r="17">
          <cell r="D17" t="str">
            <v>348</v>
          </cell>
          <cell r="G17">
            <v>12</v>
          </cell>
        </row>
        <row r="18">
          <cell r="D18" t="str">
            <v>362</v>
          </cell>
          <cell r="G18">
            <v>24</v>
          </cell>
        </row>
        <row r="19">
          <cell r="D19" t="str">
            <v>348</v>
          </cell>
          <cell r="G19">
            <v>12</v>
          </cell>
        </row>
        <row r="20">
          <cell r="D20" t="str">
            <v>362</v>
          </cell>
          <cell r="G20">
            <v>24</v>
          </cell>
        </row>
        <row r="21">
          <cell r="D21" t="str">
            <v>362</v>
          </cell>
          <cell r="G21">
            <v>24</v>
          </cell>
        </row>
        <row r="22">
          <cell r="D22" t="str">
            <v>362</v>
          </cell>
          <cell r="G22">
            <v>24</v>
          </cell>
        </row>
        <row r="23">
          <cell r="D23" t="str">
            <v>349</v>
          </cell>
          <cell r="G23">
            <v>1</v>
          </cell>
        </row>
        <row r="24">
          <cell r="D24" t="str">
            <v>362</v>
          </cell>
          <cell r="G24">
            <v>24</v>
          </cell>
        </row>
        <row r="25">
          <cell r="D25" t="str">
            <v>348</v>
          </cell>
          <cell r="G25">
            <v>12</v>
          </cell>
        </row>
        <row r="26">
          <cell r="D26" t="str">
            <v>362</v>
          </cell>
          <cell r="G26">
            <v>24</v>
          </cell>
        </row>
        <row r="27">
          <cell r="D27" t="str">
            <v>361</v>
          </cell>
          <cell r="G27">
            <v>5</v>
          </cell>
        </row>
        <row r="28">
          <cell r="D28" t="str">
            <v>362</v>
          </cell>
          <cell r="G28">
            <v>24</v>
          </cell>
        </row>
        <row r="29">
          <cell r="D29" t="str">
            <v>362</v>
          </cell>
          <cell r="G29">
            <v>24</v>
          </cell>
        </row>
        <row r="30">
          <cell r="D30" t="str">
            <v>384</v>
          </cell>
          <cell r="G30">
            <v>5</v>
          </cell>
        </row>
        <row r="31">
          <cell r="D31" t="str">
            <v>362</v>
          </cell>
          <cell r="G31">
            <v>24</v>
          </cell>
        </row>
        <row r="32">
          <cell r="D32" t="str">
            <v>362</v>
          </cell>
          <cell r="G32">
            <v>24</v>
          </cell>
        </row>
        <row r="33">
          <cell r="D33" t="str">
            <v>362</v>
          </cell>
          <cell r="G33">
            <v>24</v>
          </cell>
        </row>
        <row r="34">
          <cell r="D34" t="str">
            <v>379</v>
          </cell>
          <cell r="G34">
            <v>1</v>
          </cell>
        </row>
        <row r="35">
          <cell r="D35" t="str">
            <v>362</v>
          </cell>
          <cell r="G35">
            <v>24</v>
          </cell>
        </row>
        <row r="36">
          <cell r="D36" t="str">
            <v>362</v>
          </cell>
          <cell r="G36">
            <v>24</v>
          </cell>
        </row>
        <row r="37">
          <cell r="D37" t="str">
            <v>362</v>
          </cell>
          <cell r="G37">
            <v>24</v>
          </cell>
        </row>
        <row r="38">
          <cell r="D38" t="str">
            <v>362</v>
          </cell>
          <cell r="G38">
            <v>24</v>
          </cell>
        </row>
        <row r="39">
          <cell r="D39" t="str">
            <v>379</v>
          </cell>
          <cell r="G39">
            <v>12</v>
          </cell>
        </row>
        <row r="40">
          <cell r="D40" t="str">
            <v>379</v>
          </cell>
          <cell r="G40">
            <v>24</v>
          </cell>
        </row>
        <row r="41">
          <cell r="D41" t="str">
            <v>379</v>
          </cell>
          <cell r="G41">
            <v>24</v>
          </cell>
        </row>
        <row r="42">
          <cell r="D42" t="str">
            <v>379</v>
          </cell>
          <cell r="G42">
            <v>24</v>
          </cell>
        </row>
        <row r="43">
          <cell r="D43" t="str">
            <v>379</v>
          </cell>
          <cell r="G43">
            <v>24</v>
          </cell>
        </row>
        <row r="44">
          <cell r="D44" t="str">
            <v>379</v>
          </cell>
          <cell r="G44">
            <v>24</v>
          </cell>
        </row>
        <row r="45">
          <cell r="D45" t="str">
            <v>378</v>
          </cell>
          <cell r="G45">
            <v>5</v>
          </cell>
        </row>
        <row r="46">
          <cell r="D46" t="str">
            <v>378</v>
          </cell>
          <cell r="G46">
            <v>12</v>
          </cell>
        </row>
        <row r="47">
          <cell r="D47" t="str">
            <v>349</v>
          </cell>
          <cell r="G47">
            <v>12</v>
          </cell>
        </row>
        <row r="48">
          <cell r="D48" t="str">
            <v>349</v>
          </cell>
          <cell r="G48">
            <v>12</v>
          </cell>
        </row>
        <row r="49">
          <cell r="D49" t="str">
            <v>372</v>
          </cell>
          <cell r="G49">
            <v>12</v>
          </cell>
        </row>
        <row r="50">
          <cell r="D50" t="str">
            <v>384</v>
          </cell>
          <cell r="G50">
            <v>5</v>
          </cell>
        </row>
        <row r="51">
          <cell r="D51" t="str">
            <v>384</v>
          </cell>
          <cell r="G51">
            <v>12</v>
          </cell>
        </row>
        <row r="52">
          <cell r="D52" t="str">
            <v>379</v>
          </cell>
          <cell r="G52">
            <v>17</v>
          </cell>
        </row>
        <row r="53">
          <cell r="D53" t="str">
            <v/>
          </cell>
          <cell r="G53">
            <v>24</v>
          </cell>
        </row>
        <row r="54">
          <cell r="D54" t="str">
            <v/>
          </cell>
          <cell r="G54">
            <v>24</v>
          </cell>
        </row>
        <row r="55">
          <cell r="D55" t="str">
            <v/>
          </cell>
          <cell r="G55">
            <v>24</v>
          </cell>
        </row>
        <row r="56">
          <cell r="D56" t="str">
            <v/>
          </cell>
          <cell r="G56">
            <v>24</v>
          </cell>
        </row>
        <row r="57">
          <cell r="D57" t="str">
            <v/>
          </cell>
          <cell r="G57">
            <v>24</v>
          </cell>
        </row>
        <row r="58">
          <cell r="D58" t="str">
            <v/>
          </cell>
          <cell r="G58">
            <v>24</v>
          </cell>
        </row>
        <row r="59">
          <cell r="D59" t="str">
            <v/>
          </cell>
          <cell r="G59">
            <v>24</v>
          </cell>
        </row>
        <row r="60">
          <cell r="D60" t="str">
            <v/>
          </cell>
          <cell r="G60">
            <v>24</v>
          </cell>
        </row>
        <row r="61">
          <cell r="D61" t="str">
            <v/>
          </cell>
          <cell r="G61">
            <v>24</v>
          </cell>
        </row>
        <row r="62">
          <cell r="D62" t="str">
            <v/>
          </cell>
          <cell r="G62">
            <v>24</v>
          </cell>
        </row>
        <row r="63">
          <cell r="D63" t="str">
            <v/>
          </cell>
          <cell r="G63">
            <v>24</v>
          </cell>
        </row>
        <row r="64">
          <cell r="D64" t="str">
            <v/>
          </cell>
          <cell r="G64">
            <v>24</v>
          </cell>
        </row>
        <row r="65">
          <cell r="D65">
            <v>24</v>
          </cell>
          <cell r="G65">
            <v>24</v>
          </cell>
        </row>
        <row r="66">
          <cell r="D66" t="str">
            <v/>
          </cell>
          <cell r="G66">
            <v>24</v>
          </cell>
        </row>
        <row r="67">
          <cell r="D67" t="str">
            <v/>
          </cell>
          <cell r="G67">
            <v>24</v>
          </cell>
        </row>
        <row r="68">
          <cell r="D68" t="str">
            <v/>
          </cell>
          <cell r="G68">
            <v>24</v>
          </cell>
        </row>
        <row r="69">
          <cell r="D69" t="str">
            <v/>
          </cell>
          <cell r="G69">
            <v>24</v>
          </cell>
        </row>
        <row r="70">
          <cell r="D70" t="str">
            <v/>
          </cell>
          <cell r="G70">
            <v>24</v>
          </cell>
        </row>
        <row r="71">
          <cell r="D71" t="str">
            <v/>
          </cell>
          <cell r="G71">
            <v>24</v>
          </cell>
        </row>
        <row r="72">
          <cell r="D72" t="str">
            <v/>
          </cell>
          <cell r="G72">
            <v>24</v>
          </cell>
        </row>
        <row r="73">
          <cell r="D73" t="str">
            <v/>
          </cell>
          <cell r="G73">
            <v>24</v>
          </cell>
        </row>
        <row r="74">
          <cell r="D74" t="str">
            <v/>
          </cell>
          <cell r="G74">
            <v>24</v>
          </cell>
        </row>
        <row r="75">
          <cell r="D75" t="str">
            <v/>
          </cell>
          <cell r="G75">
            <v>24</v>
          </cell>
        </row>
        <row r="76">
          <cell r="D76" t="str">
            <v/>
          </cell>
          <cell r="G76">
            <v>24</v>
          </cell>
        </row>
        <row r="77">
          <cell r="D77" t="str">
            <v/>
          </cell>
          <cell r="G77">
            <v>24</v>
          </cell>
        </row>
        <row r="78">
          <cell r="D78" t="str">
            <v/>
          </cell>
          <cell r="G78">
            <v>24</v>
          </cell>
        </row>
        <row r="79">
          <cell r="D79" t="str">
            <v/>
          </cell>
          <cell r="G79">
            <v>24</v>
          </cell>
        </row>
        <row r="80">
          <cell r="D80" t="str">
            <v/>
          </cell>
          <cell r="G80">
            <v>24</v>
          </cell>
        </row>
        <row r="81">
          <cell r="D81" t="str">
            <v/>
          </cell>
          <cell r="G81">
            <v>24</v>
          </cell>
        </row>
        <row r="82">
          <cell r="D82" t="str">
            <v/>
          </cell>
          <cell r="G82">
            <v>24</v>
          </cell>
        </row>
        <row r="83">
          <cell r="D83" t="str">
            <v/>
          </cell>
          <cell r="G83">
            <v>24</v>
          </cell>
        </row>
        <row r="84">
          <cell r="D84" t="str">
            <v/>
          </cell>
          <cell r="G84">
            <v>24</v>
          </cell>
        </row>
        <row r="85">
          <cell r="D85" t="str">
            <v/>
          </cell>
          <cell r="G85">
            <v>24</v>
          </cell>
        </row>
        <row r="86">
          <cell r="D86" t="str">
            <v/>
          </cell>
          <cell r="G86">
            <v>24</v>
          </cell>
        </row>
        <row r="87">
          <cell r="D87" t="str">
            <v/>
          </cell>
          <cell r="G87">
            <v>24</v>
          </cell>
        </row>
        <row r="88">
          <cell r="D88" t="str">
            <v/>
          </cell>
          <cell r="G88">
            <v>24</v>
          </cell>
        </row>
        <row r="89">
          <cell r="D89" t="str">
            <v/>
          </cell>
          <cell r="G89">
            <v>24</v>
          </cell>
        </row>
        <row r="90">
          <cell r="D90" t="str">
            <v/>
          </cell>
          <cell r="G90">
            <v>24</v>
          </cell>
        </row>
        <row r="91">
          <cell r="D91" t="str">
            <v/>
          </cell>
          <cell r="G91">
            <v>24</v>
          </cell>
        </row>
        <row r="92">
          <cell r="D92" t="str">
            <v/>
          </cell>
          <cell r="G92">
            <v>24</v>
          </cell>
        </row>
        <row r="93">
          <cell r="D93" t="str">
            <v/>
          </cell>
          <cell r="G93">
            <v>24</v>
          </cell>
        </row>
      </sheetData>
      <sheetData sheetId="1" refreshError="1"/>
      <sheetData sheetId="2" refreshError="1">
        <row r="4">
          <cell r="D4" t="str">
            <v>348</v>
          </cell>
        </row>
        <row r="5">
          <cell r="D5" t="str">
            <v>349</v>
          </cell>
        </row>
        <row r="6">
          <cell r="D6" t="str">
            <v>350</v>
          </cell>
        </row>
        <row r="7">
          <cell r="D7" t="str">
            <v>372</v>
          </cell>
        </row>
        <row r="8">
          <cell r="D8" t="str">
            <v>378</v>
          </cell>
        </row>
        <row r="9">
          <cell r="D9" t="str">
            <v>380</v>
          </cell>
        </row>
        <row r="10">
          <cell r="D10" t="str">
            <v>382</v>
          </cell>
        </row>
        <row r="11">
          <cell r="D11" t="str">
            <v>383</v>
          </cell>
        </row>
        <row r="12">
          <cell r="D12" t="str">
            <v>373</v>
          </cell>
        </row>
        <row r="13">
          <cell r="D13" t="str">
            <v>379</v>
          </cell>
        </row>
        <row r="14">
          <cell r="D14" t="str">
            <v>381</v>
          </cell>
        </row>
        <row r="15">
          <cell r="D15" t="str">
            <v>384</v>
          </cell>
        </row>
        <row r="16">
          <cell r="D16" t="str">
            <v>361</v>
          </cell>
        </row>
        <row r="17">
          <cell r="D17" t="str">
            <v>362</v>
          </cell>
        </row>
      </sheetData>
      <sheetData sheetId="3" refreshError="1"/>
      <sheetData sheetId="4" refreshError="1">
        <row r="4">
          <cell r="F4" t="str">
            <v>361</v>
          </cell>
          <cell r="I4">
            <v>9.2999999999997272</v>
          </cell>
        </row>
        <row r="5">
          <cell r="F5" t="str">
            <v>361</v>
          </cell>
          <cell r="I5">
            <v>6</v>
          </cell>
        </row>
        <row r="6">
          <cell r="F6" t="str">
            <v>361</v>
          </cell>
          <cell r="I6">
            <v>9</v>
          </cell>
        </row>
        <row r="7">
          <cell r="F7" t="str">
            <v>361</v>
          </cell>
          <cell r="I7">
            <v>10</v>
          </cell>
        </row>
        <row r="8">
          <cell r="F8" t="str">
            <v>361</v>
          </cell>
          <cell r="I8">
            <v>5.3000000000001819</v>
          </cell>
        </row>
        <row r="9">
          <cell r="F9" t="str">
            <v>361</v>
          </cell>
          <cell r="I9">
            <v>8.6999999999998181</v>
          </cell>
        </row>
        <row r="10">
          <cell r="F10" t="str">
            <v>361</v>
          </cell>
          <cell r="I10">
            <v>10</v>
          </cell>
        </row>
        <row r="11">
          <cell r="F11" t="str">
            <v>361</v>
          </cell>
          <cell r="I11">
            <v>9.3000000000001819</v>
          </cell>
        </row>
        <row r="12">
          <cell r="F12" t="str">
            <v>361</v>
          </cell>
          <cell r="I12">
            <v>8.5999999999999091</v>
          </cell>
        </row>
        <row r="13">
          <cell r="F13" t="str">
            <v>361</v>
          </cell>
          <cell r="I13">
            <v>7</v>
          </cell>
        </row>
        <row r="14">
          <cell r="F14" t="str">
            <v>361</v>
          </cell>
          <cell r="I14">
            <v>10</v>
          </cell>
        </row>
        <row r="15">
          <cell r="F15" t="str">
            <v>361</v>
          </cell>
          <cell r="I15">
            <v>7</v>
          </cell>
        </row>
        <row r="16">
          <cell r="F16" t="str">
            <v>361</v>
          </cell>
          <cell r="I16">
            <v>10</v>
          </cell>
        </row>
        <row r="17">
          <cell r="F17" t="str">
            <v>361</v>
          </cell>
          <cell r="I17">
            <v>9.9000000000000909</v>
          </cell>
        </row>
        <row r="18">
          <cell r="F18" t="str">
            <v>361</v>
          </cell>
          <cell r="I18">
            <v>9.5</v>
          </cell>
        </row>
        <row r="19">
          <cell r="F19" t="str">
            <v>361</v>
          </cell>
          <cell r="I19">
            <v>8.5999999999999091</v>
          </cell>
        </row>
        <row r="20">
          <cell r="F20" t="str">
            <v>361</v>
          </cell>
          <cell r="I20">
            <v>10</v>
          </cell>
        </row>
        <row r="21">
          <cell r="F21" t="str">
            <v>361</v>
          </cell>
          <cell r="I21">
            <v>7.8000000000001819</v>
          </cell>
        </row>
        <row r="22">
          <cell r="F22" t="str">
            <v>361</v>
          </cell>
          <cell r="I22">
            <v>10</v>
          </cell>
        </row>
        <row r="23">
          <cell r="F23" t="str">
            <v>361</v>
          </cell>
          <cell r="I23">
            <v>10.799999999999727</v>
          </cell>
        </row>
        <row r="24">
          <cell r="F24" t="str">
            <v>361</v>
          </cell>
          <cell r="I24">
            <v>10.300000000000182</v>
          </cell>
        </row>
        <row r="25">
          <cell r="F25" t="str">
            <v>361</v>
          </cell>
          <cell r="I25">
            <v>9.9000000000000909</v>
          </cell>
        </row>
        <row r="26">
          <cell r="F26" t="str">
            <v>361</v>
          </cell>
          <cell r="I26">
            <v>8</v>
          </cell>
        </row>
        <row r="27">
          <cell r="F27" t="str">
            <v>361</v>
          </cell>
          <cell r="I27">
            <v>9.5</v>
          </cell>
        </row>
        <row r="28">
          <cell r="F28" t="str">
            <v>361</v>
          </cell>
          <cell r="I28">
            <v>10</v>
          </cell>
        </row>
        <row r="29">
          <cell r="F29" t="str">
            <v>361</v>
          </cell>
          <cell r="I29">
            <v>9.0999999999999091</v>
          </cell>
        </row>
        <row r="30">
          <cell r="F30" t="str">
            <v>361</v>
          </cell>
          <cell r="I30">
            <v>10</v>
          </cell>
        </row>
        <row r="31">
          <cell r="F31" t="str">
            <v>361</v>
          </cell>
          <cell r="I31">
            <v>10.300000000000182</v>
          </cell>
        </row>
        <row r="32">
          <cell r="F32" t="str">
            <v>361</v>
          </cell>
          <cell r="I32">
            <v>10</v>
          </cell>
        </row>
        <row r="33">
          <cell r="F33" t="str">
            <v>361</v>
          </cell>
          <cell r="I33">
            <v>10.5</v>
          </cell>
        </row>
        <row r="34">
          <cell r="F34" t="str">
            <v>361</v>
          </cell>
          <cell r="I34">
            <v>10</v>
          </cell>
        </row>
        <row r="35">
          <cell r="F35" t="str">
            <v>361</v>
          </cell>
          <cell r="I35">
            <v>10.199999999999818</v>
          </cell>
        </row>
        <row r="36">
          <cell r="F36" t="str">
            <v>361</v>
          </cell>
          <cell r="I36">
            <v>10</v>
          </cell>
        </row>
        <row r="37">
          <cell r="F37" t="str">
            <v>361</v>
          </cell>
          <cell r="I37">
            <v>10</v>
          </cell>
        </row>
        <row r="38">
          <cell r="F38" t="str">
            <v>361</v>
          </cell>
          <cell r="I38">
            <v>5.5</v>
          </cell>
        </row>
        <row r="39">
          <cell r="F39" t="str">
            <v>361</v>
          </cell>
          <cell r="I39">
            <v>9.5999999999999091</v>
          </cell>
        </row>
        <row r="40">
          <cell r="F40" t="str">
            <v>361</v>
          </cell>
          <cell r="I40">
            <v>9</v>
          </cell>
        </row>
        <row r="41">
          <cell r="F41" t="str">
            <v>361</v>
          </cell>
          <cell r="I41">
            <v>10</v>
          </cell>
        </row>
        <row r="42">
          <cell r="F42" t="str">
            <v>361</v>
          </cell>
          <cell r="I42">
            <v>10.200000000000273</v>
          </cell>
        </row>
        <row r="43">
          <cell r="F43" t="str">
            <v>361</v>
          </cell>
          <cell r="I43">
            <v>10</v>
          </cell>
        </row>
        <row r="44">
          <cell r="F44" t="str">
            <v>361</v>
          </cell>
          <cell r="I44">
            <v>8.7999999999997272</v>
          </cell>
        </row>
        <row r="45">
          <cell r="F45" t="str">
            <v>361</v>
          </cell>
          <cell r="I45">
            <v>10</v>
          </cell>
        </row>
        <row r="46">
          <cell r="F46" t="str">
            <v>361</v>
          </cell>
          <cell r="I46">
            <v>8.3000000000001819</v>
          </cell>
        </row>
        <row r="47">
          <cell r="F47" t="str">
            <v>361</v>
          </cell>
          <cell r="I47">
            <v>8.5</v>
          </cell>
        </row>
        <row r="48">
          <cell r="F48" t="str">
            <v>361</v>
          </cell>
          <cell r="I48">
            <v>8.6999999999998181</v>
          </cell>
        </row>
        <row r="49">
          <cell r="F49" t="str">
            <v>361</v>
          </cell>
          <cell r="I49">
            <v>10</v>
          </cell>
        </row>
        <row r="50">
          <cell r="F50" t="str">
            <v>361</v>
          </cell>
          <cell r="I50">
            <v>10.5</v>
          </cell>
        </row>
        <row r="51">
          <cell r="F51" t="str">
            <v>361</v>
          </cell>
          <cell r="I51">
            <v>10</v>
          </cell>
        </row>
        <row r="52">
          <cell r="F52" t="str">
            <v>361</v>
          </cell>
          <cell r="I52">
            <v>9.3000000000001819</v>
          </cell>
        </row>
        <row r="53">
          <cell r="F53" t="str">
            <v>361</v>
          </cell>
          <cell r="I53">
            <v>10</v>
          </cell>
        </row>
        <row r="54">
          <cell r="F54" t="str">
            <v>361</v>
          </cell>
          <cell r="I54">
            <v>9</v>
          </cell>
        </row>
        <row r="55">
          <cell r="F55" t="str">
            <v>361</v>
          </cell>
          <cell r="I55">
            <v>10</v>
          </cell>
        </row>
        <row r="56">
          <cell r="F56" t="str">
            <v>361</v>
          </cell>
          <cell r="I56">
            <v>10</v>
          </cell>
        </row>
        <row r="57">
          <cell r="F57" t="str">
            <v>361</v>
          </cell>
          <cell r="I57">
            <v>9</v>
          </cell>
        </row>
        <row r="58">
          <cell r="F58" t="str">
            <v>361</v>
          </cell>
          <cell r="I58">
            <v>10</v>
          </cell>
        </row>
        <row r="59">
          <cell r="F59" t="str">
            <v>361</v>
          </cell>
          <cell r="I59">
            <v>9.3000000000001819</v>
          </cell>
        </row>
        <row r="60">
          <cell r="F60" t="str">
            <v>361</v>
          </cell>
          <cell r="I60">
            <v>9.5</v>
          </cell>
        </row>
        <row r="61">
          <cell r="F61" t="str">
            <v>361</v>
          </cell>
          <cell r="I61">
            <v>10</v>
          </cell>
        </row>
        <row r="62">
          <cell r="F62" t="str">
            <v>361</v>
          </cell>
          <cell r="I62">
            <v>9.5</v>
          </cell>
        </row>
        <row r="63">
          <cell r="F63" t="str">
            <v>361</v>
          </cell>
          <cell r="I63">
            <v>10</v>
          </cell>
        </row>
        <row r="64">
          <cell r="F64" t="str">
            <v>361</v>
          </cell>
          <cell r="I64">
            <v>0</v>
          </cell>
        </row>
        <row r="65">
          <cell r="F65" t="str">
            <v>361</v>
          </cell>
          <cell r="I65">
            <v>0</v>
          </cell>
        </row>
        <row r="66">
          <cell r="F66" t="str">
            <v>362</v>
          </cell>
          <cell r="I66">
            <v>10</v>
          </cell>
        </row>
        <row r="67">
          <cell r="F67" t="str">
            <v>362</v>
          </cell>
          <cell r="I67">
            <v>10.5</v>
          </cell>
        </row>
        <row r="68">
          <cell r="F68" t="str">
            <v>362</v>
          </cell>
          <cell r="I68">
            <v>10.5</v>
          </cell>
        </row>
        <row r="69">
          <cell r="F69" t="str">
            <v>362</v>
          </cell>
          <cell r="I69">
            <v>9.5999999999994543</v>
          </cell>
        </row>
        <row r="70">
          <cell r="F70" t="str">
            <v>362</v>
          </cell>
          <cell r="I70">
            <v>10.300000000000182</v>
          </cell>
        </row>
        <row r="71">
          <cell r="F71" t="str">
            <v>362</v>
          </cell>
          <cell r="I71">
            <v>10.199999999999818</v>
          </cell>
        </row>
        <row r="72">
          <cell r="F72" t="str">
            <v>362</v>
          </cell>
          <cell r="I72">
            <v>10.300000000000182</v>
          </cell>
        </row>
        <row r="73">
          <cell r="F73" t="str">
            <v>362</v>
          </cell>
          <cell r="I73">
            <v>10.100000000000364</v>
          </cell>
        </row>
        <row r="74">
          <cell r="F74" t="str">
            <v>362</v>
          </cell>
          <cell r="I74">
            <v>9</v>
          </cell>
        </row>
        <row r="75">
          <cell r="F75" t="str">
            <v>362</v>
          </cell>
          <cell r="I75">
            <v>7.5999999999994543</v>
          </cell>
        </row>
        <row r="76">
          <cell r="F76" t="str">
            <v>362</v>
          </cell>
          <cell r="I76">
            <v>10.5</v>
          </cell>
        </row>
        <row r="77">
          <cell r="F77" t="str">
            <v>362</v>
          </cell>
          <cell r="I77">
            <v>10.599999999999454</v>
          </cell>
        </row>
        <row r="78">
          <cell r="F78" t="str">
            <v>362</v>
          </cell>
          <cell r="I78">
            <v>9.6000000000003638</v>
          </cell>
        </row>
        <row r="79">
          <cell r="F79" t="str">
            <v>362</v>
          </cell>
          <cell r="I79">
            <v>9.3000000000001819</v>
          </cell>
        </row>
        <row r="80">
          <cell r="F80" t="str">
            <v>362</v>
          </cell>
          <cell r="I80">
            <v>10</v>
          </cell>
        </row>
        <row r="81">
          <cell r="F81" t="str">
            <v>362</v>
          </cell>
          <cell r="I81">
            <v>10.5</v>
          </cell>
        </row>
        <row r="82">
          <cell r="F82" t="str">
            <v>362</v>
          </cell>
          <cell r="I82">
            <v>10.099999999999454</v>
          </cell>
        </row>
        <row r="83">
          <cell r="F83" t="str">
            <v>362</v>
          </cell>
          <cell r="I83">
            <v>8.3000000000001819</v>
          </cell>
        </row>
        <row r="84">
          <cell r="F84" t="str">
            <v>362</v>
          </cell>
          <cell r="I84">
            <v>2.3000000000001819</v>
          </cell>
        </row>
        <row r="85">
          <cell r="F85" t="str">
            <v>362</v>
          </cell>
          <cell r="I85">
            <v>0</v>
          </cell>
        </row>
        <row r="86">
          <cell r="F86" t="str">
            <v>362</v>
          </cell>
          <cell r="I86">
            <v>0</v>
          </cell>
        </row>
        <row r="87">
          <cell r="F87" t="str">
            <v>362</v>
          </cell>
          <cell r="I87">
            <v>0</v>
          </cell>
        </row>
        <row r="88">
          <cell r="F88" t="str">
            <v>362</v>
          </cell>
          <cell r="I88">
            <v>0</v>
          </cell>
        </row>
        <row r="89">
          <cell r="F89" t="str">
            <v>362</v>
          </cell>
          <cell r="I89">
            <v>0</v>
          </cell>
        </row>
        <row r="90">
          <cell r="F90" t="str">
            <v>362</v>
          </cell>
          <cell r="I90">
            <v>0</v>
          </cell>
        </row>
        <row r="91">
          <cell r="F91" t="str">
            <v>362</v>
          </cell>
          <cell r="I91">
            <v>0</v>
          </cell>
        </row>
        <row r="92">
          <cell r="F92" t="str">
            <v>362</v>
          </cell>
          <cell r="I92">
            <v>0</v>
          </cell>
        </row>
        <row r="93">
          <cell r="F93" t="str">
            <v>362</v>
          </cell>
          <cell r="I93">
            <v>0</v>
          </cell>
        </row>
        <row r="94">
          <cell r="F94" t="str">
            <v>362</v>
          </cell>
          <cell r="I94">
            <v>0</v>
          </cell>
        </row>
        <row r="95">
          <cell r="F95" t="str">
            <v>362</v>
          </cell>
          <cell r="I95">
            <v>0</v>
          </cell>
        </row>
        <row r="96">
          <cell r="F96" t="str">
            <v>362</v>
          </cell>
          <cell r="I96">
            <v>0</v>
          </cell>
        </row>
        <row r="97">
          <cell r="F97" t="str">
            <v>362</v>
          </cell>
          <cell r="I97">
            <v>0</v>
          </cell>
        </row>
        <row r="98">
          <cell r="F98" t="str">
            <v>362</v>
          </cell>
          <cell r="I98">
            <v>0</v>
          </cell>
        </row>
        <row r="99">
          <cell r="F99" t="str">
            <v>362</v>
          </cell>
          <cell r="I99">
            <v>0</v>
          </cell>
        </row>
        <row r="100">
          <cell r="F100" t="str">
            <v>362</v>
          </cell>
          <cell r="I100">
            <v>0</v>
          </cell>
        </row>
        <row r="101">
          <cell r="F101" t="str">
            <v>362</v>
          </cell>
          <cell r="I101">
            <v>0</v>
          </cell>
        </row>
        <row r="102">
          <cell r="F102" t="str">
            <v>362</v>
          </cell>
          <cell r="I102">
            <v>0</v>
          </cell>
        </row>
        <row r="103">
          <cell r="F103" t="str">
            <v>362</v>
          </cell>
          <cell r="I103">
            <v>0</v>
          </cell>
        </row>
        <row r="104">
          <cell r="F104" t="str">
            <v>362</v>
          </cell>
          <cell r="I104">
            <v>0</v>
          </cell>
        </row>
        <row r="105">
          <cell r="F105" t="str">
            <v>362</v>
          </cell>
          <cell r="I105">
            <v>0</v>
          </cell>
        </row>
        <row r="106">
          <cell r="F106" t="str">
            <v>362</v>
          </cell>
          <cell r="I106">
            <v>0</v>
          </cell>
        </row>
        <row r="107">
          <cell r="F107" t="str">
            <v>362</v>
          </cell>
          <cell r="I107">
            <v>0</v>
          </cell>
        </row>
        <row r="108">
          <cell r="F108" t="str">
            <v>362</v>
          </cell>
          <cell r="I108">
            <v>0</v>
          </cell>
        </row>
        <row r="109">
          <cell r="F109" t="str">
            <v>362</v>
          </cell>
          <cell r="I109">
            <v>0</v>
          </cell>
        </row>
        <row r="110">
          <cell r="F110" t="str">
            <v>362</v>
          </cell>
          <cell r="I110">
            <v>0</v>
          </cell>
        </row>
        <row r="111">
          <cell r="F111" t="str">
            <v>362</v>
          </cell>
          <cell r="I111">
            <v>0</v>
          </cell>
        </row>
        <row r="112">
          <cell r="F112" t="str">
            <v>362</v>
          </cell>
          <cell r="I112">
            <v>0</v>
          </cell>
        </row>
        <row r="113">
          <cell r="F113" t="str">
            <v>362</v>
          </cell>
          <cell r="I113">
            <v>0</v>
          </cell>
        </row>
        <row r="114">
          <cell r="F114" t="str">
            <v>362</v>
          </cell>
          <cell r="I114">
            <v>0</v>
          </cell>
        </row>
        <row r="115">
          <cell r="F115" t="str">
            <v>362</v>
          </cell>
          <cell r="I115">
            <v>0</v>
          </cell>
        </row>
        <row r="116">
          <cell r="F116" t="str">
            <v>362</v>
          </cell>
          <cell r="I116">
            <v>0</v>
          </cell>
        </row>
        <row r="117">
          <cell r="F117" t="str">
            <v>362</v>
          </cell>
          <cell r="I117">
            <v>0</v>
          </cell>
        </row>
        <row r="118">
          <cell r="F118" t="str">
            <v>362</v>
          </cell>
          <cell r="I118">
            <v>0</v>
          </cell>
        </row>
        <row r="119">
          <cell r="F119" t="str">
            <v>362</v>
          </cell>
          <cell r="I119">
            <v>0</v>
          </cell>
        </row>
        <row r="120">
          <cell r="F120" t="str">
            <v>362</v>
          </cell>
          <cell r="I120">
            <v>7</v>
          </cell>
        </row>
        <row r="121">
          <cell r="F121" t="str">
            <v>362</v>
          </cell>
          <cell r="I121">
            <v>10</v>
          </cell>
        </row>
        <row r="122">
          <cell r="F122" t="str">
            <v>362</v>
          </cell>
          <cell r="I122">
            <v>10</v>
          </cell>
        </row>
        <row r="123">
          <cell r="F123" t="str">
            <v>362</v>
          </cell>
          <cell r="I123">
            <v>10</v>
          </cell>
        </row>
        <row r="124">
          <cell r="F124" t="str">
            <v>362</v>
          </cell>
          <cell r="I124">
            <v>9.5</v>
          </cell>
        </row>
        <row r="125">
          <cell r="F125" t="str">
            <v>362</v>
          </cell>
          <cell r="I125">
            <v>9.6999999999998181</v>
          </cell>
        </row>
        <row r="126">
          <cell r="F126" t="str">
            <v>362</v>
          </cell>
          <cell r="I126">
            <v>0</v>
          </cell>
        </row>
        <row r="127">
          <cell r="F127" t="str">
            <v>362</v>
          </cell>
          <cell r="I127">
            <v>0</v>
          </cell>
        </row>
        <row r="128">
          <cell r="F128" t="str">
            <v>372</v>
          </cell>
          <cell r="I128">
            <v>9.3000000000001819</v>
          </cell>
        </row>
        <row r="129">
          <cell r="F129" t="str">
            <v>372</v>
          </cell>
          <cell r="I129">
            <v>10</v>
          </cell>
        </row>
        <row r="130">
          <cell r="F130" t="str">
            <v>372</v>
          </cell>
          <cell r="I130">
            <v>5</v>
          </cell>
        </row>
        <row r="131">
          <cell r="F131" t="str">
            <v>372</v>
          </cell>
          <cell r="I131">
            <v>10.299999999999955</v>
          </cell>
        </row>
        <row r="132">
          <cell r="F132" t="str">
            <v>372</v>
          </cell>
          <cell r="I132">
            <v>10</v>
          </cell>
        </row>
        <row r="133">
          <cell r="F133" t="str">
            <v>372</v>
          </cell>
          <cell r="I133">
            <v>8.7999999999999545</v>
          </cell>
        </row>
        <row r="134">
          <cell r="F134" t="str">
            <v>372</v>
          </cell>
          <cell r="I134">
            <v>10</v>
          </cell>
        </row>
        <row r="135">
          <cell r="F135" t="str">
            <v>372</v>
          </cell>
          <cell r="I135">
            <v>7.2999999999999545</v>
          </cell>
        </row>
        <row r="136">
          <cell r="F136" t="str">
            <v>372</v>
          </cell>
          <cell r="I136">
            <v>9</v>
          </cell>
        </row>
        <row r="137">
          <cell r="F137" t="str">
            <v>372</v>
          </cell>
          <cell r="I137">
            <v>8.7999999999999545</v>
          </cell>
        </row>
        <row r="138">
          <cell r="F138" t="str">
            <v>372</v>
          </cell>
          <cell r="I138">
            <v>7</v>
          </cell>
        </row>
        <row r="139">
          <cell r="F139" t="str">
            <v>372</v>
          </cell>
          <cell r="I139">
            <v>9.5999999999999091</v>
          </cell>
        </row>
        <row r="140">
          <cell r="F140" t="str">
            <v>372</v>
          </cell>
          <cell r="I140">
            <v>9.4000000000000909</v>
          </cell>
        </row>
        <row r="141">
          <cell r="F141" t="str">
            <v>372</v>
          </cell>
          <cell r="I141">
            <v>9.1999999999998181</v>
          </cell>
        </row>
        <row r="142">
          <cell r="F142" t="str">
            <v>372</v>
          </cell>
          <cell r="I142">
            <v>10.400000000000091</v>
          </cell>
        </row>
        <row r="143">
          <cell r="F143" t="str">
            <v>372</v>
          </cell>
          <cell r="I143">
            <v>8.5</v>
          </cell>
        </row>
        <row r="144">
          <cell r="F144" t="str">
            <v>372</v>
          </cell>
          <cell r="I144">
            <v>10.5</v>
          </cell>
        </row>
        <row r="145">
          <cell r="F145" t="str">
            <v>372</v>
          </cell>
          <cell r="I145">
            <v>9</v>
          </cell>
        </row>
        <row r="146">
          <cell r="F146" t="str">
            <v>372</v>
          </cell>
          <cell r="I146">
            <v>10</v>
          </cell>
        </row>
        <row r="147">
          <cell r="F147" t="str">
            <v>372</v>
          </cell>
          <cell r="I147">
            <v>10.199999999999818</v>
          </cell>
        </row>
        <row r="148">
          <cell r="F148" t="str">
            <v>372</v>
          </cell>
          <cell r="I148">
            <v>10.400000000000091</v>
          </cell>
        </row>
        <row r="149">
          <cell r="F149" t="str">
            <v>372</v>
          </cell>
          <cell r="I149">
            <v>10</v>
          </cell>
        </row>
        <row r="150">
          <cell r="F150" t="str">
            <v>372</v>
          </cell>
          <cell r="I150">
            <v>9</v>
          </cell>
        </row>
        <row r="151">
          <cell r="F151" t="str">
            <v>372</v>
          </cell>
          <cell r="I151">
            <v>10.200000000000273</v>
          </cell>
        </row>
        <row r="152">
          <cell r="F152" t="str">
            <v>372</v>
          </cell>
          <cell r="I152">
            <v>10</v>
          </cell>
        </row>
        <row r="153">
          <cell r="F153" t="str">
            <v>372</v>
          </cell>
          <cell r="I153">
            <v>10.299999999999727</v>
          </cell>
        </row>
        <row r="154">
          <cell r="F154" t="str">
            <v>372</v>
          </cell>
          <cell r="I154">
            <v>10.5</v>
          </cell>
        </row>
        <row r="155">
          <cell r="F155" t="str">
            <v>372</v>
          </cell>
          <cell r="I155">
            <v>10</v>
          </cell>
        </row>
        <row r="156">
          <cell r="F156" t="str">
            <v>372</v>
          </cell>
          <cell r="I156">
            <v>10</v>
          </cell>
        </row>
        <row r="157">
          <cell r="F157" t="str">
            <v>372</v>
          </cell>
          <cell r="I157">
            <v>9.4000000000000909</v>
          </cell>
        </row>
        <row r="158">
          <cell r="F158" t="str">
            <v>372</v>
          </cell>
          <cell r="I158">
            <v>10</v>
          </cell>
        </row>
        <row r="159">
          <cell r="F159" t="str">
            <v>372</v>
          </cell>
          <cell r="I159">
            <v>9</v>
          </cell>
        </row>
        <row r="160">
          <cell r="F160" t="str">
            <v>372</v>
          </cell>
          <cell r="I160">
            <v>10.5</v>
          </cell>
        </row>
        <row r="161">
          <cell r="F161" t="str">
            <v>372</v>
          </cell>
          <cell r="I161">
            <v>10.099999999999909</v>
          </cell>
        </row>
        <row r="162">
          <cell r="F162" t="str">
            <v>372</v>
          </cell>
          <cell r="I162">
            <v>9.3000000000001819</v>
          </cell>
        </row>
        <row r="163">
          <cell r="F163" t="str">
            <v>372</v>
          </cell>
          <cell r="I163">
            <v>10</v>
          </cell>
        </row>
        <row r="164">
          <cell r="F164" t="str">
            <v>372</v>
          </cell>
          <cell r="I164">
            <v>9.0999999999999091</v>
          </cell>
        </row>
        <row r="165">
          <cell r="F165" t="str">
            <v>372</v>
          </cell>
          <cell r="I165">
            <v>9.0999999999999091</v>
          </cell>
        </row>
        <row r="166">
          <cell r="F166" t="str">
            <v>372</v>
          </cell>
          <cell r="I166">
            <v>9.8000000000001819</v>
          </cell>
        </row>
        <row r="167">
          <cell r="F167" t="str">
            <v>372</v>
          </cell>
          <cell r="I167">
            <v>7</v>
          </cell>
        </row>
        <row r="168">
          <cell r="F168" t="str">
            <v>372</v>
          </cell>
          <cell r="I168">
            <v>9.0999999999999091</v>
          </cell>
        </row>
        <row r="169">
          <cell r="F169" t="str">
            <v>372</v>
          </cell>
          <cell r="I169">
            <v>9</v>
          </cell>
        </row>
        <row r="170">
          <cell r="F170" t="str">
            <v>372</v>
          </cell>
          <cell r="I170">
            <v>9.5</v>
          </cell>
        </row>
        <row r="171">
          <cell r="F171" t="str">
            <v>372</v>
          </cell>
          <cell r="I171">
            <v>7.5</v>
          </cell>
        </row>
        <row r="172">
          <cell r="F172" t="str">
            <v>372</v>
          </cell>
          <cell r="I172">
            <v>10</v>
          </cell>
        </row>
        <row r="173">
          <cell r="F173" t="str">
            <v>372</v>
          </cell>
          <cell r="I173">
            <v>10</v>
          </cell>
        </row>
        <row r="174">
          <cell r="F174" t="str">
            <v>372</v>
          </cell>
          <cell r="I174">
            <v>10</v>
          </cell>
        </row>
        <row r="175">
          <cell r="F175" t="str">
            <v>372</v>
          </cell>
          <cell r="I175">
            <v>8.6999999999998181</v>
          </cell>
        </row>
        <row r="176">
          <cell r="F176" t="str">
            <v>372</v>
          </cell>
          <cell r="I176">
            <v>10</v>
          </cell>
        </row>
        <row r="177">
          <cell r="F177" t="str">
            <v>372</v>
          </cell>
          <cell r="I177">
            <v>8</v>
          </cell>
        </row>
        <row r="178">
          <cell r="F178" t="str">
            <v>372</v>
          </cell>
          <cell r="I178">
            <v>7</v>
          </cell>
        </row>
        <row r="179">
          <cell r="F179" t="str">
            <v>372</v>
          </cell>
          <cell r="I179">
            <v>9</v>
          </cell>
        </row>
        <row r="180">
          <cell r="F180" t="str">
            <v>372</v>
          </cell>
          <cell r="I180">
            <v>9.4000000000000909</v>
          </cell>
        </row>
        <row r="181">
          <cell r="F181" t="str">
            <v>372</v>
          </cell>
          <cell r="I181">
            <v>6.0999999999999091</v>
          </cell>
        </row>
        <row r="182">
          <cell r="F182" t="str">
            <v>372</v>
          </cell>
          <cell r="I182">
            <v>10</v>
          </cell>
        </row>
        <row r="183">
          <cell r="F183" t="str">
            <v>372</v>
          </cell>
          <cell r="I183">
            <v>5.4000000000000909</v>
          </cell>
        </row>
        <row r="184">
          <cell r="F184" t="str">
            <v>372</v>
          </cell>
          <cell r="I184">
            <v>9.5999999999999091</v>
          </cell>
        </row>
        <row r="185">
          <cell r="F185" t="str">
            <v>372</v>
          </cell>
          <cell r="I185">
            <v>8.5999999999999091</v>
          </cell>
        </row>
        <row r="186">
          <cell r="F186" t="str">
            <v>372</v>
          </cell>
          <cell r="I186">
            <v>7.1999999999998181</v>
          </cell>
        </row>
        <row r="187">
          <cell r="F187" t="str">
            <v>372</v>
          </cell>
          <cell r="I187">
            <v>0</v>
          </cell>
        </row>
        <row r="188">
          <cell r="F188" t="str">
            <v>372</v>
          </cell>
          <cell r="I188">
            <v>0</v>
          </cell>
        </row>
        <row r="189">
          <cell r="F189" t="str">
            <v>372</v>
          </cell>
          <cell r="I189">
            <v>0</v>
          </cell>
        </row>
        <row r="190">
          <cell r="F190" t="str">
            <v>373</v>
          </cell>
          <cell r="I190">
            <v>9</v>
          </cell>
        </row>
        <row r="191">
          <cell r="F191" t="str">
            <v>373</v>
          </cell>
          <cell r="I191">
            <v>10</v>
          </cell>
        </row>
        <row r="192">
          <cell r="F192" t="str">
            <v>373</v>
          </cell>
          <cell r="I192">
            <v>9.7999999999997272</v>
          </cell>
        </row>
        <row r="193">
          <cell r="F193" t="str">
            <v>373</v>
          </cell>
          <cell r="I193">
            <v>10</v>
          </cell>
        </row>
        <row r="194">
          <cell r="F194" t="str">
            <v>373</v>
          </cell>
          <cell r="I194">
            <v>10</v>
          </cell>
        </row>
        <row r="195">
          <cell r="F195" t="str">
            <v>373</v>
          </cell>
          <cell r="I195">
            <v>10</v>
          </cell>
        </row>
        <row r="196">
          <cell r="F196" t="str">
            <v>373</v>
          </cell>
          <cell r="I196">
            <v>9.5</v>
          </cell>
        </row>
        <row r="197">
          <cell r="F197" t="str">
            <v>373</v>
          </cell>
          <cell r="I197">
            <v>10</v>
          </cell>
        </row>
        <row r="198">
          <cell r="F198" t="str">
            <v>373</v>
          </cell>
          <cell r="I198">
            <v>9</v>
          </cell>
        </row>
        <row r="199">
          <cell r="F199" t="str">
            <v>373</v>
          </cell>
          <cell r="I199">
            <v>10</v>
          </cell>
        </row>
        <row r="200">
          <cell r="F200" t="str">
            <v>373</v>
          </cell>
          <cell r="I200">
            <v>10.700000000000273</v>
          </cell>
        </row>
        <row r="201">
          <cell r="F201" t="str">
            <v>373</v>
          </cell>
          <cell r="I201">
            <v>10</v>
          </cell>
        </row>
        <row r="202">
          <cell r="F202" t="str">
            <v>373</v>
          </cell>
          <cell r="I202">
            <v>10</v>
          </cell>
        </row>
        <row r="203">
          <cell r="F203" t="str">
            <v>373</v>
          </cell>
          <cell r="I203">
            <v>10</v>
          </cell>
        </row>
        <row r="204">
          <cell r="F204" t="str">
            <v>373</v>
          </cell>
          <cell r="I204">
            <v>9.5</v>
          </cell>
        </row>
        <row r="205">
          <cell r="F205" t="str">
            <v>373</v>
          </cell>
          <cell r="I205">
            <v>10</v>
          </cell>
        </row>
        <row r="206">
          <cell r="F206" t="str">
            <v>373</v>
          </cell>
          <cell r="I206">
            <v>10</v>
          </cell>
        </row>
        <row r="207">
          <cell r="F207" t="str">
            <v>373</v>
          </cell>
          <cell r="I207">
            <v>10</v>
          </cell>
        </row>
        <row r="208">
          <cell r="F208" t="str">
            <v>373</v>
          </cell>
          <cell r="I208">
            <v>10</v>
          </cell>
        </row>
        <row r="209">
          <cell r="F209" t="str">
            <v>373</v>
          </cell>
          <cell r="I209">
            <v>10</v>
          </cell>
        </row>
        <row r="210">
          <cell r="F210" t="str">
            <v>373</v>
          </cell>
          <cell r="I210">
            <v>10</v>
          </cell>
        </row>
        <row r="211">
          <cell r="F211" t="str">
            <v>373</v>
          </cell>
          <cell r="I211">
            <v>10</v>
          </cell>
        </row>
        <row r="212">
          <cell r="F212" t="str">
            <v>373</v>
          </cell>
          <cell r="I212">
            <v>9</v>
          </cell>
        </row>
        <row r="213">
          <cell r="F213" t="str">
            <v>373</v>
          </cell>
          <cell r="I213">
            <v>10</v>
          </cell>
        </row>
        <row r="214">
          <cell r="F214" t="str">
            <v>373</v>
          </cell>
          <cell r="I214">
            <v>10</v>
          </cell>
        </row>
        <row r="215">
          <cell r="F215" t="str">
            <v>373</v>
          </cell>
          <cell r="I215">
            <v>7.5</v>
          </cell>
        </row>
        <row r="216">
          <cell r="F216" t="str">
            <v>373</v>
          </cell>
          <cell r="I216">
            <v>10</v>
          </cell>
        </row>
        <row r="217">
          <cell r="F217" t="str">
            <v>373</v>
          </cell>
          <cell r="I217">
            <v>10</v>
          </cell>
        </row>
        <row r="218">
          <cell r="F218" t="str">
            <v>373</v>
          </cell>
          <cell r="I218">
            <v>10</v>
          </cell>
        </row>
        <row r="219">
          <cell r="F219" t="str">
            <v>373</v>
          </cell>
          <cell r="I219">
            <v>10</v>
          </cell>
        </row>
        <row r="220">
          <cell r="F220" t="str">
            <v>373</v>
          </cell>
          <cell r="I220">
            <v>10</v>
          </cell>
        </row>
        <row r="221">
          <cell r="F221" t="str">
            <v>373</v>
          </cell>
          <cell r="I221">
            <v>10</v>
          </cell>
        </row>
        <row r="222">
          <cell r="F222" t="str">
            <v>373</v>
          </cell>
          <cell r="I222">
            <v>9.6999999999998181</v>
          </cell>
        </row>
        <row r="223">
          <cell r="F223" t="str">
            <v>373</v>
          </cell>
          <cell r="I223">
            <v>9.5</v>
          </cell>
        </row>
        <row r="224">
          <cell r="F224" t="str">
            <v>373</v>
          </cell>
          <cell r="I224">
            <v>10</v>
          </cell>
        </row>
        <row r="225">
          <cell r="F225" t="str">
            <v>373</v>
          </cell>
          <cell r="I225">
            <v>9</v>
          </cell>
        </row>
        <row r="226">
          <cell r="F226" t="str">
            <v>373</v>
          </cell>
          <cell r="I226">
            <v>8.5</v>
          </cell>
        </row>
        <row r="227">
          <cell r="F227" t="str">
            <v>373</v>
          </cell>
          <cell r="I227">
            <v>9.9000000000000909</v>
          </cell>
        </row>
        <row r="228">
          <cell r="F228" t="str">
            <v>373</v>
          </cell>
          <cell r="I228">
            <v>10</v>
          </cell>
        </row>
        <row r="229">
          <cell r="F229" t="str">
            <v>373</v>
          </cell>
          <cell r="I229">
            <v>10</v>
          </cell>
        </row>
        <row r="230">
          <cell r="F230" t="str">
            <v>373</v>
          </cell>
          <cell r="I230">
            <v>10</v>
          </cell>
        </row>
        <row r="231">
          <cell r="F231" t="str">
            <v>373</v>
          </cell>
          <cell r="I231">
            <v>10</v>
          </cell>
        </row>
        <row r="232">
          <cell r="F232" t="str">
            <v>373</v>
          </cell>
          <cell r="I232">
            <v>10</v>
          </cell>
        </row>
        <row r="233">
          <cell r="F233" t="str">
            <v>373</v>
          </cell>
          <cell r="I233">
            <v>10</v>
          </cell>
        </row>
        <row r="234">
          <cell r="F234" t="str">
            <v>373</v>
          </cell>
          <cell r="I234">
            <v>10</v>
          </cell>
        </row>
        <row r="235">
          <cell r="F235" t="str">
            <v>373</v>
          </cell>
          <cell r="I235">
            <v>10</v>
          </cell>
        </row>
        <row r="236">
          <cell r="F236" t="str">
            <v>373</v>
          </cell>
          <cell r="I236">
            <v>10</v>
          </cell>
        </row>
        <row r="237">
          <cell r="F237" t="str">
            <v>373</v>
          </cell>
          <cell r="I237">
            <v>10</v>
          </cell>
        </row>
        <row r="238">
          <cell r="F238" t="str">
            <v>373</v>
          </cell>
          <cell r="I238">
            <v>10</v>
          </cell>
        </row>
        <row r="239">
          <cell r="F239" t="str">
            <v>373</v>
          </cell>
          <cell r="I239">
            <v>10</v>
          </cell>
        </row>
        <row r="240">
          <cell r="F240" t="str">
            <v>373</v>
          </cell>
          <cell r="I240">
            <v>9</v>
          </cell>
        </row>
        <row r="241">
          <cell r="F241" t="str">
            <v>373</v>
          </cell>
          <cell r="I241">
            <v>10</v>
          </cell>
        </row>
        <row r="242">
          <cell r="F242" t="str">
            <v>373</v>
          </cell>
          <cell r="I242">
            <v>10</v>
          </cell>
        </row>
        <row r="243">
          <cell r="F243" t="str">
            <v>373</v>
          </cell>
          <cell r="I243">
            <v>10</v>
          </cell>
        </row>
        <row r="244">
          <cell r="F244" t="str">
            <v>373</v>
          </cell>
          <cell r="I244">
            <v>10</v>
          </cell>
        </row>
        <row r="245">
          <cell r="F245" t="str">
            <v>373</v>
          </cell>
          <cell r="I245">
            <v>10</v>
          </cell>
        </row>
        <row r="246">
          <cell r="F246" t="str">
            <v>373</v>
          </cell>
          <cell r="I246">
            <v>10</v>
          </cell>
        </row>
        <row r="247">
          <cell r="F247" t="str">
            <v>373</v>
          </cell>
          <cell r="I247">
            <v>10</v>
          </cell>
        </row>
        <row r="248">
          <cell r="F248" t="str">
            <v>373</v>
          </cell>
          <cell r="I248">
            <v>10</v>
          </cell>
        </row>
        <row r="249">
          <cell r="F249" t="str">
            <v>373</v>
          </cell>
          <cell r="I249">
            <v>10</v>
          </cell>
        </row>
        <row r="250">
          <cell r="F250" t="str">
            <v>373</v>
          </cell>
          <cell r="I250">
            <v>0</v>
          </cell>
        </row>
        <row r="251">
          <cell r="F251" t="str">
            <v>373</v>
          </cell>
          <cell r="I251">
            <v>0</v>
          </cell>
        </row>
        <row r="252">
          <cell r="F252" t="str">
            <v>378</v>
          </cell>
          <cell r="I252">
            <v>0</v>
          </cell>
        </row>
        <row r="253">
          <cell r="F253" t="str">
            <v>378</v>
          </cell>
          <cell r="I253">
            <v>0</v>
          </cell>
        </row>
        <row r="254">
          <cell r="F254" t="str">
            <v>378</v>
          </cell>
          <cell r="I254">
            <v>0</v>
          </cell>
        </row>
        <row r="255">
          <cell r="F255" t="str">
            <v>378</v>
          </cell>
          <cell r="I255">
            <v>8.3000000000001819</v>
          </cell>
        </row>
        <row r="256">
          <cell r="F256" t="str">
            <v>378</v>
          </cell>
          <cell r="I256">
            <v>10</v>
          </cell>
        </row>
        <row r="257">
          <cell r="F257" t="str">
            <v>378</v>
          </cell>
          <cell r="I257">
            <v>10.199999999999818</v>
          </cell>
        </row>
        <row r="258">
          <cell r="F258" t="str">
            <v>378</v>
          </cell>
          <cell r="I258">
            <v>10.400000000000091</v>
          </cell>
        </row>
        <row r="259">
          <cell r="F259" t="str">
            <v>378</v>
          </cell>
          <cell r="I259">
            <v>9</v>
          </cell>
        </row>
        <row r="260">
          <cell r="F260" t="str">
            <v>378</v>
          </cell>
          <cell r="I260">
            <v>9.0999999999999091</v>
          </cell>
        </row>
        <row r="261">
          <cell r="F261" t="str">
            <v>378</v>
          </cell>
          <cell r="I261">
            <v>10.400000000000091</v>
          </cell>
        </row>
        <row r="262">
          <cell r="F262" t="str">
            <v>378</v>
          </cell>
          <cell r="I262">
            <v>10</v>
          </cell>
        </row>
        <row r="263">
          <cell r="F263" t="str">
            <v>378</v>
          </cell>
          <cell r="I263">
            <v>8.0999999999999091</v>
          </cell>
        </row>
        <row r="264">
          <cell r="F264" t="str">
            <v>378</v>
          </cell>
          <cell r="I264">
            <v>9.8000000000001819</v>
          </cell>
        </row>
        <row r="265">
          <cell r="F265" t="str">
            <v>378</v>
          </cell>
          <cell r="I265">
            <v>10</v>
          </cell>
        </row>
        <row r="266">
          <cell r="F266" t="str">
            <v>378</v>
          </cell>
          <cell r="I266">
            <v>9.5999999999999091</v>
          </cell>
        </row>
        <row r="267">
          <cell r="F267" t="str">
            <v>378</v>
          </cell>
          <cell r="I267">
            <v>10.5</v>
          </cell>
        </row>
        <row r="268">
          <cell r="F268" t="str">
            <v>378</v>
          </cell>
          <cell r="I268">
            <v>10.099999999999909</v>
          </cell>
        </row>
        <row r="269">
          <cell r="F269" t="str">
            <v>378</v>
          </cell>
          <cell r="I269">
            <v>10.200000000000273</v>
          </cell>
        </row>
        <row r="270">
          <cell r="F270" t="str">
            <v>378</v>
          </cell>
          <cell r="I270">
            <v>10</v>
          </cell>
        </row>
        <row r="271">
          <cell r="F271" t="str">
            <v>378</v>
          </cell>
          <cell r="I271">
            <v>10.199999999999818</v>
          </cell>
        </row>
        <row r="272">
          <cell r="F272" t="str">
            <v>378</v>
          </cell>
          <cell r="I272">
            <v>10.099999999999909</v>
          </cell>
        </row>
        <row r="273">
          <cell r="F273" t="str">
            <v>378</v>
          </cell>
          <cell r="I273">
            <v>10</v>
          </cell>
        </row>
        <row r="274">
          <cell r="F274" t="str">
            <v>378</v>
          </cell>
          <cell r="I274">
            <v>9.3000000000001819</v>
          </cell>
        </row>
        <row r="275">
          <cell r="F275" t="str">
            <v>378</v>
          </cell>
          <cell r="I275">
            <v>10</v>
          </cell>
        </row>
        <row r="276">
          <cell r="F276" t="str">
            <v>378</v>
          </cell>
          <cell r="I276">
            <v>9.7999999999997272</v>
          </cell>
        </row>
        <row r="277">
          <cell r="F277" t="str">
            <v>378</v>
          </cell>
          <cell r="I277">
            <v>10</v>
          </cell>
        </row>
        <row r="278">
          <cell r="F278" t="str">
            <v>378</v>
          </cell>
          <cell r="I278">
            <v>10.200000000000273</v>
          </cell>
        </row>
        <row r="279">
          <cell r="F279" t="str">
            <v>378</v>
          </cell>
          <cell r="I279">
            <v>10.799999999999727</v>
          </cell>
        </row>
        <row r="280">
          <cell r="F280" t="str">
            <v>378</v>
          </cell>
          <cell r="I280">
            <v>10.200000000000273</v>
          </cell>
        </row>
        <row r="281">
          <cell r="F281" t="str">
            <v>378</v>
          </cell>
          <cell r="I281">
            <v>9.1999999999998181</v>
          </cell>
        </row>
        <row r="282">
          <cell r="F282" t="str">
            <v>378</v>
          </cell>
          <cell r="I282">
            <v>10</v>
          </cell>
        </row>
        <row r="283">
          <cell r="F283" t="str">
            <v>378</v>
          </cell>
          <cell r="I283">
            <v>10.099999999999909</v>
          </cell>
        </row>
        <row r="284">
          <cell r="F284" t="str">
            <v>378</v>
          </cell>
          <cell r="I284">
            <v>10</v>
          </cell>
        </row>
        <row r="285">
          <cell r="F285" t="str">
            <v>378</v>
          </cell>
          <cell r="I285">
            <v>10</v>
          </cell>
        </row>
        <row r="286">
          <cell r="F286" t="str">
            <v>378</v>
          </cell>
          <cell r="I286">
            <v>10</v>
          </cell>
        </row>
        <row r="287">
          <cell r="F287" t="str">
            <v>378</v>
          </cell>
          <cell r="I287">
            <v>3.8000000000001819</v>
          </cell>
        </row>
        <row r="288">
          <cell r="F288" t="str">
            <v>378</v>
          </cell>
          <cell r="I288">
            <v>5.4000000000000909</v>
          </cell>
        </row>
        <row r="289">
          <cell r="F289" t="str">
            <v>378</v>
          </cell>
          <cell r="I289">
            <v>10.5</v>
          </cell>
        </row>
        <row r="290">
          <cell r="F290" t="str">
            <v>378</v>
          </cell>
          <cell r="I290">
            <v>10.400000000000091</v>
          </cell>
        </row>
        <row r="291">
          <cell r="F291" t="str">
            <v>378</v>
          </cell>
          <cell r="I291">
            <v>9.6999999999998181</v>
          </cell>
        </row>
        <row r="292">
          <cell r="F292" t="str">
            <v>378</v>
          </cell>
          <cell r="I292">
            <v>10.199999999999818</v>
          </cell>
        </row>
        <row r="293">
          <cell r="F293" t="str">
            <v>378</v>
          </cell>
          <cell r="I293">
            <v>10.300000000000182</v>
          </cell>
        </row>
        <row r="294">
          <cell r="F294" t="str">
            <v>378</v>
          </cell>
          <cell r="I294">
            <v>10.099999999999909</v>
          </cell>
        </row>
        <row r="295">
          <cell r="F295" t="str">
            <v>378</v>
          </cell>
          <cell r="I295">
            <v>10.099999999999909</v>
          </cell>
        </row>
        <row r="296">
          <cell r="F296" t="str">
            <v>378</v>
          </cell>
          <cell r="I296">
            <v>10.100000000000364</v>
          </cell>
        </row>
        <row r="297">
          <cell r="F297" t="str">
            <v>378</v>
          </cell>
          <cell r="I297">
            <v>10.099999999999909</v>
          </cell>
        </row>
        <row r="298">
          <cell r="F298" t="str">
            <v>378</v>
          </cell>
          <cell r="I298">
            <v>9.5999999999999091</v>
          </cell>
        </row>
        <row r="299">
          <cell r="F299" t="str">
            <v>378</v>
          </cell>
          <cell r="I299">
            <v>8.5999999999999091</v>
          </cell>
        </row>
        <row r="300">
          <cell r="F300" t="str">
            <v>378</v>
          </cell>
          <cell r="I300">
            <v>9.5999999999999091</v>
          </cell>
        </row>
        <row r="301">
          <cell r="F301" t="str">
            <v>378</v>
          </cell>
          <cell r="I301">
            <v>10</v>
          </cell>
        </row>
        <row r="302">
          <cell r="F302" t="str">
            <v>378</v>
          </cell>
          <cell r="I302">
            <v>9.1000000000003638</v>
          </cell>
        </row>
        <row r="303">
          <cell r="F303" t="str">
            <v>378</v>
          </cell>
          <cell r="I303">
            <v>10</v>
          </cell>
        </row>
        <row r="304">
          <cell r="F304" t="str">
            <v>378</v>
          </cell>
          <cell r="I304">
            <v>10</v>
          </cell>
        </row>
        <row r="305">
          <cell r="F305" t="str">
            <v>378</v>
          </cell>
          <cell r="I305">
            <v>4.0999999999999091</v>
          </cell>
        </row>
        <row r="306">
          <cell r="F306" t="str">
            <v>378</v>
          </cell>
          <cell r="I306">
            <v>0</v>
          </cell>
        </row>
        <row r="307">
          <cell r="F307" t="str">
            <v>378</v>
          </cell>
          <cell r="I307">
            <v>8</v>
          </cell>
        </row>
        <row r="308">
          <cell r="F308" t="str">
            <v>378</v>
          </cell>
          <cell r="I308">
            <v>10</v>
          </cell>
        </row>
        <row r="309">
          <cell r="F309" t="str">
            <v>378</v>
          </cell>
          <cell r="I309">
            <v>5</v>
          </cell>
        </row>
        <row r="310">
          <cell r="F310" t="str">
            <v>378</v>
          </cell>
          <cell r="I310">
            <v>7</v>
          </cell>
        </row>
        <row r="311">
          <cell r="F311" t="str">
            <v>378</v>
          </cell>
          <cell r="I311">
            <v>7.5</v>
          </cell>
        </row>
        <row r="312">
          <cell r="F312" t="str">
            <v>378</v>
          </cell>
          <cell r="I312">
            <v>0</v>
          </cell>
        </row>
        <row r="313">
          <cell r="F313" t="str">
            <v>378</v>
          </cell>
          <cell r="I313">
            <v>0</v>
          </cell>
        </row>
        <row r="314">
          <cell r="F314" t="str">
            <v>379</v>
          </cell>
          <cell r="I314">
            <v>9</v>
          </cell>
        </row>
        <row r="315">
          <cell r="F315" t="str">
            <v>379</v>
          </cell>
          <cell r="I315">
            <v>9.5</v>
          </cell>
        </row>
        <row r="316">
          <cell r="F316" t="str">
            <v>379</v>
          </cell>
          <cell r="I316">
            <v>10</v>
          </cell>
        </row>
        <row r="317">
          <cell r="F317" t="str">
            <v>379</v>
          </cell>
          <cell r="I317">
            <v>10</v>
          </cell>
        </row>
        <row r="318">
          <cell r="F318" t="str">
            <v>379</v>
          </cell>
          <cell r="I318">
            <v>10</v>
          </cell>
        </row>
        <row r="319">
          <cell r="F319" t="str">
            <v>379</v>
          </cell>
          <cell r="I319">
            <v>10</v>
          </cell>
        </row>
        <row r="320">
          <cell r="F320" t="str">
            <v>379</v>
          </cell>
          <cell r="I320">
            <v>10</v>
          </cell>
        </row>
        <row r="321">
          <cell r="F321" t="str">
            <v>379</v>
          </cell>
          <cell r="I321">
            <v>10</v>
          </cell>
        </row>
        <row r="322">
          <cell r="F322" t="str">
            <v>379</v>
          </cell>
          <cell r="I322">
            <v>9</v>
          </cell>
        </row>
        <row r="323">
          <cell r="F323" t="str">
            <v>379</v>
          </cell>
          <cell r="I323">
            <v>10</v>
          </cell>
        </row>
        <row r="324">
          <cell r="F324" t="str">
            <v>379</v>
          </cell>
          <cell r="I324">
            <v>10</v>
          </cell>
        </row>
        <row r="325">
          <cell r="F325" t="str">
            <v>379</v>
          </cell>
          <cell r="I325">
            <v>10</v>
          </cell>
        </row>
        <row r="326">
          <cell r="F326" t="str">
            <v>379</v>
          </cell>
          <cell r="I326">
            <v>10</v>
          </cell>
        </row>
        <row r="327">
          <cell r="F327" t="str">
            <v>379</v>
          </cell>
          <cell r="I327">
            <v>10</v>
          </cell>
        </row>
        <row r="328">
          <cell r="F328" t="str">
            <v>379</v>
          </cell>
          <cell r="I328">
            <v>10</v>
          </cell>
        </row>
        <row r="329">
          <cell r="F329" t="str">
            <v>379</v>
          </cell>
          <cell r="I329">
            <v>10</v>
          </cell>
        </row>
        <row r="330">
          <cell r="F330" t="str">
            <v>379</v>
          </cell>
          <cell r="I330">
            <v>10</v>
          </cell>
        </row>
        <row r="331">
          <cell r="F331" t="str">
            <v>379</v>
          </cell>
          <cell r="I331">
            <v>10</v>
          </cell>
        </row>
        <row r="332">
          <cell r="F332" t="str">
            <v>379</v>
          </cell>
          <cell r="I332">
            <v>10</v>
          </cell>
        </row>
        <row r="333">
          <cell r="F333" t="str">
            <v>379</v>
          </cell>
          <cell r="I333">
            <v>9</v>
          </cell>
        </row>
        <row r="334">
          <cell r="F334" t="str">
            <v>379</v>
          </cell>
          <cell r="I334">
            <v>10.5</v>
          </cell>
        </row>
        <row r="335">
          <cell r="F335" t="str">
            <v>379</v>
          </cell>
          <cell r="I335">
            <v>9.6999999999998181</v>
          </cell>
        </row>
        <row r="336">
          <cell r="F336" t="str">
            <v>379</v>
          </cell>
          <cell r="I336">
            <v>8.8000000000001819</v>
          </cell>
        </row>
        <row r="337">
          <cell r="F337" t="str">
            <v>379</v>
          </cell>
          <cell r="I337">
            <v>10</v>
          </cell>
        </row>
        <row r="338">
          <cell r="F338" t="str">
            <v>379</v>
          </cell>
          <cell r="I338">
            <v>10</v>
          </cell>
        </row>
        <row r="339">
          <cell r="F339" t="str">
            <v>379</v>
          </cell>
          <cell r="I339">
            <v>10</v>
          </cell>
        </row>
        <row r="340">
          <cell r="F340" t="str">
            <v>379</v>
          </cell>
          <cell r="I340">
            <v>10</v>
          </cell>
        </row>
        <row r="341">
          <cell r="F341" t="str">
            <v>379</v>
          </cell>
          <cell r="I341">
            <v>10</v>
          </cell>
        </row>
        <row r="342">
          <cell r="F342" t="str">
            <v>379</v>
          </cell>
          <cell r="I342">
            <v>10</v>
          </cell>
        </row>
        <row r="343">
          <cell r="F343" t="str">
            <v>379</v>
          </cell>
          <cell r="I343">
            <v>10</v>
          </cell>
        </row>
        <row r="344">
          <cell r="F344" t="str">
            <v>379</v>
          </cell>
          <cell r="I344">
            <v>10</v>
          </cell>
        </row>
        <row r="345">
          <cell r="F345" t="str">
            <v>379</v>
          </cell>
          <cell r="I345">
            <v>10</v>
          </cell>
        </row>
        <row r="346">
          <cell r="F346" t="str">
            <v>379</v>
          </cell>
          <cell r="I346">
            <v>9.6999999999998181</v>
          </cell>
        </row>
        <row r="347">
          <cell r="F347" t="str">
            <v>379</v>
          </cell>
          <cell r="I347">
            <v>10</v>
          </cell>
        </row>
        <row r="348">
          <cell r="F348" t="str">
            <v>379</v>
          </cell>
          <cell r="I348">
            <v>10.5</v>
          </cell>
        </row>
        <row r="349">
          <cell r="F349" t="str">
            <v>379</v>
          </cell>
          <cell r="I349">
            <v>9.5</v>
          </cell>
        </row>
        <row r="350">
          <cell r="F350" t="str">
            <v>379</v>
          </cell>
          <cell r="I350">
            <v>9</v>
          </cell>
        </row>
        <row r="351">
          <cell r="F351" t="str">
            <v>379</v>
          </cell>
          <cell r="I351">
            <v>10</v>
          </cell>
        </row>
        <row r="352">
          <cell r="F352" t="str">
            <v>379</v>
          </cell>
          <cell r="I352">
            <v>10</v>
          </cell>
        </row>
        <row r="353">
          <cell r="F353" t="str">
            <v>379</v>
          </cell>
          <cell r="I353">
            <v>10</v>
          </cell>
        </row>
        <row r="354">
          <cell r="F354" t="str">
            <v>379</v>
          </cell>
          <cell r="I354">
            <v>10</v>
          </cell>
        </row>
        <row r="355">
          <cell r="F355" t="str">
            <v>379</v>
          </cell>
          <cell r="I355">
            <v>10</v>
          </cell>
        </row>
        <row r="356">
          <cell r="F356" t="str">
            <v>379</v>
          </cell>
          <cell r="I356">
            <v>10</v>
          </cell>
        </row>
        <row r="357">
          <cell r="F357" t="str">
            <v>379</v>
          </cell>
          <cell r="I357">
            <v>10</v>
          </cell>
        </row>
        <row r="358">
          <cell r="F358" t="str">
            <v>379</v>
          </cell>
          <cell r="I358">
            <v>10</v>
          </cell>
        </row>
        <row r="359">
          <cell r="F359" t="str">
            <v>379</v>
          </cell>
          <cell r="I359">
            <v>10</v>
          </cell>
        </row>
        <row r="360">
          <cell r="F360" t="str">
            <v>379</v>
          </cell>
          <cell r="I360">
            <v>6</v>
          </cell>
        </row>
        <row r="361">
          <cell r="F361" t="str">
            <v>379</v>
          </cell>
          <cell r="I361">
            <v>9</v>
          </cell>
        </row>
        <row r="362">
          <cell r="F362" t="str">
            <v>379</v>
          </cell>
          <cell r="I362">
            <v>9.1999999999998181</v>
          </cell>
        </row>
        <row r="363">
          <cell r="F363" t="str">
            <v>379</v>
          </cell>
          <cell r="I363">
            <v>0</v>
          </cell>
        </row>
        <row r="364">
          <cell r="F364" t="str">
            <v>379</v>
          </cell>
          <cell r="I364">
            <v>0</v>
          </cell>
        </row>
        <row r="365">
          <cell r="F365" t="str">
            <v>379</v>
          </cell>
          <cell r="I365">
            <v>0</v>
          </cell>
        </row>
        <row r="366">
          <cell r="F366" t="str">
            <v>379</v>
          </cell>
          <cell r="I366">
            <v>0</v>
          </cell>
        </row>
        <row r="367">
          <cell r="F367" t="str">
            <v>379</v>
          </cell>
          <cell r="I367">
            <v>0</v>
          </cell>
        </row>
        <row r="368">
          <cell r="F368" t="str">
            <v>379</v>
          </cell>
          <cell r="I368">
            <v>0</v>
          </cell>
        </row>
        <row r="369">
          <cell r="F369" t="str">
            <v>379</v>
          </cell>
          <cell r="I369">
            <v>0</v>
          </cell>
        </row>
        <row r="370">
          <cell r="F370" t="str">
            <v>379</v>
          </cell>
          <cell r="I370">
            <v>0</v>
          </cell>
        </row>
        <row r="371">
          <cell r="F371" t="str">
            <v>379</v>
          </cell>
          <cell r="I371">
            <v>0</v>
          </cell>
        </row>
        <row r="372">
          <cell r="F372" t="str">
            <v>379</v>
          </cell>
          <cell r="I372">
            <v>0</v>
          </cell>
        </row>
        <row r="373">
          <cell r="F373" t="str">
            <v>379</v>
          </cell>
          <cell r="I373">
            <v>0</v>
          </cell>
        </row>
        <row r="374">
          <cell r="F374" t="str">
            <v>379</v>
          </cell>
          <cell r="I374">
            <v>0</v>
          </cell>
        </row>
        <row r="375">
          <cell r="F375" t="str">
            <v>379</v>
          </cell>
          <cell r="I375">
            <v>0</v>
          </cell>
        </row>
        <row r="376">
          <cell r="F376" t="str">
            <v>380</v>
          </cell>
          <cell r="I376">
            <v>9.5999999999999091</v>
          </cell>
        </row>
        <row r="377">
          <cell r="F377" t="str">
            <v>380</v>
          </cell>
          <cell r="I377">
            <v>10</v>
          </cell>
        </row>
        <row r="378">
          <cell r="F378" t="str">
            <v>380</v>
          </cell>
          <cell r="I378">
            <v>10.599999999999909</v>
          </cell>
        </row>
        <row r="379">
          <cell r="F379" t="str">
            <v>380</v>
          </cell>
          <cell r="I379">
            <v>10</v>
          </cell>
        </row>
        <row r="380">
          <cell r="F380" t="str">
            <v>380</v>
          </cell>
          <cell r="I380">
            <v>10.5</v>
          </cell>
        </row>
        <row r="381">
          <cell r="F381" t="str">
            <v>380</v>
          </cell>
          <cell r="I381">
            <v>10</v>
          </cell>
        </row>
        <row r="382">
          <cell r="F382" t="str">
            <v>380</v>
          </cell>
          <cell r="I382">
            <v>10</v>
          </cell>
        </row>
        <row r="383">
          <cell r="F383" t="str">
            <v>380</v>
          </cell>
          <cell r="I383">
            <v>9.1000000000003638</v>
          </cell>
        </row>
        <row r="384">
          <cell r="F384" t="str">
            <v>380</v>
          </cell>
          <cell r="I384">
            <v>9</v>
          </cell>
        </row>
        <row r="385">
          <cell r="F385" t="str">
            <v>380</v>
          </cell>
          <cell r="I385">
            <v>8.2999999999997272</v>
          </cell>
        </row>
        <row r="386">
          <cell r="F386" t="str">
            <v>380</v>
          </cell>
          <cell r="I386">
            <v>10</v>
          </cell>
        </row>
        <row r="387">
          <cell r="F387" t="str">
            <v>380</v>
          </cell>
          <cell r="I387">
            <v>10.400000000000091</v>
          </cell>
        </row>
        <row r="388">
          <cell r="F388" t="str">
            <v>380</v>
          </cell>
          <cell r="I388">
            <v>10</v>
          </cell>
        </row>
        <row r="389">
          <cell r="F389" t="str">
            <v>380</v>
          </cell>
          <cell r="I389">
            <v>10.5</v>
          </cell>
        </row>
        <row r="390">
          <cell r="F390" t="str">
            <v>380</v>
          </cell>
          <cell r="I390">
            <v>10</v>
          </cell>
        </row>
        <row r="391">
          <cell r="F391" t="str">
            <v>380</v>
          </cell>
          <cell r="I391">
            <v>10.5</v>
          </cell>
        </row>
        <row r="392">
          <cell r="F392" t="str">
            <v>380</v>
          </cell>
          <cell r="I392">
            <v>10.5</v>
          </cell>
        </row>
        <row r="393">
          <cell r="F393" t="str">
            <v>380</v>
          </cell>
          <cell r="I393">
            <v>10.5</v>
          </cell>
        </row>
        <row r="394">
          <cell r="F394" t="str">
            <v>380</v>
          </cell>
          <cell r="I394">
            <v>10</v>
          </cell>
        </row>
        <row r="395">
          <cell r="F395" t="str">
            <v>380</v>
          </cell>
          <cell r="I395">
            <v>10.5</v>
          </cell>
        </row>
        <row r="396">
          <cell r="F396" t="str">
            <v>380</v>
          </cell>
          <cell r="I396">
            <v>10</v>
          </cell>
        </row>
        <row r="397">
          <cell r="F397" t="str">
            <v>380</v>
          </cell>
          <cell r="I397">
            <v>10.5</v>
          </cell>
        </row>
        <row r="398">
          <cell r="F398" t="str">
            <v>380</v>
          </cell>
          <cell r="I398">
            <v>9.5</v>
          </cell>
        </row>
        <row r="399">
          <cell r="F399" t="str">
            <v>380</v>
          </cell>
          <cell r="I399">
            <v>10</v>
          </cell>
        </row>
        <row r="400">
          <cell r="F400" t="str">
            <v>380</v>
          </cell>
          <cell r="I400">
            <v>10.5</v>
          </cell>
        </row>
        <row r="401">
          <cell r="F401" t="str">
            <v>380</v>
          </cell>
          <cell r="I401">
            <v>10.5</v>
          </cell>
        </row>
        <row r="402">
          <cell r="F402" t="str">
            <v>380</v>
          </cell>
          <cell r="I402">
            <v>10</v>
          </cell>
        </row>
        <row r="403">
          <cell r="F403" t="str">
            <v>380</v>
          </cell>
          <cell r="I403">
            <v>10</v>
          </cell>
        </row>
        <row r="404">
          <cell r="F404" t="str">
            <v>380</v>
          </cell>
          <cell r="I404">
            <v>10.5</v>
          </cell>
        </row>
        <row r="405">
          <cell r="F405" t="str">
            <v>380</v>
          </cell>
          <cell r="I405">
            <v>10.5</v>
          </cell>
        </row>
        <row r="406">
          <cell r="F406" t="str">
            <v>380</v>
          </cell>
          <cell r="I406">
            <v>10.5</v>
          </cell>
        </row>
        <row r="407">
          <cell r="F407" t="str">
            <v>380</v>
          </cell>
          <cell r="I407">
            <v>7</v>
          </cell>
        </row>
        <row r="408">
          <cell r="F408" t="str">
            <v>380</v>
          </cell>
          <cell r="I408">
            <v>10.5</v>
          </cell>
        </row>
        <row r="409">
          <cell r="F409" t="str">
            <v>380</v>
          </cell>
          <cell r="I409">
            <v>10.5</v>
          </cell>
        </row>
        <row r="410">
          <cell r="F410" t="str">
            <v>380</v>
          </cell>
          <cell r="I410">
            <v>10.5</v>
          </cell>
        </row>
        <row r="411">
          <cell r="F411" t="str">
            <v>380</v>
          </cell>
          <cell r="I411">
            <v>8.2000000000002728</v>
          </cell>
        </row>
        <row r="412">
          <cell r="F412" t="str">
            <v>380</v>
          </cell>
          <cell r="I412">
            <v>9.5</v>
          </cell>
        </row>
        <row r="413">
          <cell r="F413" t="str">
            <v>380</v>
          </cell>
          <cell r="I413">
            <v>10.5</v>
          </cell>
        </row>
        <row r="414">
          <cell r="F414" t="str">
            <v>380</v>
          </cell>
          <cell r="I414">
            <v>10.5</v>
          </cell>
        </row>
        <row r="415">
          <cell r="F415" t="str">
            <v>380</v>
          </cell>
          <cell r="I415">
            <v>10</v>
          </cell>
        </row>
        <row r="416">
          <cell r="F416" t="str">
            <v>380</v>
          </cell>
          <cell r="I416">
            <v>9</v>
          </cell>
        </row>
        <row r="417">
          <cell r="F417" t="str">
            <v>380</v>
          </cell>
          <cell r="I417">
            <v>7</v>
          </cell>
        </row>
        <row r="418">
          <cell r="F418" t="str">
            <v>380</v>
          </cell>
          <cell r="I418">
            <v>10</v>
          </cell>
        </row>
        <row r="419">
          <cell r="F419" t="str">
            <v>380</v>
          </cell>
          <cell r="I419">
            <v>10.5</v>
          </cell>
        </row>
        <row r="420">
          <cell r="F420" t="str">
            <v>380</v>
          </cell>
          <cell r="I420">
            <v>10</v>
          </cell>
        </row>
        <row r="421">
          <cell r="F421" t="str">
            <v>380</v>
          </cell>
          <cell r="I421">
            <v>10.5</v>
          </cell>
        </row>
        <row r="422">
          <cell r="F422" t="str">
            <v>380</v>
          </cell>
          <cell r="I422">
            <v>10</v>
          </cell>
        </row>
        <row r="423">
          <cell r="F423" t="str">
            <v>380</v>
          </cell>
          <cell r="I423">
            <v>10</v>
          </cell>
        </row>
        <row r="424">
          <cell r="F424" t="str">
            <v>380</v>
          </cell>
          <cell r="I424">
            <v>10</v>
          </cell>
        </row>
        <row r="425">
          <cell r="F425" t="str">
            <v>380</v>
          </cell>
          <cell r="I425">
            <v>8</v>
          </cell>
        </row>
        <row r="426">
          <cell r="F426" t="str">
            <v>380</v>
          </cell>
          <cell r="I426">
            <v>9</v>
          </cell>
        </row>
        <row r="427">
          <cell r="F427" t="str">
            <v>380</v>
          </cell>
          <cell r="I427">
            <v>10.5</v>
          </cell>
        </row>
        <row r="428">
          <cell r="F428" t="str">
            <v>380</v>
          </cell>
          <cell r="I428">
            <v>10</v>
          </cell>
        </row>
        <row r="429">
          <cell r="F429" t="str">
            <v>380</v>
          </cell>
          <cell r="I429">
            <v>8</v>
          </cell>
        </row>
        <row r="430">
          <cell r="F430" t="str">
            <v>380</v>
          </cell>
          <cell r="I430">
            <v>9.5</v>
          </cell>
        </row>
        <row r="431">
          <cell r="F431" t="str">
            <v>380</v>
          </cell>
          <cell r="I431">
            <v>9</v>
          </cell>
        </row>
        <row r="432">
          <cell r="F432" t="str">
            <v>380</v>
          </cell>
          <cell r="I432">
            <v>10</v>
          </cell>
        </row>
        <row r="433">
          <cell r="F433" t="str">
            <v>380</v>
          </cell>
          <cell r="I433">
            <v>10</v>
          </cell>
        </row>
        <row r="434">
          <cell r="F434" t="str">
            <v>380</v>
          </cell>
          <cell r="I434">
            <v>10</v>
          </cell>
        </row>
        <row r="435">
          <cell r="F435" t="str">
            <v>380</v>
          </cell>
          <cell r="I435">
            <v>9.5</v>
          </cell>
        </row>
        <row r="436">
          <cell r="F436" t="str">
            <v>380</v>
          </cell>
          <cell r="I436">
            <v>0</v>
          </cell>
        </row>
        <row r="437">
          <cell r="F437" t="str">
            <v>380</v>
          </cell>
          <cell r="I437">
            <v>0</v>
          </cell>
        </row>
        <row r="438">
          <cell r="F438" t="str">
            <v>381</v>
          </cell>
          <cell r="I438">
            <v>9.8000000000001819</v>
          </cell>
        </row>
        <row r="439">
          <cell r="F439" t="str">
            <v>381</v>
          </cell>
          <cell r="I439">
            <v>10</v>
          </cell>
        </row>
        <row r="440">
          <cell r="F440" t="str">
            <v>381</v>
          </cell>
          <cell r="I440">
            <v>10.400000000000091</v>
          </cell>
        </row>
        <row r="441">
          <cell r="F441" t="str">
            <v>381</v>
          </cell>
          <cell r="I441">
            <v>9</v>
          </cell>
        </row>
        <row r="442">
          <cell r="F442" t="str">
            <v>381</v>
          </cell>
          <cell r="I442">
            <v>10.300000000000182</v>
          </cell>
        </row>
        <row r="443">
          <cell r="F443" t="str">
            <v>381</v>
          </cell>
          <cell r="I443">
            <v>10.199999999999818</v>
          </cell>
        </row>
        <row r="444">
          <cell r="F444" t="str">
            <v>381</v>
          </cell>
          <cell r="I444">
            <v>10.199999999999818</v>
          </cell>
        </row>
        <row r="445">
          <cell r="F445" t="str">
            <v>381</v>
          </cell>
          <cell r="I445">
            <v>10</v>
          </cell>
        </row>
        <row r="446">
          <cell r="F446" t="str">
            <v>381</v>
          </cell>
          <cell r="I446">
            <v>9</v>
          </cell>
        </row>
        <row r="447">
          <cell r="F447" t="str">
            <v>381</v>
          </cell>
          <cell r="I447">
            <v>8.1000000000003638</v>
          </cell>
        </row>
        <row r="448">
          <cell r="F448" t="str">
            <v>381</v>
          </cell>
          <cell r="I448">
            <v>10</v>
          </cell>
        </row>
        <row r="449">
          <cell r="F449" t="str">
            <v>381</v>
          </cell>
          <cell r="I449">
            <v>10.199999999999818</v>
          </cell>
        </row>
        <row r="450">
          <cell r="F450" t="str">
            <v>381</v>
          </cell>
          <cell r="I450">
            <v>9.4000000000000909</v>
          </cell>
        </row>
        <row r="451">
          <cell r="F451" t="str">
            <v>381</v>
          </cell>
          <cell r="I451">
            <v>10.199999999999818</v>
          </cell>
        </row>
        <row r="452">
          <cell r="F452" t="str">
            <v>381</v>
          </cell>
          <cell r="I452">
            <v>10</v>
          </cell>
        </row>
        <row r="453">
          <cell r="F453" t="str">
            <v>381</v>
          </cell>
          <cell r="I453">
            <v>10.400000000000091</v>
          </cell>
        </row>
        <row r="454">
          <cell r="F454" t="str">
            <v>381</v>
          </cell>
          <cell r="I454">
            <v>10.099999999999909</v>
          </cell>
        </row>
        <row r="455">
          <cell r="F455" t="str">
            <v>381</v>
          </cell>
          <cell r="I455">
            <v>9.2000000000002728</v>
          </cell>
        </row>
        <row r="456">
          <cell r="F456" t="str">
            <v>381</v>
          </cell>
          <cell r="I456">
            <v>10</v>
          </cell>
        </row>
        <row r="457">
          <cell r="F457" t="str">
            <v>381</v>
          </cell>
          <cell r="I457">
            <v>10</v>
          </cell>
        </row>
        <row r="458">
          <cell r="F458" t="str">
            <v>381</v>
          </cell>
          <cell r="I458">
            <v>10.399999999999636</v>
          </cell>
        </row>
        <row r="459">
          <cell r="F459" t="str">
            <v>381</v>
          </cell>
          <cell r="I459">
            <v>10</v>
          </cell>
        </row>
        <row r="460">
          <cell r="F460" t="str">
            <v>381</v>
          </cell>
          <cell r="I460">
            <v>9</v>
          </cell>
        </row>
        <row r="461">
          <cell r="F461" t="str">
            <v>381</v>
          </cell>
          <cell r="I461">
            <v>10</v>
          </cell>
        </row>
        <row r="462">
          <cell r="F462" t="str">
            <v>381</v>
          </cell>
          <cell r="I462">
            <v>10.200000000000273</v>
          </cell>
        </row>
        <row r="463">
          <cell r="F463" t="str">
            <v>381</v>
          </cell>
          <cell r="I463">
            <v>10.199999999999818</v>
          </cell>
        </row>
        <row r="464">
          <cell r="F464" t="str">
            <v>381</v>
          </cell>
          <cell r="I464">
            <v>10.200000000000273</v>
          </cell>
        </row>
        <row r="465">
          <cell r="F465" t="str">
            <v>381</v>
          </cell>
          <cell r="I465">
            <v>10.299999999999727</v>
          </cell>
        </row>
        <row r="466">
          <cell r="F466" t="str">
            <v>381</v>
          </cell>
          <cell r="I466">
            <v>10.300000000000182</v>
          </cell>
        </row>
        <row r="467">
          <cell r="F467" t="str">
            <v>381</v>
          </cell>
          <cell r="I467">
            <v>10</v>
          </cell>
        </row>
        <row r="468">
          <cell r="F468" t="str">
            <v>381</v>
          </cell>
          <cell r="I468">
            <v>10.299999999999727</v>
          </cell>
        </row>
        <row r="469">
          <cell r="F469" t="str">
            <v>381</v>
          </cell>
          <cell r="I469">
            <v>10</v>
          </cell>
        </row>
        <row r="470">
          <cell r="F470" t="str">
            <v>381</v>
          </cell>
          <cell r="I470">
            <v>10.299999999999727</v>
          </cell>
        </row>
        <row r="471">
          <cell r="F471" t="str">
            <v>381</v>
          </cell>
          <cell r="I471">
            <v>9.8000000000001819</v>
          </cell>
        </row>
        <row r="472">
          <cell r="F472" t="str">
            <v>381</v>
          </cell>
          <cell r="I472">
            <v>10.299999999999727</v>
          </cell>
        </row>
        <row r="473">
          <cell r="F473" t="str">
            <v>381</v>
          </cell>
          <cell r="I473">
            <v>9.0999999999999091</v>
          </cell>
        </row>
        <row r="474">
          <cell r="F474" t="str">
            <v>381</v>
          </cell>
          <cell r="I474">
            <v>9.5</v>
          </cell>
        </row>
        <row r="475">
          <cell r="F475" t="str">
            <v>381</v>
          </cell>
          <cell r="I475">
            <v>10.099999999999909</v>
          </cell>
        </row>
        <row r="476">
          <cell r="F476" t="str">
            <v>381</v>
          </cell>
          <cell r="I476">
            <v>10</v>
          </cell>
        </row>
        <row r="477">
          <cell r="F477" t="str">
            <v>381</v>
          </cell>
          <cell r="I477">
            <v>9.5</v>
          </cell>
        </row>
        <row r="478">
          <cell r="F478" t="str">
            <v>381</v>
          </cell>
          <cell r="I478">
            <v>9.0999999999999091</v>
          </cell>
        </row>
        <row r="479">
          <cell r="F479" t="str">
            <v>381</v>
          </cell>
          <cell r="I479">
            <v>10</v>
          </cell>
        </row>
        <row r="480">
          <cell r="F480" t="str">
            <v>381</v>
          </cell>
          <cell r="I480">
            <v>10</v>
          </cell>
        </row>
        <row r="481">
          <cell r="F481" t="str">
            <v>381</v>
          </cell>
          <cell r="I481">
            <v>10.400000000000091</v>
          </cell>
        </row>
        <row r="482">
          <cell r="F482" t="str">
            <v>381</v>
          </cell>
          <cell r="I482">
            <v>9.5999999999999091</v>
          </cell>
        </row>
        <row r="483">
          <cell r="F483" t="str">
            <v>381</v>
          </cell>
          <cell r="I483">
            <v>10</v>
          </cell>
        </row>
        <row r="484">
          <cell r="F484" t="str">
            <v>381</v>
          </cell>
          <cell r="I484">
            <v>9.8000000000001819</v>
          </cell>
        </row>
        <row r="485">
          <cell r="F485" t="str">
            <v>381</v>
          </cell>
          <cell r="I485">
            <v>9.1999999999998181</v>
          </cell>
        </row>
        <row r="486">
          <cell r="F486" t="str">
            <v>381</v>
          </cell>
          <cell r="I486">
            <v>10</v>
          </cell>
        </row>
        <row r="487">
          <cell r="F487" t="str">
            <v>381</v>
          </cell>
          <cell r="I487">
            <v>10</v>
          </cell>
        </row>
        <row r="488">
          <cell r="F488" t="str">
            <v>381</v>
          </cell>
          <cell r="I488">
            <v>9</v>
          </cell>
        </row>
        <row r="489">
          <cell r="F489" t="str">
            <v>381</v>
          </cell>
          <cell r="I489">
            <v>9.5</v>
          </cell>
        </row>
        <row r="490">
          <cell r="F490" t="str">
            <v>381</v>
          </cell>
          <cell r="I490">
            <v>10</v>
          </cell>
        </row>
        <row r="491">
          <cell r="F491" t="str">
            <v>381</v>
          </cell>
          <cell r="I491">
            <v>10</v>
          </cell>
        </row>
        <row r="492">
          <cell r="F492" t="str">
            <v>381</v>
          </cell>
          <cell r="I492">
            <v>10</v>
          </cell>
        </row>
        <row r="493">
          <cell r="F493" t="str">
            <v>381</v>
          </cell>
          <cell r="I493">
            <v>10.599999999999909</v>
          </cell>
        </row>
        <row r="494">
          <cell r="F494" t="str">
            <v>381</v>
          </cell>
          <cell r="I494">
            <v>10</v>
          </cell>
        </row>
        <row r="495">
          <cell r="F495" t="str">
            <v>381</v>
          </cell>
          <cell r="I495">
            <v>8.5</v>
          </cell>
        </row>
        <row r="496">
          <cell r="F496" t="str">
            <v>381</v>
          </cell>
          <cell r="I496">
            <v>9.5</v>
          </cell>
        </row>
        <row r="497">
          <cell r="F497" t="str">
            <v>381</v>
          </cell>
          <cell r="I497">
            <v>10</v>
          </cell>
        </row>
        <row r="498">
          <cell r="F498" t="str">
            <v>381</v>
          </cell>
          <cell r="I498">
            <v>0</v>
          </cell>
        </row>
        <row r="499">
          <cell r="F499" t="str">
            <v>381</v>
          </cell>
          <cell r="I499">
            <v>0</v>
          </cell>
        </row>
        <row r="500">
          <cell r="F500" t="str">
            <v>382</v>
          </cell>
          <cell r="I500">
            <v>8.3000000000001819</v>
          </cell>
        </row>
        <row r="501">
          <cell r="F501" t="str">
            <v>382</v>
          </cell>
          <cell r="I501">
            <v>8</v>
          </cell>
        </row>
        <row r="502">
          <cell r="F502" t="str">
            <v>382</v>
          </cell>
          <cell r="I502">
            <v>9.2999999999997272</v>
          </cell>
        </row>
        <row r="503">
          <cell r="F503" t="str">
            <v>382</v>
          </cell>
          <cell r="I503">
            <v>9</v>
          </cell>
        </row>
        <row r="504">
          <cell r="F504" t="str">
            <v>382</v>
          </cell>
          <cell r="I504">
            <v>10</v>
          </cell>
        </row>
        <row r="505">
          <cell r="F505" t="str">
            <v>382</v>
          </cell>
          <cell r="I505">
            <v>8.7000000000002728</v>
          </cell>
        </row>
        <row r="506">
          <cell r="F506" t="str">
            <v>382</v>
          </cell>
          <cell r="I506">
            <v>10</v>
          </cell>
        </row>
        <row r="507">
          <cell r="F507" t="str">
            <v>382</v>
          </cell>
          <cell r="I507">
            <v>9</v>
          </cell>
        </row>
        <row r="508">
          <cell r="F508" t="str">
            <v>382</v>
          </cell>
          <cell r="I508">
            <v>9.2999999999997272</v>
          </cell>
        </row>
        <row r="509">
          <cell r="F509" t="str">
            <v>382</v>
          </cell>
          <cell r="I509">
            <v>10</v>
          </cell>
        </row>
        <row r="510">
          <cell r="F510" t="str">
            <v>382</v>
          </cell>
          <cell r="I510">
            <v>10</v>
          </cell>
        </row>
        <row r="511">
          <cell r="F511" t="str">
            <v>382</v>
          </cell>
          <cell r="I511">
            <v>8.2000000000002728</v>
          </cell>
        </row>
        <row r="512">
          <cell r="F512" t="str">
            <v>382</v>
          </cell>
          <cell r="I512">
            <v>6.4000000000000909</v>
          </cell>
        </row>
        <row r="513">
          <cell r="F513" t="str">
            <v>382</v>
          </cell>
          <cell r="I513">
            <v>8.1999999999998181</v>
          </cell>
        </row>
        <row r="514">
          <cell r="F514" t="str">
            <v>382</v>
          </cell>
          <cell r="I514">
            <v>10</v>
          </cell>
        </row>
        <row r="515">
          <cell r="F515" t="str">
            <v>382</v>
          </cell>
          <cell r="I515">
            <v>8</v>
          </cell>
        </row>
        <row r="516">
          <cell r="F516" t="str">
            <v>382</v>
          </cell>
          <cell r="I516">
            <v>10</v>
          </cell>
        </row>
        <row r="517">
          <cell r="F517" t="str">
            <v>382</v>
          </cell>
          <cell r="I517">
            <v>7.9000000000000909</v>
          </cell>
        </row>
        <row r="518">
          <cell r="F518" t="str">
            <v>382</v>
          </cell>
          <cell r="I518">
            <v>10.099999999999909</v>
          </cell>
        </row>
        <row r="519">
          <cell r="F519" t="str">
            <v>382</v>
          </cell>
          <cell r="I519">
            <v>10.300000000000182</v>
          </cell>
        </row>
        <row r="520">
          <cell r="F520" t="str">
            <v>382</v>
          </cell>
          <cell r="I520">
            <v>10.199999999999818</v>
          </cell>
        </row>
        <row r="521">
          <cell r="F521" t="str">
            <v>382</v>
          </cell>
          <cell r="I521">
            <v>10</v>
          </cell>
        </row>
        <row r="522">
          <cell r="F522" t="str">
            <v>382</v>
          </cell>
          <cell r="I522">
            <v>9</v>
          </cell>
        </row>
        <row r="523">
          <cell r="F523" t="str">
            <v>382</v>
          </cell>
          <cell r="I523">
            <v>7</v>
          </cell>
        </row>
        <row r="524">
          <cell r="F524" t="str">
            <v>382</v>
          </cell>
          <cell r="I524">
            <v>10</v>
          </cell>
        </row>
        <row r="525">
          <cell r="F525" t="str">
            <v>382</v>
          </cell>
          <cell r="I525">
            <v>9.9000000000000909</v>
          </cell>
        </row>
        <row r="526">
          <cell r="F526" t="str">
            <v>382</v>
          </cell>
          <cell r="I526">
            <v>10</v>
          </cell>
        </row>
        <row r="527">
          <cell r="F527" t="str">
            <v>382</v>
          </cell>
          <cell r="I527">
            <v>10</v>
          </cell>
        </row>
        <row r="528">
          <cell r="F528" t="str">
            <v>382</v>
          </cell>
          <cell r="I528">
            <v>9.9000000000000909</v>
          </cell>
        </row>
        <row r="529">
          <cell r="F529" t="str">
            <v>382</v>
          </cell>
          <cell r="I529">
            <v>9.9000000000000909</v>
          </cell>
        </row>
        <row r="530">
          <cell r="F530" t="str">
            <v>382</v>
          </cell>
          <cell r="I530">
            <v>8.1999999999998181</v>
          </cell>
        </row>
        <row r="531">
          <cell r="F531" t="str">
            <v>382</v>
          </cell>
          <cell r="I531">
            <v>8.5</v>
          </cell>
        </row>
        <row r="532">
          <cell r="F532" t="str">
            <v>382</v>
          </cell>
          <cell r="I532">
            <v>10</v>
          </cell>
        </row>
        <row r="533">
          <cell r="F533" t="str">
            <v>382</v>
          </cell>
          <cell r="I533">
            <v>10.099999999999909</v>
          </cell>
        </row>
        <row r="534">
          <cell r="F534" t="str">
            <v>382</v>
          </cell>
          <cell r="I534">
            <v>9.2000000000002728</v>
          </cell>
        </row>
        <row r="535">
          <cell r="F535" t="str">
            <v>382</v>
          </cell>
          <cell r="I535">
            <v>10.399999999999636</v>
          </cell>
        </row>
        <row r="536">
          <cell r="F536" t="str">
            <v>382</v>
          </cell>
          <cell r="I536">
            <v>9.2000000000002728</v>
          </cell>
        </row>
        <row r="537">
          <cell r="F537" t="str">
            <v>382</v>
          </cell>
          <cell r="I537">
            <v>10.699999999999818</v>
          </cell>
        </row>
        <row r="538">
          <cell r="F538" t="str">
            <v>382</v>
          </cell>
          <cell r="I538">
            <v>7.3000000000001819</v>
          </cell>
        </row>
        <row r="539">
          <cell r="F539" t="str">
            <v>382</v>
          </cell>
          <cell r="I539">
            <v>9.5999999999999091</v>
          </cell>
        </row>
        <row r="540">
          <cell r="F540" t="str">
            <v>382</v>
          </cell>
          <cell r="I540">
            <v>8</v>
          </cell>
        </row>
        <row r="541">
          <cell r="F541" t="str">
            <v>382</v>
          </cell>
          <cell r="I541">
            <v>9.8000000000001819</v>
          </cell>
        </row>
        <row r="542">
          <cell r="F542" t="str">
            <v>382</v>
          </cell>
          <cell r="I542">
            <v>10</v>
          </cell>
        </row>
        <row r="543">
          <cell r="F543" t="str">
            <v>382</v>
          </cell>
          <cell r="I543">
            <v>10.199999999999818</v>
          </cell>
        </row>
        <row r="544">
          <cell r="F544" t="str">
            <v>382</v>
          </cell>
          <cell r="I544">
            <v>10</v>
          </cell>
        </row>
        <row r="545">
          <cell r="F545" t="str">
            <v>382</v>
          </cell>
          <cell r="I545">
            <v>8</v>
          </cell>
        </row>
        <row r="546">
          <cell r="F546" t="str">
            <v>382</v>
          </cell>
          <cell r="I546">
            <v>9.8000000000001819</v>
          </cell>
        </row>
        <row r="547">
          <cell r="F547" t="str">
            <v>382</v>
          </cell>
          <cell r="I547">
            <v>9</v>
          </cell>
        </row>
        <row r="548">
          <cell r="F548" t="str">
            <v>382</v>
          </cell>
          <cell r="I548">
            <v>9.7999999999997272</v>
          </cell>
        </row>
        <row r="549">
          <cell r="F549" t="str">
            <v>382</v>
          </cell>
          <cell r="I549">
            <v>10.099999999999909</v>
          </cell>
        </row>
        <row r="550">
          <cell r="F550" t="str">
            <v>382</v>
          </cell>
          <cell r="I550">
            <v>9.1000000000003638</v>
          </cell>
        </row>
        <row r="551">
          <cell r="F551" t="str">
            <v>382</v>
          </cell>
          <cell r="I551">
            <v>9.6999999999998181</v>
          </cell>
        </row>
        <row r="552">
          <cell r="F552" t="str">
            <v>382</v>
          </cell>
          <cell r="I552">
            <v>7.6999999999998181</v>
          </cell>
        </row>
        <row r="553">
          <cell r="F553" t="str">
            <v>382</v>
          </cell>
          <cell r="I553">
            <v>9.7000000000002728</v>
          </cell>
        </row>
        <row r="554">
          <cell r="F554" t="str">
            <v>382</v>
          </cell>
          <cell r="I554">
            <v>9.6999999999998181</v>
          </cell>
        </row>
        <row r="555">
          <cell r="F555" t="str">
            <v>382</v>
          </cell>
          <cell r="I555">
            <v>10</v>
          </cell>
        </row>
        <row r="556">
          <cell r="F556" t="str">
            <v>382</v>
          </cell>
          <cell r="I556">
            <v>8.8000000000001819</v>
          </cell>
        </row>
        <row r="557">
          <cell r="F557" t="str">
            <v>382</v>
          </cell>
          <cell r="I557">
            <v>7.1999999999998181</v>
          </cell>
        </row>
        <row r="558">
          <cell r="F558" t="str">
            <v>382</v>
          </cell>
          <cell r="I558">
            <v>9.5</v>
          </cell>
        </row>
        <row r="559">
          <cell r="F559" t="str">
            <v>382</v>
          </cell>
          <cell r="I559">
            <v>9.2000000000002728</v>
          </cell>
        </row>
        <row r="560">
          <cell r="F560" t="str">
            <v>382</v>
          </cell>
          <cell r="I560">
            <v>0</v>
          </cell>
        </row>
        <row r="561">
          <cell r="F561" t="str">
            <v>382</v>
          </cell>
          <cell r="I561">
            <v>0</v>
          </cell>
        </row>
        <row r="562">
          <cell r="F562" t="str">
            <v>383</v>
          </cell>
          <cell r="I562">
            <v>9</v>
          </cell>
        </row>
        <row r="563">
          <cell r="F563" t="str">
            <v>383</v>
          </cell>
          <cell r="I563">
            <v>10</v>
          </cell>
        </row>
        <row r="564">
          <cell r="F564" t="str">
            <v>383</v>
          </cell>
          <cell r="I564">
            <v>10.200000000000273</v>
          </cell>
        </row>
        <row r="565">
          <cell r="F565" t="str">
            <v>383</v>
          </cell>
          <cell r="I565">
            <v>7.5</v>
          </cell>
        </row>
        <row r="566">
          <cell r="F566" t="str">
            <v>383</v>
          </cell>
          <cell r="I566">
            <v>10.899999999999636</v>
          </cell>
        </row>
        <row r="567">
          <cell r="F567" t="str">
            <v>383</v>
          </cell>
          <cell r="I567">
            <v>10.5</v>
          </cell>
        </row>
        <row r="568">
          <cell r="F568" t="str">
            <v>383</v>
          </cell>
          <cell r="I568">
            <v>10.399999999999636</v>
          </cell>
        </row>
        <row r="569">
          <cell r="F569" t="str">
            <v>383</v>
          </cell>
          <cell r="I569">
            <v>10</v>
          </cell>
        </row>
        <row r="570">
          <cell r="F570" t="str">
            <v>383</v>
          </cell>
          <cell r="I570">
            <v>9</v>
          </cell>
        </row>
        <row r="571">
          <cell r="F571" t="str">
            <v>383</v>
          </cell>
          <cell r="I571">
            <v>10</v>
          </cell>
        </row>
        <row r="572">
          <cell r="F572" t="str">
            <v>383</v>
          </cell>
          <cell r="I572">
            <v>9.8000000000001819</v>
          </cell>
        </row>
        <row r="573">
          <cell r="F573" t="str">
            <v>383</v>
          </cell>
          <cell r="I573">
            <v>10.099999999999909</v>
          </cell>
        </row>
        <row r="574">
          <cell r="F574" t="str">
            <v>383</v>
          </cell>
          <cell r="I574">
            <v>9.3000000000001819</v>
          </cell>
        </row>
        <row r="575">
          <cell r="F575" t="str">
            <v>383</v>
          </cell>
          <cell r="I575">
            <v>10.099999999999909</v>
          </cell>
        </row>
        <row r="576">
          <cell r="F576" t="str">
            <v>383</v>
          </cell>
          <cell r="I576">
            <v>10.300000000000182</v>
          </cell>
        </row>
        <row r="577">
          <cell r="F577" t="str">
            <v>383</v>
          </cell>
          <cell r="I577">
            <v>10.5</v>
          </cell>
        </row>
        <row r="578">
          <cell r="F578" t="str">
            <v>383</v>
          </cell>
          <cell r="I578">
            <v>10.5</v>
          </cell>
        </row>
        <row r="579">
          <cell r="F579" t="str">
            <v>383</v>
          </cell>
          <cell r="I579">
            <v>10.5</v>
          </cell>
        </row>
        <row r="580">
          <cell r="F580" t="str">
            <v>383</v>
          </cell>
          <cell r="I580">
            <v>10.199999999999818</v>
          </cell>
        </row>
        <row r="581">
          <cell r="F581" t="str">
            <v>383</v>
          </cell>
          <cell r="I581">
            <v>10.5</v>
          </cell>
        </row>
        <row r="582">
          <cell r="F582" t="str">
            <v>383</v>
          </cell>
          <cell r="I582">
            <v>9.0999999999999091</v>
          </cell>
        </row>
        <row r="583">
          <cell r="F583" t="str">
            <v>383</v>
          </cell>
          <cell r="I583">
            <v>9.4000000000000909</v>
          </cell>
        </row>
        <row r="584">
          <cell r="F584" t="str">
            <v>383</v>
          </cell>
          <cell r="I584">
            <v>8.5</v>
          </cell>
        </row>
        <row r="585">
          <cell r="F585" t="str">
            <v>383</v>
          </cell>
          <cell r="I585">
            <v>10.099999999999909</v>
          </cell>
        </row>
        <row r="586">
          <cell r="F586" t="str">
            <v>383</v>
          </cell>
          <cell r="I586">
            <v>10.5</v>
          </cell>
        </row>
        <row r="587">
          <cell r="F587" t="str">
            <v>383</v>
          </cell>
          <cell r="I587">
            <v>9.3000000000001819</v>
          </cell>
        </row>
        <row r="588">
          <cell r="F588" t="str">
            <v>383</v>
          </cell>
          <cell r="I588">
            <v>10</v>
          </cell>
        </row>
        <row r="589">
          <cell r="F589" t="str">
            <v>383</v>
          </cell>
          <cell r="I589">
            <v>9</v>
          </cell>
        </row>
        <row r="590">
          <cell r="F590" t="str">
            <v>383</v>
          </cell>
          <cell r="I590">
            <v>10.299999999999727</v>
          </cell>
        </row>
        <row r="591">
          <cell r="F591" t="str">
            <v>383</v>
          </cell>
          <cell r="I591">
            <v>10.5</v>
          </cell>
        </row>
        <row r="592">
          <cell r="F592" t="str">
            <v>383</v>
          </cell>
          <cell r="I592">
            <v>10.5</v>
          </cell>
        </row>
        <row r="593">
          <cell r="F593" t="str">
            <v>383</v>
          </cell>
          <cell r="I593">
            <v>10.100000000000364</v>
          </cell>
        </row>
        <row r="594">
          <cell r="F594" t="str">
            <v>383</v>
          </cell>
          <cell r="I594">
            <v>10.299999999999727</v>
          </cell>
        </row>
        <row r="595">
          <cell r="F595" t="str">
            <v>383</v>
          </cell>
          <cell r="I595">
            <v>10.5</v>
          </cell>
        </row>
        <row r="596">
          <cell r="F596" t="str">
            <v>383</v>
          </cell>
          <cell r="I596">
            <v>10.300000000000182</v>
          </cell>
        </row>
        <row r="597">
          <cell r="F597" t="str">
            <v>383</v>
          </cell>
          <cell r="I597">
            <v>10.5</v>
          </cell>
        </row>
        <row r="598">
          <cell r="F598" t="str">
            <v>383</v>
          </cell>
          <cell r="I598">
            <v>9.5</v>
          </cell>
        </row>
        <row r="599">
          <cell r="F599" t="str">
            <v>383</v>
          </cell>
          <cell r="I599">
            <v>10.5</v>
          </cell>
        </row>
        <row r="600">
          <cell r="F600" t="str">
            <v>383</v>
          </cell>
          <cell r="I600">
            <v>10.5</v>
          </cell>
        </row>
        <row r="601">
          <cell r="F601" t="str">
            <v>383</v>
          </cell>
          <cell r="I601">
            <v>10.5</v>
          </cell>
        </row>
        <row r="602">
          <cell r="F602" t="str">
            <v>383</v>
          </cell>
          <cell r="I602">
            <v>10.199999999999818</v>
          </cell>
        </row>
        <row r="603">
          <cell r="F603" t="str">
            <v>383</v>
          </cell>
          <cell r="I603">
            <v>10</v>
          </cell>
        </row>
        <row r="604">
          <cell r="F604" t="str">
            <v>383</v>
          </cell>
          <cell r="I604">
            <v>0</v>
          </cell>
        </row>
        <row r="605">
          <cell r="F605" t="str">
            <v>383</v>
          </cell>
          <cell r="I605">
            <v>10.5</v>
          </cell>
        </row>
        <row r="606">
          <cell r="F606" t="str">
            <v>383</v>
          </cell>
          <cell r="I606">
            <v>9.5</v>
          </cell>
        </row>
        <row r="607">
          <cell r="F607" t="str">
            <v>383</v>
          </cell>
          <cell r="I607">
            <v>9.5</v>
          </cell>
        </row>
        <row r="608">
          <cell r="F608" t="str">
            <v>383</v>
          </cell>
          <cell r="I608">
            <v>10</v>
          </cell>
        </row>
        <row r="609">
          <cell r="F609" t="str">
            <v>383</v>
          </cell>
          <cell r="I609">
            <v>10.199999999999818</v>
          </cell>
        </row>
        <row r="610">
          <cell r="F610" t="str">
            <v>383</v>
          </cell>
          <cell r="I610">
            <v>10</v>
          </cell>
        </row>
        <row r="611">
          <cell r="F611" t="str">
            <v>383</v>
          </cell>
          <cell r="I611">
            <v>10</v>
          </cell>
        </row>
        <row r="612">
          <cell r="F612" t="str">
            <v>383</v>
          </cell>
          <cell r="I612">
            <v>8.1000000000003638</v>
          </cell>
        </row>
        <row r="613">
          <cell r="F613" t="str">
            <v>383</v>
          </cell>
          <cell r="I613">
            <v>10</v>
          </cell>
        </row>
        <row r="614">
          <cell r="F614" t="str">
            <v>383</v>
          </cell>
          <cell r="I614">
            <v>10.099999999999909</v>
          </cell>
        </row>
        <row r="615">
          <cell r="F615" t="str">
            <v>383</v>
          </cell>
          <cell r="I615">
            <v>10.5</v>
          </cell>
        </row>
        <row r="616">
          <cell r="F616" t="str">
            <v>383</v>
          </cell>
          <cell r="I616">
            <v>9</v>
          </cell>
        </row>
        <row r="617">
          <cell r="F617" t="str">
            <v>383</v>
          </cell>
          <cell r="I617">
            <v>9.6999999999998181</v>
          </cell>
        </row>
        <row r="618">
          <cell r="F618" t="str">
            <v>383</v>
          </cell>
          <cell r="I618">
            <v>10</v>
          </cell>
        </row>
        <row r="619">
          <cell r="F619" t="str">
            <v>383</v>
          </cell>
          <cell r="I619">
            <v>10</v>
          </cell>
        </row>
        <row r="620">
          <cell r="F620" t="str">
            <v>383</v>
          </cell>
          <cell r="I620">
            <v>10</v>
          </cell>
        </row>
        <row r="621">
          <cell r="F621" t="str">
            <v>383</v>
          </cell>
          <cell r="I621">
            <v>9.3000000000001819</v>
          </cell>
        </row>
        <row r="622">
          <cell r="F622" t="str">
            <v>383</v>
          </cell>
          <cell r="I622">
            <v>0</v>
          </cell>
        </row>
        <row r="623">
          <cell r="F623" t="str">
            <v>383</v>
          </cell>
          <cell r="I623">
            <v>0</v>
          </cell>
        </row>
        <row r="624">
          <cell r="F624" t="str">
            <v>384</v>
          </cell>
          <cell r="I624">
            <v>10.5</v>
          </cell>
        </row>
        <row r="625">
          <cell r="F625" t="str">
            <v>384</v>
          </cell>
          <cell r="I625">
            <v>10.200000000000045</v>
          </cell>
        </row>
        <row r="626">
          <cell r="F626" t="str">
            <v>384</v>
          </cell>
          <cell r="I626">
            <v>10.600000000000023</v>
          </cell>
        </row>
        <row r="627">
          <cell r="F627" t="str">
            <v>384</v>
          </cell>
          <cell r="I627">
            <v>0</v>
          </cell>
        </row>
        <row r="628">
          <cell r="F628" t="str">
            <v>384</v>
          </cell>
          <cell r="I628">
            <v>0</v>
          </cell>
        </row>
        <row r="629">
          <cell r="F629" t="str">
            <v>384</v>
          </cell>
          <cell r="I629">
            <v>0</v>
          </cell>
        </row>
        <row r="630">
          <cell r="F630" t="str">
            <v>384</v>
          </cell>
          <cell r="I630">
            <v>0</v>
          </cell>
        </row>
        <row r="631">
          <cell r="F631" t="str">
            <v>384</v>
          </cell>
          <cell r="I631">
            <v>0</v>
          </cell>
        </row>
        <row r="632">
          <cell r="F632" t="str">
            <v>384</v>
          </cell>
          <cell r="I632">
            <v>0</v>
          </cell>
        </row>
        <row r="633">
          <cell r="F633" t="str">
            <v>384</v>
          </cell>
          <cell r="I633">
            <v>0</v>
          </cell>
        </row>
        <row r="634">
          <cell r="F634" t="str">
            <v>384</v>
          </cell>
          <cell r="I634">
            <v>0</v>
          </cell>
        </row>
        <row r="635">
          <cell r="F635" t="str">
            <v>384</v>
          </cell>
          <cell r="I635">
            <v>0</v>
          </cell>
        </row>
        <row r="636">
          <cell r="F636" t="str">
            <v>384</v>
          </cell>
          <cell r="I636">
            <v>0</v>
          </cell>
        </row>
        <row r="637">
          <cell r="F637" t="str">
            <v>384</v>
          </cell>
          <cell r="I637">
            <v>0</v>
          </cell>
        </row>
        <row r="638">
          <cell r="F638" t="str">
            <v>384</v>
          </cell>
          <cell r="I638">
            <v>0</v>
          </cell>
        </row>
        <row r="639">
          <cell r="F639" t="str">
            <v>384</v>
          </cell>
          <cell r="I639">
            <v>0</v>
          </cell>
        </row>
        <row r="640">
          <cell r="F640" t="str">
            <v>384</v>
          </cell>
          <cell r="I640">
            <v>0</v>
          </cell>
        </row>
        <row r="641">
          <cell r="F641" t="str">
            <v>384</v>
          </cell>
          <cell r="I641">
            <v>0</v>
          </cell>
        </row>
        <row r="642">
          <cell r="F642" t="str">
            <v>384</v>
          </cell>
          <cell r="I642">
            <v>0</v>
          </cell>
        </row>
        <row r="643">
          <cell r="F643" t="str">
            <v>384</v>
          </cell>
          <cell r="I643">
            <v>10</v>
          </cell>
        </row>
        <row r="644">
          <cell r="F644" t="str">
            <v>384</v>
          </cell>
          <cell r="I644">
            <v>10.600000000000023</v>
          </cell>
        </row>
        <row r="645">
          <cell r="F645" t="str">
            <v>384</v>
          </cell>
          <cell r="I645">
            <v>9.3999999999999773</v>
          </cell>
        </row>
        <row r="646">
          <cell r="F646" t="str">
            <v>384</v>
          </cell>
          <cell r="I646">
            <v>9.3999999999999773</v>
          </cell>
        </row>
        <row r="647">
          <cell r="F647" t="str">
            <v>384</v>
          </cell>
          <cell r="I647">
            <v>10.5</v>
          </cell>
        </row>
        <row r="648">
          <cell r="F648" t="str">
            <v>384</v>
          </cell>
          <cell r="I648">
            <v>9.7000000000000455</v>
          </cell>
        </row>
        <row r="649">
          <cell r="F649" t="str">
            <v>384</v>
          </cell>
          <cell r="I649">
            <v>9.6000000000000227</v>
          </cell>
        </row>
        <row r="650">
          <cell r="F650" t="str">
            <v>384</v>
          </cell>
          <cell r="I650">
            <v>10.099999999999909</v>
          </cell>
        </row>
        <row r="651">
          <cell r="F651" t="str">
            <v>384</v>
          </cell>
          <cell r="I651">
            <v>10.200000000000045</v>
          </cell>
        </row>
        <row r="652">
          <cell r="F652" t="str">
            <v>384</v>
          </cell>
          <cell r="I652">
            <v>10.700000000000045</v>
          </cell>
        </row>
        <row r="653">
          <cell r="F653" t="str">
            <v>384</v>
          </cell>
          <cell r="I653">
            <v>10</v>
          </cell>
        </row>
        <row r="654">
          <cell r="F654" t="str">
            <v>384</v>
          </cell>
          <cell r="I654">
            <v>10.5</v>
          </cell>
        </row>
        <row r="655">
          <cell r="F655" t="str">
            <v>384</v>
          </cell>
          <cell r="I655">
            <v>7.5</v>
          </cell>
        </row>
        <row r="656">
          <cell r="F656" t="str">
            <v>384</v>
          </cell>
          <cell r="I656">
            <v>9.5999999999999091</v>
          </cell>
        </row>
        <row r="657">
          <cell r="F657" t="str">
            <v>384</v>
          </cell>
          <cell r="I657">
            <v>10.600000000000023</v>
          </cell>
        </row>
        <row r="658">
          <cell r="F658" t="str">
            <v>384</v>
          </cell>
          <cell r="I658">
            <v>10.300000000000068</v>
          </cell>
        </row>
        <row r="659">
          <cell r="F659" t="str">
            <v>384</v>
          </cell>
          <cell r="I659">
            <v>10.5</v>
          </cell>
        </row>
        <row r="660">
          <cell r="F660" t="str">
            <v>384</v>
          </cell>
          <cell r="I660">
            <v>9</v>
          </cell>
        </row>
        <row r="661">
          <cell r="F661" t="str">
            <v>384</v>
          </cell>
          <cell r="I661">
            <v>10.5</v>
          </cell>
        </row>
        <row r="662">
          <cell r="F662" t="str">
            <v>384</v>
          </cell>
          <cell r="I662">
            <v>8.7999999999999545</v>
          </cell>
        </row>
        <row r="663">
          <cell r="F663" t="str">
            <v>384</v>
          </cell>
          <cell r="I663">
            <v>5.2999999999999545</v>
          </cell>
        </row>
        <row r="664">
          <cell r="F664" t="str">
            <v>384</v>
          </cell>
          <cell r="I664">
            <v>10.200000000000045</v>
          </cell>
        </row>
        <row r="665">
          <cell r="F665" t="str">
            <v>384</v>
          </cell>
          <cell r="I665">
            <v>8</v>
          </cell>
        </row>
        <row r="666">
          <cell r="F666" t="str">
            <v>384</v>
          </cell>
          <cell r="I666">
            <v>9.7999999999999545</v>
          </cell>
        </row>
        <row r="667">
          <cell r="F667" t="str">
            <v>384</v>
          </cell>
          <cell r="I667">
            <v>9</v>
          </cell>
        </row>
        <row r="668">
          <cell r="F668" t="str">
            <v>384</v>
          </cell>
          <cell r="I668">
            <v>10</v>
          </cell>
        </row>
        <row r="669">
          <cell r="F669" t="str">
            <v>384</v>
          </cell>
          <cell r="I669">
            <v>8.2000000000000455</v>
          </cell>
        </row>
        <row r="670">
          <cell r="F670" t="str">
            <v>384</v>
          </cell>
          <cell r="I670">
            <v>10.099999999999909</v>
          </cell>
        </row>
        <row r="671">
          <cell r="F671" t="str">
            <v>384</v>
          </cell>
          <cell r="I671">
            <v>10</v>
          </cell>
        </row>
        <row r="672">
          <cell r="F672" t="str">
            <v>384</v>
          </cell>
          <cell r="I672">
            <v>10.5</v>
          </cell>
        </row>
        <row r="673">
          <cell r="F673" t="str">
            <v>384</v>
          </cell>
          <cell r="I673">
            <v>9.8000000000000682</v>
          </cell>
        </row>
        <row r="674">
          <cell r="F674" t="str">
            <v>384</v>
          </cell>
          <cell r="I674">
            <v>9.5</v>
          </cell>
        </row>
        <row r="675">
          <cell r="F675" t="str">
            <v>384</v>
          </cell>
          <cell r="I675">
            <v>10</v>
          </cell>
        </row>
        <row r="676">
          <cell r="F676" t="str">
            <v>384</v>
          </cell>
          <cell r="I676">
            <v>10</v>
          </cell>
        </row>
        <row r="677">
          <cell r="F677" t="str">
            <v>384</v>
          </cell>
          <cell r="I677">
            <v>10.299999999999955</v>
          </cell>
        </row>
        <row r="678">
          <cell r="F678" t="str">
            <v>384</v>
          </cell>
          <cell r="I678">
            <v>0</v>
          </cell>
        </row>
        <row r="679">
          <cell r="F679" t="str">
            <v>384</v>
          </cell>
          <cell r="I679">
            <v>2</v>
          </cell>
        </row>
        <row r="680">
          <cell r="F680" t="str">
            <v>384</v>
          </cell>
          <cell r="I680">
            <v>8.5</v>
          </cell>
        </row>
        <row r="681">
          <cell r="F681" t="str">
            <v>384</v>
          </cell>
          <cell r="I681">
            <v>10</v>
          </cell>
        </row>
        <row r="682">
          <cell r="F682" t="str">
            <v>384</v>
          </cell>
          <cell r="I682">
            <v>10</v>
          </cell>
        </row>
        <row r="683">
          <cell r="F683" t="str">
            <v>384</v>
          </cell>
          <cell r="I683">
            <v>6</v>
          </cell>
        </row>
        <row r="684">
          <cell r="F684" t="str">
            <v>384</v>
          </cell>
          <cell r="I684">
            <v>0</v>
          </cell>
        </row>
        <row r="685">
          <cell r="F685" t="str">
            <v>384</v>
          </cell>
          <cell r="I685">
            <v>0</v>
          </cell>
        </row>
        <row r="686">
          <cell r="F686" t="str">
            <v>348</v>
          </cell>
          <cell r="I686">
            <v>9.5</v>
          </cell>
        </row>
        <row r="687">
          <cell r="F687" t="str">
            <v>348</v>
          </cell>
          <cell r="I687">
            <v>0</v>
          </cell>
        </row>
        <row r="688">
          <cell r="F688" t="str">
            <v>348</v>
          </cell>
          <cell r="I688">
            <v>10</v>
          </cell>
        </row>
        <row r="689">
          <cell r="F689" t="str">
            <v>348</v>
          </cell>
          <cell r="I689">
            <v>0</v>
          </cell>
        </row>
        <row r="690">
          <cell r="F690" t="str">
            <v>348</v>
          </cell>
          <cell r="I690">
            <v>10</v>
          </cell>
        </row>
        <row r="691">
          <cell r="F691" t="str">
            <v>348</v>
          </cell>
          <cell r="I691">
            <v>3.6999999999998181</v>
          </cell>
        </row>
        <row r="692">
          <cell r="F692" t="str">
            <v>348</v>
          </cell>
          <cell r="I692">
            <v>9.5</v>
          </cell>
        </row>
        <row r="693">
          <cell r="F693" t="str">
            <v>348</v>
          </cell>
          <cell r="I693">
            <v>0</v>
          </cell>
        </row>
        <row r="694">
          <cell r="F694" t="str">
            <v>348</v>
          </cell>
          <cell r="I694">
            <v>0</v>
          </cell>
        </row>
        <row r="695">
          <cell r="F695" t="str">
            <v>348</v>
          </cell>
          <cell r="I695">
            <v>0</v>
          </cell>
        </row>
        <row r="696">
          <cell r="F696" t="str">
            <v>348</v>
          </cell>
          <cell r="I696">
            <v>10</v>
          </cell>
        </row>
        <row r="697">
          <cell r="F697" t="str">
            <v>348</v>
          </cell>
          <cell r="I697">
            <v>0</v>
          </cell>
        </row>
        <row r="698">
          <cell r="F698" t="str">
            <v>348</v>
          </cell>
          <cell r="I698">
            <v>9.1000000000003638</v>
          </cell>
        </row>
        <row r="699">
          <cell r="F699" t="str">
            <v>348</v>
          </cell>
          <cell r="I699">
            <v>0</v>
          </cell>
        </row>
        <row r="700">
          <cell r="F700" t="str">
            <v>348</v>
          </cell>
          <cell r="I700">
            <v>6.5</v>
          </cell>
        </row>
        <row r="701">
          <cell r="F701" t="str">
            <v>348</v>
          </cell>
          <cell r="I701">
            <v>0</v>
          </cell>
        </row>
        <row r="702">
          <cell r="F702" t="str">
            <v>348</v>
          </cell>
          <cell r="I702">
            <v>10</v>
          </cell>
        </row>
        <row r="703">
          <cell r="F703" t="str">
            <v>348</v>
          </cell>
          <cell r="I703">
            <v>3.5</v>
          </cell>
        </row>
        <row r="704">
          <cell r="F704" t="str">
            <v>348</v>
          </cell>
          <cell r="I704">
            <v>9.7999999999992724</v>
          </cell>
        </row>
        <row r="705">
          <cell r="F705" t="str">
            <v>348</v>
          </cell>
          <cell r="I705">
            <v>0</v>
          </cell>
        </row>
        <row r="706">
          <cell r="F706" t="str">
            <v>348</v>
          </cell>
          <cell r="I706">
            <v>0</v>
          </cell>
        </row>
        <row r="707">
          <cell r="F707" t="str">
            <v>348</v>
          </cell>
          <cell r="I707">
            <v>0</v>
          </cell>
        </row>
        <row r="708">
          <cell r="F708" t="str">
            <v>348</v>
          </cell>
          <cell r="I708">
            <v>9</v>
          </cell>
        </row>
        <row r="709">
          <cell r="F709" t="str">
            <v>348</v>
          </cell>
          <cell r="I709">
            <v>0</v>
          </cell>
        </row>
        <row r="710">
          <cell r="F710" t="str">
            <v>348</v>
          </cell>
          <cell r="I710">
            <v>0</v>
          </cell>
        </row>
        <row r="711">
          <cell r="F711" t="str">
            <v>348</v>
          </cell>
          <cell r="I711">
            <v>0</v>
          </cell>
        </row>
        <row r="712">
          <cell r="F712" t="str">
            <v>348</v>
          </cell>
          <cell r="I712">
            <v>0</v>
          </cell>
        </row>
        <row r="713">
          <cell r="F713" t="str">
            <v>348</v>
          </cell>
          <cell r="I713">
            <v>0</v>
          </cell>
        </row>
        <row r="714">
          <cell r="F714" t="str">
            <v>348</v>
          </cell>
          <cell r="I714">
            <v>10</v>
          </cell>
        </row>
        <row r="715">
          <cell r="F715" t="str">
            <v>348</v>
          </cell>
          <cell r="I715">
            <v>0</v>
          </cell>
        </row>
        <row r="716">
          <cell r="F716" t="str">
            <v>348</v>
          </cell>
          <cell r="I716">
            <v>10</v>
          </cell>
        </row>
        <row r="717">
          <cell r="F717" t="str">
            <v>348</v>
          </cell>
          <cell r="I717">
            <v>3.6000000000003638</v>
          </cell>
        </row>
        <row r="718">
          <cell r="F718" t="str">
            <v>348</v>
          </cell>
          <cell r="I718">
            <v>7.3999999999996362</v>
          </cell>
        </row>
        <row r="719">
          <cell r="F719" t="str">
            <v>348</v>
          </cell>
          <cell r="I719">
            <v>0</v>
          </cell>
        </row>
        <row r="720">
          <cell r="F720" t="str">
            <v>348</v>
          </cell>
          <cell r="I720">
            <v>0</v>
          </cell>
        </row>
        <row r="721">
          <cell r="F721" t="str">
            <v>348</v>
          </cell>
          <cell r="I721">
            <v>3.2000000000007276</v>
          </cell>
        </row>
        <row r="722">
          <cell r="F722" t="str">
            <v>348</v>
          </cell>
          <cell r="I722">
            <v>8.5</v>
          </cell>
        </row>
        <row r="723">
          <cell r="F723" t="str">
            <v>348</v>
          </cell>
          <cell r="I723">
            <v>0</v>
          </cell>
        </row>
        <row r="724">
          <cell r="F724" t="str">
            <v>348</v>
          </cell>
          <cell r="I724">
            <v>10</v>
          </cell>
        </row>
        <row r="725">
          <cell r="F725" t="str">
            <v>348</v>
          </cell>
          <cell r="I725">
            <v>3.3999999999996362</v>
          </cell>
        </row>
        <row r="726">
          <cell r="F726" t="str">
            <v>348</v>
          </cell>
          <cell r="I726">
            <v>8.5</v>
          </cell>
        </row>
        <row r="727">
          <cell r="F727" t="str">
            <v>348</v>
          </cell>
          <cell r="I727">
            <v>0</v>
          </cell>
        </row>
        <row r="728">
          <cell r="F728" t="str">
            <v>348</v>
          </cell>
          <cell r="I728">
            <v>9.7999999999992724</v>
          </cell>
        </row>
        <row r="729">
          <cell r="F729" t="str">
            <v>348</v>
          </cell>
          <cell r="I729">
            <v>0</v>
          </cell>
        </row>
        <row r="730">
          <cell r="F730" t="str">
            <v>348</v>
          </cell>
          <cell r="I730">
            <v>9.5</v>
          </cell>
        </row>
        <row r="731">
          <cell r="F731" t="str">
            <v>348</v>
          </cell>
          <cell r="I731">
            <v>0</v>
          </cell>
        </row>
        <row r="732">
          <cell r="F732" t="str">
            <v>348</v>
          </cell>
          <cell r="I732">
            <v>9.5</v>
          </cell>
        </row>
        <row r="733">
          <cell r="F733" t="str">
            <v>348</v>
          </cell>
          <cell r="I733">
            <v>0</v>
          </cell>
        </row>
        <row r="734">
          <cell r="F734" t="str">
            <v>348</v>
          </cell>
          <cell r="I734">
            <v>9.5</v>
          </cell>
        </row>
        <row r="735">
          <cell r="F735" t="str">
            <v>348</v>
          </cell>
          <cell r="I735">
            <v>3.5</v>
          </cell>
        </row>
        <row r="736">
          <cell r="F736" t="str">
            <v>348</v>
          </cell>
          <cell r="I736">
            <v>8.5</v>
          </cell>
        </row>
        <row r="737">
          <cell r="F737" t="str">
            <v>348</v>
          </cell>
          <cell r="I737">
            <v>0</v>
          </cell>
        </row>
        <row r="738">
          <cell r="F738" t="str">
            <v>348</v>
          </cell>
          <cell r="I738">
            <v>9.5999999999994543</v>
          </cell>
        </row>
        <row r="739">
          <cell r="F739" t="str">
            <v>348</v>
          </cell>
          <cell r="I739">
            <v>0</v>
          </cell>
        </row>
        <row r="740">
          <cell r="F740" t="str">
            <v>348</v>
          </cell>
          <cell r="I740">
            <v>9.5</v>
          </cell>
        </row>
        <row r="741">
          <cell r="F741" t="str">
            <v>348</v>
          </cell>
          <cell r="I741">
            <v>0</v>
          </cell>
        </row>
        <row r="742">
          <cell r="F742" t="str">
            <v>348</v>
          </cell>
          <cell r="I742">
            <v>9.3000000000001819</v>
          </cell>
        </row>
        <row r="743">
          <cell r="F743" t="str">
            <v>348</v>
          </cell>
          <cell r="I743">
            <v>0</v>
          </cell>
        </row>
        <row r="744">
          <cell r="F744" t="str">
            <v>348</v>
          </cell>
          <cell r="I744">
            <v>9</v>
          </cell>
        </row>
        <row r="745">
          <cell r="F745" t="str">
            <v>348</v>
          </cell>
          <cell r="I745">
            <v>0</v>
          </cell>
        </row>
        <row r="746">
          <cell r="F746" t="str">
            <v>348</v>
          </cell>
          <cell r="I746">
            <v>0</v>
          </cell>
        </row>
        <row r="747">
          <cell r="F747" t="str">
            <v>348</v>
          </cell>
          <cell r="I747">
            <v>0</v>
          </cell>
        </row>
        <row r="748">
          <cell r="F748" t="str">
            <v>349</v>
          </cell>
          <cell r="I748">
            <v>9.5</v>
          </cell>
        </row>
        <row r="749">
          <cell r="F749" t="str">
            <v>349</v>
          </cell>
          <cell r="I749">
            <v>0</v>
          </cell>
        </row>
        <row r="750">
          <cell r="F750" t="str">
            <v>349</v>
          </cell>
          <cell r="I750">
            <v>7.0999999999999091</v>
          </cell>
        </row>
        <row r="751">
          <cell r="F751" t="str">
            <v>349</v>
          </cell>
          <cell r="I751">
            <v>3.5</v>
          </cell>
        </row>
        <row r="752">
          <cell r="F752" t="str">
            <v>349</v>
          </cell>
          <cell r="I752">
            <v>7</v>
          </cell>
        </row>
        <row r="753">
          <cell r="F753" t="str">
            <v>349</v>
          </cell>
          <cell r="I753">
            <v>3.5</v>
          </cell>
        </row>
        <row r="754">
          <cell r="F754" t="str">
            <v>349</v>
          </cell>
          <cell r="I754">
            <v>9.5</v>
          </cell>
        </row>
        <row r="755">
          <cell r="F755" t="str">
            <v>349</v>
          </cell>
          <cell r="I755">
            <v>0</v>
          </cell>
        </row>
        <row r="756">
          <cell r="F756" t="str">
            <v>349</v>
          </cell>
          <cell r="I756">
            <v>8.5</v>
          </cell>
        </row>
        <row r="757">
          <cell r="F757" t="str">
            <v>349</v>
          </cell>
          <cell r="I757">
            <v>3.5</v>
          </cell>
        </row>
        <row r="758">
          <cell r="F758" t="str">
            <v>349</v>
          </cell>
          <cell r="I758">
            <v>9.0999999999999091</v>
          </cell>
        </row>
        <row r="759">
          <cell r="F759" t="str">
            <v>349</v>
          </cell>
          <cell r="I759">
            <v>0</v>
          </cell>
        </row>
        <row r="760">
          <cell r="F760" t="str">
            <v>349</v>
          </cell>
          <cell r="I760">
            <v>6</v>
          </cell>
        </row>
        <row r="761">
          <cell r="F761" t="str">
            <v>349</v>
          </cell>
          <cell r="I761">
            <v>0</v>
          </cell>
        </row>
        <row r="762">
          <cell r="F762" t="str">
            <v>349</v>
          </cell>
          <cell r="I762">
            <v>9.6000000000003638</v>
          </cell>
        </row>
        <row r="763">
          <cell r="F763" t="str">
            <v>349</v>
          </cell>
          <cell r="I763">
            <v>0</v>
          </cell>
        </row>
        <row r="764">
          <cell r="F764" t="str">
            <v>349</v>
          </cell>
          <cell r="I764">
            <v>9.5</v>
          </cell>
        </row>
        <row r="765">
          <cell r="F765" t="str">
            <v>349</v>
          </cell>
          <cell r="I765">
            <v>3</v>
          </cell>
        </row>
        <row r="766">
          <cell r="F766" t="str">
            <v>349</v>
          </cell>
          <cell r="I766">
            <v>9.5</v>
          </cell>
        </row>
        <row r="767">
          <cell r="F767" t="str">
            <v>349</v>
          </cell>
          <cell r="I767">
            <v>0</v>
          </cell>
        </row>
        <row r="768">
          <cell r="F768" t="str">
            <v>349</v>
          </cell>
          <cell r="I768">
            <v>0</v>
          </cell>
        </row>
        <row r="769">
          <cell r="F769" t="str">
            <v>349</v>
          </cell>
          <cell r="I769">
            <v>0</v>
          </cell>
        </row>
        <row r="770">
          <cell r="F770" t="str">
            <v>349</v>
          </cell>
          <cell r="I770">
            <v>8</v>
          </cell>
        </row>
        <row r="771">
          <cell r="F771" t="str">
            <v>349</v>
          </cell>
          <cell r="I771">
            <v>0</v>
          </cell>
        </row>
        <row r="772">
          <cell r="F772" t="str">
            <v>349</v>
          </cell>
          <cell r="I772">
            <v>9.5</v>
          </cell>
        </row>
        <row r="773">
          <cell r="F773" t="str">
            <v>349</v>
          </cell>
          <cell r="I773">
            <v>3.5</v>
          </cell>
        </row>
        <row r="774">
          <cell r="F774" t="str">
            <v>349</v>
          </cell>
          <cell r="I774">
            <v>7.5</v>
          </cell>
        </row>
        <row r="775">
          <cell r="F775" t="str">
            <v>349</v>
          </cell>
          <cell r="I775">
            <v>3.5</v>
          </cell>
        </row>
        <row r="776">
          <cell r="F776" t="str">
            <v>349</v>
          </cell>
          <cell r="I776">
            <v>9</v>
          </cell>
        </row>
        <row r="777">
          <cell r="F777" t="str">
            <v>349</v>
          </cell>
          <cell r="I777">
            <v>3.5</v>
          </cell>
        </row>
        <row r="778">
          <cell r="F778" t="str">
            <v>349</v>
          </cell>
          <cell r="I778">
            <v>8.2000000000002728</v>
          </cell>
        </row>
        <row r="779">
          <cell r="F779" t="str">
            <v>349</v>
          </cell>
          <cell r="I779">
            <v>3.1999999999998181</v>
          </cell>
        </row>
        <row r="780">
          <cell r="F780" t="str">
            <v>349</v>
          </cell>
          <cell r="I780">
            <v>9.8000000000001819</v>
          </cell>
        </row>
        <row r="781">
          <cell r="F781" t="str">
            <v>349</v>
          </cell>
          <cell r="I781">
            <v>3.0999999999999091</v>
          </cell>
        </row>
        <row r="782">
          <cell r="F782" t="str">
            <v>349</v>
          </cell>
          <cell r="I782">
            <v>9</v>
          </cell>
        </row>
        <row r="783">
          <cell r="F783" t="str">
            <v>349</v>
          </cell>
          <cell r="I783">
            <v>3</v>
          </cell>
        </row>
        <row r="784">
          <cell r="F784" t="str">
            <v>349</v>
          </cell>
          <cell r="I784">
            <v>8.4000000000000909</v>
          </cell>
        </row>
        <row r="785">
          <cell r="F785" t="str">
            <v>349</v>
          </cell>
          <cell r="I785">
            <v>0</v>
          </cell>
        </row>
        <row r="786">
          <cell r="F786" t="str">
            <v>349</v>
          </cell>
          <cell r="I786">
            <v>9</v>
          </cell>
        </row>
        <row r="787">
          <cell r="F787" t="str">
            <v>349</v>
          </cell>
          <cell r="I787">
            <v>3</v>
          </cell>
        </row>
        <row r="788">
          <cell r="F788" t="str">
            <v>349</v>
          </cell>
          <cell r="I788">
            <v>9</v>
          </cell>
        </row>
        <row r="789">
          <cell r="F789" t="str">
            <v>349</v>
          </cell>
          <cell r="I789">
            <v>0</v>
          </cell>
        </row>
        <row r="790">
          <cell r="F790" t="str">
            <v>349</v>
          </cell>
          <cell r="I790">
            <v>10</v>
          </cell>
        </row>
        <row r="791">
          <cell r="F791" t="str">
            <v>349</v>
          </cell>
          <cell r="I791">
            <v>0</v>
          </cell>
        </row>
        <row r="792">
          <cell r="F792" t="str">
            <v>349</v>
          </cell>
          <cell r="I792">
            <v>10.199999999999818</v>
          </cell>
        </row>
        <row r="793">
          <cell r="F793" t="str">
            <v>349</v>
          </cell>
          <cell r="I793">
            <v>0</v>
          </cell>
        </row>
        <row r="794">
          <cell r="F794" t="str">
            <v>349</v>
          </cell>
          <cell r="I794">
            <v>9.5999999999999091</v>
          </cell>
        </row>
        <row r="795">
          <cell r="F795" t="str">
            <v>349</v>
          </cell>
          <cell r="I795">
            <v>0</v>
          </cell>
        </row>
        <row r="796">
          <cell r="F796" t="str">
            <v>349</v>
          </cell>
          <cell r="I796">
            <v>10</v>
          </cell>
        </row>
        <row r="797">
          <cell r="F797" t="str">
            <v>349</v>
          </cell>
          <cell r="I797">
            <v>4</v>
          </cell>
        </row>
        <row r="798">
          <cell r="F798" t="str">
            <v>349</v>
          </cell>
          <cell r="I798">
            <v>9.9000000000000909</v>
          </cell>
        </row>
        <row r="799">
          <cell r="F799" t="str">
            <v>349</v>
          </cell>
          <cell r="I799">
            <v>0</v>
          </cell>
        </row>
        <row r="800">
          <cell r="F800" t="str">
            <v>349</v>
          </cell>
          <cell r="I800">
            <v>9.9000000000000909</v>
          </cell>
        </row>
        <row r="801">
          <cell r="F801" t="str">
            <v>349</v>
          </cell>
          <cell r="I801">
            <v>0</v>
          </cell>
        </row>
        <row r="802">
          <cell r="F802" t="str">
            <v>349</v>
          </cell>
          <cell r="I802">
            <v>7</v>
          </cell>
        </row>
        <row r="803">
          <cell r="F803" t="str">
            <v>349</v>
          </cell>
          <cell r="I803">
            <v>0</v>
          </cell>
        </row>
        <row r="804">
          <cell r="F804" t="str">
            <v>349</v>
          </cell>
          <cell r="I804">
            <v>0</v>
          </cell>
        </row>
        <row r="805">
          <cell r="F805" t="str">
            <v>349</v>
          </cell>
          <cell r="I805">
            <v>0</v>
          </cell>
        </row>
        <row r="806">
          <cell r="F806" t="str">
            <v>349</v>
          </cell>
          <cell r="I806">
            <v>0</v>
          </cell>
        </row>
        <row r="807">
          <cell r="F807" t="str">
            <v>349</v>
          </cell>
          <cell r="I807">
            <v>0</v>
          </cell>
        </row>
        <row r="808">
          <cell r="F808" t="str">
            <v>349</v>
          </cell>
          <cell r="I808">
            <v>0</v>
          </cell>
        </row>
        <row r="809">
          <cell r="F809" t="str">
            <v>349</v>
          </cell>
          <cell r="I809">
            <v>0</v>
          </cell>
        </row>
        <row r="810">
          <cell r="F810" t="str">
            <v>350</v>
          </cell>
          <cell r="I810">
            <v>0</v>
          </cell>
        </row>
        <row r="811">
          <cell r="F811" t="str">
            <v>350</v>
          </cell>
          <cell r="I811">
            <v>0</v>
          </cell>
        </row>
        <row r="812">
          <cell r="F812" t="str">
            <v>350</v>
          </cell>
          <cell r="I812">
            <v>10</v>
          </cell>
        </row>
        <row r="813">
          <cell r="F813" t="str">
            <v>350</v>
          </cell>
          <cell r="I813">
            <v>0</v>
          </cell>
        </row>
        <row r="814">
          <cell r="F814" t="str">
            <v>350</v>
          </cell>
          <cell r="I814">
            <v>10</v>
          </cell>
        </row>
        <row r="815">
          <cell r="F815" t="str">
            <v>350</v>
          </cell>
          <cell r="I815">
            <v>0</v>
          </cell>
        </row>
        <row r="816">
          <cell r="F816" t="str">
            <v>350</v>
          </cell>
          <cell r="I816">
            <v>10</v>
          </cell>
        </row>
        <row r="817">
          <cell r="F817" t="str">
            <v>350</v>
          </cell>
          <cell r="I817">
            <v>0</v>
          </cell>
        </row>
        <row r="818">
          <cell r="F818" t="str">
            <v>350</v>
          </cell>
          <cell r="I818">
            <v>8.5999999999994543</v>
          </cell>
        </row>
        <row r="819">
          <cell r="F819" t="str">
            <v>350</v>
          </cell>
          <cell r="I819">
            <v>3.5</v>
          </cell>
        </row>
        <row r="820">
          <cell r="F820" t="str">
            <v>350</v>
          </cell>
          <cell r="I820">
            <v>9.8000000000001819</v>
          </cell>
        </row>
        <row r="821">
          <cell r="F821" t="str">
            <v>350</v>
          </cell>
          <cell r="I821">
            <v>0</v>
          </cell>
        </row>
        <row r="822">
          <cell r="F822" t="str">
            <v>350</v>
          </cell>
          <cell r="I822">
            <v>9.5</v>
          </cell>
        </row>
        <row r="823">
          <cell r="F823" t="str">
            <v>350</v>
          </cell>
          <cell r="I823">
            <v>0</v>
          </cell>
        </row>
        <row r="824">
          <cell r="F824" t="str">
            <v>350</v>
          </cell>
          <cell r="I824">
            <v>10</v>
          </cell>
        </row>
        <row r="825">
          <cell r="F825" t="str">
            <v>350</v>
          </cell>
          <cell r="I825">
            <v>0</v>
          </cell>
        </row>
        <row r="826">
          <cell r="F826" t="str">
            <v>350</v>
          </cell>
          <cell r="I826">
            <v>9.5</v>
          </cell>
        </row>
        <row r="827">
          <cell r="F827" t="str">
            <v>350</v>
          </cell>
          <cell r="I827">
            <v>3.5</v>
          </cell>
        </row>
        <row r="828">
          <cell r="F828" t="str">
            <v>350</v>
          </cell>
          <cell r="I828">
            <v>9.6999999999998181</v>
          </cell>
        </row>
        <row r="829">
          <cell r="F829" t="str">
            <v>350</v>
          </cell>
          <cell r="I829">
            <v>0</v>
          </cell>
        </row>
        <row r="830">
          <cell r="F830" t="str">
            <v>350</v>
          </cell>
          <cell r="I830">
            <v>9.5</v>
          </cell>
        </row>
        <row r="831">
          <cell r="F831" t="str">
            <v>350</v>
          </cell>
          <cell r="I831">
            <v>0</v>
          </cell>
        </row>
        <row r="832">
          <cell r="F832" t="str">
            <v>350</v>
          </cell>
          <cell r="I832">
            <v>8.5</v>
          </cell>
        </row>
        <row r="833">
          <cell r="F833" t="str">
            <v>350</v>
          </cell>
          <cell r="I833">
            <v>0</v>
          </cell>
        </row>
        <row r="834">
          <cell r="F834" t="str">
            <v>350</v>
          </cell>
          <cell r="I834">
            <v>9.8000000000001819</v>
          </cell>
        </row>
        <row r="835">
          <cell r="F835" t="str">
            <v>350</v>
          </cell>
          <cell r="I835">
            <v>0</v>
          </cell>
        </row>
        <row r="836">
          <cell r="F836" t="str">
            <v>350</v>
          </cell>
          <cell r="I836">
            <v>9.1999999999998181</v>
          </cell>
        </row>
        <row r="837">
          <cell r="F837" t="str">
            <v>350</v>
          </cell>
          <cell r="I837">
            <v>0</v>
          </cell>
        </row>
        <row r="838">
          <cell r="F838" t="str">
            <v>350</v>
          </cell>
          <cell r="I838">
            <v>9.5</v>
          </cell>
        </row>
        <row r="839">
          <cell r="F839" t="str">
            <v>350</v>
          </cell>
          <cell r="I839">
            <v>0</v>
          </cell>
        </row>
        <row r="840">
          <cell r="F840" t="str">
            <v>350</v>
          </cell>
          <cell r="I840">
            <v>10</v>
          </cell>
        </row>
        <row r="841">
          <cell r="F841" t="str">
            <v>350</v>
          </cell>
          <cell r="I841">
            <v>2.5</v>
          </cell>
        </row>
        <row r="842">
          <cell r="F842" t="str">
            <v>350</v>
          </cell>
          <cell r="I842">
            <v>10</v>
          </cell>
        </row>
        <row r="843">
          <cell r="F843" t="str">
            <v>350</v>
          </cell>
          <cell r="I843">
            <v>3.4000000000005457</v>
          </cell>
        </row>
        <row r="844">
          <cell r="F844" t="str">
            <v>350</v>
          </cell>
          <cell r="I844">
            <v>9.8999999999996362</v>
          </cell>
        </row>
        <row r="845">
          <cell r="F845" t="str">
            <v>350</v>
          </cell>
          <cell r="I845">
            <v>3.5</v>
          </cell>
        </row>
        <row r="846">
          <cell r="F846" t="str">
            <v>350</v>
          </cell>
          <cell r="I846">
            <v>8.3000000000001819</v>
          </cell>
        </row>
        <row r="847">
          <cell r="F847" t="str">
            <v>350</v>
          </cell>
          <cell r="I847">
            <v>0</v>
          </cell>
        </row>
        <row r="848">
          <cell r="F848" t="str">
            <v>350</v>
          </cell>
          <cell r="I848">
            <v>9.2999999999992724</v>
          </cell>
        </row>
        <row r="849">
          <cell r="F849" t="str">
            <v>350</v>
          </cell>
          <cell r="I849">
            <v>3.1000000000003638</v>
          </cell>
        </row>
        <row r="850">
          <cell r="F850" t="str">
            <v>350</v>
          </cell>
          <cell r="I850">
            <v>10</v>
          </cell>
        </row>
        <row r="851">
          <cell r="F851" t="str">
            <v>350</v>
          </cell>
          <cell r="I851">
            <v>0</v>
          </cell>
        </row>
        <row r="852">
          <cell r="F852" t="str">
            <v>350</v>
          </cell>
          <cell r="I852">
            <v>9.6999999999998181</v>
          </cell>
        </row>
        <row r="853">
          <cell r="F853" t="str">
            <v>350</v>
          </cell>
          <cell r="I853">
            <v>0</v>
          </cell>
        </row>
        <row r="854">
          <cell r="F854" t="str">
            <v>350</v>
          </cell>
          <cell r="I854">
            <v>9.3000000000001819</v>
          </cell>
        </row>
        <row r="855">
          <cell r="F855" t="str">
            <v>350</v>
          </cell>
          <cell r="I855">
            <v>0</v>
          </cell>
        </row>
        <row r="856">
          <cell r="F856" t="str">
            <v>350</v>
          </cell>
          <cell r="I856">
            <v>9.1999999999998181</v>
          </cell>
        </row>
        <row r="857">
          <cell r="F857" t="str">
            <v>350</v>
          </cell>
          <cell r="I857">
            <v>0</v>
          </cell>
        </row>
        <row r="858">
          <cell r="F858" t="str">
            <v>350</v>
          </cell>
          <cell r="I858">
            <v>9.6999999999998181</v>
          </cell>
        </row>
        <row r="859">
          <cell r="F859" t="str">
            <v>350</v>
          </cell>
          <cell r="I859">
            <v>3.2000000000007276</v>
          </cell>
        </row>
        <row r="860">
          <cell r="F860" t="str">
            <v>350</v>
          </cell>
          <cell r="I860">
            <v>8.5999999999994543</v>
          </cell>
        </row>
        <row r="861">
          <cell r="F861" t="str">
            <v>350</v>
          </cell>
          <cell r="I861">
            <v>0</v>
          </cell>
        </row>
        <row r="862">
          <cell r="F862" t="str">
            <v>350</v>
          </cell>
          <cell r="I862">
            <v>9.1000000000003638</v>
          </cell>
        </row>
        <row r="863">
          <cell r="F863" t="str">
            <v>350</v>
          </cell>
          <cell r="I863">
            <v>0</v>
          </cell>
        </row>
        <row r="864">
          <cell r="F864" t="str">
            <v>350</v>
          </cell>
          <cell r="I864">
            <v>9</v>
          </cell>
        </row>
        <row r="865">
          <cell r="F865" t="str">
            <v>350</v>
          </cell>
          <cell r="I865">
            <v>0</v>
          </cell>
        </row>
        <row r="866">
          <cell r="F866" t="str">
            <v>350</v>
          </cell>
          <cell r="I866">
            <v>0</v>
          </cell>
        </row>
        <row r="867">
          <cell r="F867" t="str">
            <v>350</v>
          </cell>
          <cell r="I867">
            <v>0</v>
          </cell>
        </row>
        <row r="868">
          <cell r="F868" t="str">
            <v>350</v>
          </cell>
          <cell r="I868">
            <v>9.5</v>
          </cell>
        </row>
        <row r="869">
          <cell r="F869" t="str">
            <v>350</v>
          </cell>
          <cell r="I869">
            <v>0</v>
          </cell>
        </row>
        <row r="870">
          <cell r="F870" t="str">
            <v>350</v>
          </cell>
          <cell r="I870">
            <v>0</v>
          </cell>
        </row>
        <row r="871">
          <cell r="F871" t="str">
            <v>350</v>
          </cell>
          <cell r="I871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DATA HM"/>
      <sheetName val="DAFTAR BD"/>
      <sheetName val="TOTAL HM"/>
      <sheetName val="FUEL"/>
    </sheetNames>
    <sheetDataSet>
      <sheetData sheetId="0"/>
      <sheetData sheetId="1">
        <row r="4">
          <cell r="E4" t="str">
            <v>RIM-LA-XC-200-361</v>
          </cell>
          <cell r="I4">
            <v>9.6999999999998181</v>
          </cell>
        </row>
        <row r="5">
          <cell r="E5" t="str">
            <v>RIM-LA-XC-200-361</v>
          </cell>
          <cell r="I5">
            <v>10.199999999999818</v>
          </cell>
        </row>
        <row r="6">
          <cell r="E6" t="str">
            <v>RIM-LA-XC-200-361</v>
          </cell>
          <cell r="I6">
            <v>8.1000000000003638</v>
          </cell>
        </row>
        <row r="7">
          <cell r="E7" t="str">
            <v>RIM-LA-XC-200-361</v>
          </cell>
          <cell r="I7">
            <v>10</v>
          </cell>
        </row>
        <row r="8">
          <cell r="E8" t="str">
            <v>RIM-LA-XC-200-361</v>
          </cell>
          <cell r="I8">
            <v>9.0999999999999091</v>
          </cell>
        </row>
        <row r="9">
          <cell r="E9" t="str">
            <v>RIM-LA-XC-200-361</v>
          </cell>
          <cell r="I9">
            <v>7.0999999999999091</v>
          </cell>
        </row>
        <row r="10">
          <cell r="E10" t="str">
            <v>RIM-LA-XC-200-361</v>
          </cell>
          <cell r="I10">
            <v>9.5</v>
          </cell>
        </row>
        <row r="11">
          <cell r="E11" t="str">
            <v>RIM-LA-XC-200-361</v>
          </cell>
          <cell r="I11">
            <v>8</v>
          </cell>
        </row>
        <row r="12">
          <cell r="E12" t="str">
            <v>RIM-LA-XC-200-361</v>
          </cell>
          <cell r="I12">
            <v>9.1999999999998181</v>
          </cell>
        </row>
        <row r="13">
          <cell r="E13" t="str">
            <v>RIM-LA-XC-200-361</v>
          </cell>
          <cell r="I13">
            <v>9.2000000000002728</v>
          </cell>
        </row>
        <row r="14">
          <cell r="E14" t="str">
            <v>RIM-LA-XC-200-361</v>
          </cell>
          <cell r="I14">
            <v>9.9999999999995453</v>
          </cell>
        </row>
        <row r="15">
          <cell r="E15" t="str">
            <v>RIM-LA-XC-200-361</v>
          </cell>
          <cell r="I15">
            <v>10</v>
          </cell>
        </row>
        <row r="16">
          <cell r="E16" t="str">
            <v>RIM-LA-XC-200-361</v>
          </cell>
          <cell r="I16">
            <v>11</v>
          </cell>
        </row>
        <row r="17">
          <cell r="E17" t="str">
            <v>RIM-LA-XC-200-361</v>
          </cell>
          <cell r="I17">
            <v>8.3000000000001819</v>
          </cell>
        </row>
        <row r="18">
          <cell r="E18" t="str">
            <v>RIM-LA-XC-200-361</v>
          </cell>
          <cell r="I18">
            <v>10</v>
          </cell>
        </row>
        <row r="19">
          <cell r="E19" t="str">
            <v>RIM-LA-XC-200-361</v>
          </cell>
          <cell r="I19">
            <v>9.5</v>
          </cell>
        </row>
        <row r="20">
          <cell r="E20" t="str">
            <v>RIM-LA-XC-200-361</v>
          </cell>
          <cell r="I20">
            <v>8.6999999999998181</v>
          </cell>
        </row>
        <row r="21">
          <cell r="E21" t="str">
            <v>RIM-LA-XC-200-361</v>
          </cell>
          <cell r="I21">
            <v>0</v>
          </cell>
        </row>
        <row r="22">
          <cell r="E22" t="str">
            <v>RIM-LA-XC-200-361</v>
          </cell>
          <cell r="I22">
            <v>0</v>
          </cell>
        </row>
        <row r="23">
          <cell r="E23" t="str">
            <v>RIM-LA-XC-200-361</v>
          </cell>
          <cell r="I23">
            <v>0</v>
          </cell>
        </row>
        <row r="24">
          <cell r="E24" t="str">
            <v>RIM-LA-XC-200-361</v>
          </cell>
          <cell r="I24">
            <v>10.199999999999818</v>
          </cell>
        </row>
        <row r="25">
          <cell r="E25" t="str">
            <v>RIM-LA-XC-200-361</v>
          </cell>
          <cell r="I25">
            <v>8.9000000000005457</v>
          </cell>
        </row>
        <row r="26">
          <cell r="E26" t="str">
            <v>RIM-LA-XC-200-361</v>
          </cell>
          <cell r="I26">
            <v>10</v>
          </cell>
        </row>
        <row r="27">
          <cell r="E27" t="str">
            <v>RIM-LA-XC-200-361</v>
          </cell>
          <cell r="I27">
            <v>0</v>
          </cell>
        </row>
        <row r="28">
          <cell r="E28" t="str">
            <v>RIM-LA-XC-200-361</v>
          </cell>
          <cell r="I28">
            <v>10</v>
          </cell>
        </row>
        <row r="29">
          <cell r="E29" t="str">
            <v>RIM-LA-XC-200-361</v>
          </cell>
          <cell r="I29">
            <v>6.5</v>
          </cell>
        </row>
        <row r="30">
          <cell r="E30" t="str">
            <v>RIM-LA-XC-200-361</v>
          </cell>
          <cell r="I30">
            <v>10</v>
          </cell>
        </row>
        <row r="31">
          <cell r="E31" t="str">
            <v>RIM-LA-XC-200-361</v>
          </cell>
          <cell r="I31">
            <v>10.199999999999818</v>
          </cell>
        </row>
        <row r="32">
          <cell r="E32" t="str">
            <v>RIM-LA-XC-200-361</v>
          </cell>
          <cell r="I32">
            <v>10</v>
          </cell>
        </row>
        <row r="33">
          <cell r="E33" t="str">
            <v>RIM-LA-XC-200-361</v>
          </cell>
          <cell r="I33">
            <v>10.199999999999818</v>
          </cell>
        </row>
        <row r="34">
          <cell r="E34" t="str">
            <v>RIM-LA-XC-200-361</v>
          </cell>
          <cell r="I34">
            <v>5.3000000000001819</v>
          </cell>
        </row>
        <row r="35">
          <cell r="E35" t="str">
            <v>RIM-LA-XC-200-361</v>
          </cell>
          <cell r="I35">
            <v>10.5</v>
          </cell>
        </row>
        <row r="36">
          <cell r="E36" t="str">
            <v>RIM-LA-XC-200-361</v>
          </cell>
          <cell r="I36">
            <v>9</v>
          </cell>
        </row>
        <row r="37">
          <cell r="E37" t="str">
            <v>RIM-LA-XC-200-361</v>
          </cell>
          <cell r="I37">
            <v>10.199999999999818</v>
          </cell>
        </row>
        <row r="38">
          <cell r="E38" t="str">
            <v>RIM-LA-XC-200-361</v>
          </cell>
          <cell r="I38">
            <v>9.1999999999998181</v>
          </cell>
        </row>
        <row r="39">
          <cell r="E39" t="str">
            <v>RIM-LA-XC-200-361</v>
          </cell>
          <cell r="I39">
            <v>5.6000000000003638</v>
          </cell>
        </row>
        <row r="40">
          <cell r="E40" t="str">
            <v>RIM-LA-XC-200-361</v>
          </cell>
          <cell r="I40">
            <v>10.100000000000364</v>
          </cell>
        </row>
        <row r="41">
          <cell r="E41" t="str">
            <v>RIM-LA-XC-200-361</v>
          </cell>
          <cell r="I41">
            <v>10</v>
          </cell>
        </row>
        <row r="42">
          <cell r="E42" t="str">
            <v>RIM-LA-XC-200-361</v>
          </cell>
          <cell r="I42">
            <v>10</v>
          </cell>
        </row>
        <row r="43">
          <cell r="E43" t="str">
            <v>RIM-LA-XC-200-361</v>
          </cell>
          <cell r="I43">
            <v>10.299999999999272</v>
          </cell>
        </row>
        <row r="44">
          <cell r="E44" t="str">
            <v>RIM-LA-XC-200-361</v>
          </cell>
          <cell r="I44">
            <v>9.6000000000003638</v>
          </cell>
        </row>
        <row r="45">
          <cell r="E45" t="str">
            <v>RIM-LA-XC-200-361</v>
          </cell>
          <cell r="I45">
            <v>10</v>
          </cell>
        </row>
        <row r="46">
          <cell r="E46" t="str">
            <v>RIM-LA-XC-200-361</v>
          </cell>
          <cell r="I46">
            <v>10.399999999999636</v>
          </cell>
        </row>
        <row r="47">
          <cell r="E47" t="str">
            <v>RIM-LA-XC-200-361</v>
          </cell>
          <cell r="I47">
            <v>9.5</v>
          </cell>
        </row>
        <row r="48">
          <cell r="E48" t="str">
            <v>RIM-LA-XC-200-361</v>
          </cell>
          <cell r="I48">
            <v>10.200000000000728</v>
          </cell>
        </row>
        <row r="49">
          <cell r="E49" t="str">
            <v>RIM-LA-XC-200-361</v>
          </cell>
          <cell r="I49">
            <v>10.5</v>
          </cell>
        </row>
        <row r="50">
          <cell r="E50" t="str">
            <v>RIM-LA-XC-200-361</v>
          </cell>
          <cell r="I50">
            <v>9</v>
          </cell>
        </row>
        <row r="51">
          <cell r="E51" t="str">
            <v>RIM-LA-XC-200-361</v>
          </cell>
          <cell r="I51">
            <v>0</v>
          </cell>
        </row>
        <row r="52">
          <cell r="E52" t="str">
            <v>RIM-LA-XC-200-361</v>
          </cell>
          <cell r="I52">
            <v>0</v>
          </cell>
        </row>
        <row r="53">
          <cell r="E53" t="str">
            <v>RIM-LA-XC-200-361</v>
          </cell>
          <cell r="I53">
            <v>0</v>
          </cell>
        </row>
        <row r="54">
          <cell r="E54" t="str">
            <v>RIM-LA-XC-200-361</v>
          </cell>
          <cell r="I54">
            <v>0</v>
          </cell>
        </row>
        <row r="55">
          <cell r="E55" t="str">
            <v>RIM-LA-XC-200-361</v>
          </cell>
          <cell r="I55">
            <v>10</v>
          </cell>
        </row>
        <row r="56">
          <cell r="E56" t="str">
            <v>RIM-LA-XC-200-361</v>
          </cell>
          <cell r="I56">
            <v>8</v>
          </cell>
        </row>
        <row r="57">
          <cell r="E57" t="str">
            <v>RIM-LA-XC-200-361</v>
          </cell>
          <cell r="I57">
            <v>9.8999999999996362</v>
          </cell>
        </row>
        <row r="58">
          <cell r="E58" t="str">
            <v>RIM-LA-XC-200-361</v>
          </cell>
          <cell r="I58">
            <v>10</v>
          </cell>
        </row>
        <row r="59">
          <cell r="E59" t="str">
            <v>RIM-LA-XC-200-361</v>
          </cell>
          <cell r="I59">
            <v>6.3999999999996362</v>
          </cell>
        </row>
        <row r="60">
          <cell r="E60" t="str">
            <v>RIM-LA-XC-200-361</v>
          </cell>
          <cell r="I60">
            <v>10</v>
          </cell>
        </row>
        <row r="61">
          <cell r="E61" t="str">
            <v>RIM-LA-XC-200-361</v>
          </cell>
          <cell r="I61">
            <v>10</v>
          </cell>
        </row>
        <row r="62">
          <cell r="E62" t="str">
            <v>RIM-LA-XC-200-361</v>
          </cell>
          <cell r="I62">
            <v>9</v>
          </cell>
        </row>
        <row r="63">
          <cell r="E63" t="str">
            <v>RIM-LA-XC-200-361</v>
          </cell>
          <cell r="I63">
            <v>10</v>
          </cell>
        </row>
        <row r="64">
          <cell r="E64" t="str">
            <v>RIM-LA-XC-200-361</v>
          </cell>
          <cell r="I64">
            <v>9</v>
          </cell>
        </row>
        <row r="65">
          <cell r="E65" t="str">
            <v>RIM-LA-XC-200-361</v>
          </cell>
          <cell r="I65">
            <v>0</v>
          </cell>
        </row>
        <row r="66">
          <cell r="E66" t="str">
            <v>RIM-LA-XC-200-362</v>
          </cell>
          <cell r="I66">
            <v>10.100000000000364</v>
          </cell>
        </row>
        <row r="67">
          <cell r="E67" t="str">
            <v>RIM-LA-XC-200-362</v>
          </cell>
          <cell r="I67">
            <v>9.5</v>
          </cell>
        </row>
        <row r="68">
          <cell r="E68" t="str">
            <v>RIM-LA-XC-200-362</v>
          </cell>
          <cell r="I68">
            <v>10</v>
          </cell>
        </row>
        <row r="69">
          <cell r="E69" t="str">
            <v>RIM-LA-XC-200-362</v>
          </cell>
          <cell r="I69">
            <v>5.1999999999998181</v>
          </cell>
        </row>
        <row r="70">
          <cell r="E70" t="str">
            <v>RIM-LA-XC-200-362</v>
          </cell>
          <cell r="I70">
            <v>9</v>
          </cell>
        </row>
        <row r="71">
          <cell r="E71" t="str">
            <v>RIM-LA-XC-200-362</v>
          </cell>
          <cell r="I71">
            <v>7.8000000000001819</v>
          </cell>
        </row>
        <row r="72">
          <cell r="E72" t="str">
            <v>RIM-LA-XC-200-362</v>
          </cell>
          <cell r="I72">
            <v>10</v>
          </cell>
        </row>
        <row r="73">
          <cell r="E73" t="str">
            <v>RIM-LA-XC-200-362</v>
          </cell>
          <cell r="I73">
            <v>10</v>
          </cell>
        </row>
        <row r="74">
          <cell r="E74" t="str">
            <v>RIM-LA-XC-200-362</v>
          </cell>
          <cell r="I74">
            <v>10</v>
          </cell>
        </row>
        <row r="75">
          <cell r="E75" t="str">
            <v>RIM-LA-XC-200-362</v>
          </cell>
          <cell r="I75">
            <v>9.6999999999998181</v>
          </cell>
        </row>
        <row r="76">
          <cell r="E76" t="str">
            <v>RIM-LA-XC-200-362</v>
          </cell>
          <cell r="I76">
            <v>10</v>
          </cell>
        </row>
        <row r="77">
          <cell r="E77" t="str">
            <v>RIM-LA-XC-200-362</v>
          </cell>
          <cell r="I77">
            <v>10.300000000000182</v>
          </cell>
        </row>
        <row r="78">
          <cell r="E78" t="str">
            <v>RIM-LA-XC-200-362</v>
          </cell>
          <cell r="I78">
            <v>10</v>
          </cell>
        </row>
        <row r="79">
          <cell r="E79" t="str">
            <v>RIM-LA-XC-200-362</v>
          </cell>
          <cell r="I79">
            <v>10.199999999999818</v>
          </cell>
        </row>
        <row r="80">
          <cell r="E80" t="str">
            <v>RIM-LA-XC-200-362</v>
          </cell>
          <cell r="I80">
            <v>10</v>
          </cell>
        </row>
        <row r="81">
          <cell r="E81" t="str">
            <v>RIM-LA-XC-200-362</v>
          </cell>
          <cell r="I81">
            <v>10</v>
          </cell>
        </row>
        <row r="82">
          <cell r="E82" t="str">
            <v>RIM-LA-XC-200-362</v>
          </cell>
          <cell r="I82">
            <v>10.199999999999818</v>
          </cell>
        </row>
        <row r="83">
          <cell r="E83" t="str">
            <v>RIM-LA-XC-200-362</v>
          </cell>
          <cell r="I83">
            <v>10</v>
          </cell>
        </row>
        <row r="84">
          <cell r="E84" t="str">
            <v>RIM-LA-XC-200-362</v>
          </cell>
          <cell r="I84">
            <v>8.6000000000003638</v>
          </cell>
        </row>
        <row r="85">
          <cell r="E85" t="str">
            <v>RIM-LA-XC-200-362</v>
          </cell>
          <cell r="I85">
            <v>10</v>
          </cell>
        </row>
        <row r="86">
          <cell r="E86" t="str">
            <v>RIM-LA-XC-200-362</v>
          </cell>
          <cell r="I86">
            <v>10.600000000000364</v>
          </cell>
        </row>
        <row r="87">
          <cell r="E87" t="str">
            <v>RIM-LA-XC-200-362</v>
          </cell>
          <cell r="I87">
            <v>10.699999999999818</v>
          </cell>
        </row>
        <row r="88">
          <cell r="E88" t="str">
            <v>RIM-LA-XC-200-362</v>
          </cell>
          <cell r="I88">
            <v>10.800000000000182</v>
          </cell>
        </row>
        <row r="89">
          <cell r="E89" t="str">
            <v>RIM-LA-XC-200-362</v>
          </cell>
          <cell r="I89">
            <v>10.5</v>
          </cell>
        </row>
        <row r="90">
          <cell r="E90" t="str">
            <v>RIM-LA-XC-200-362</v>
          </cell>
          <cell r="I90">
            <v>10.199999999999818</v>
          </cell>
        </row>
        <row r="91">
          <cell r="E91" t="str">
            <v>RIM-LA-XC-200-362</v>
          </cell>
          <cell r="I91">
            <v>7.5</v>
          </cell>
        </row>
        <row r="92">
          <cell r="E92" t="str">
            <v>RIM-LA-XC-200-362</v>
          </cell>
          <cell r="I92">
            <v>10.5</v>
          </cell>
        </row>
        <row r="93">
          <cell r="E93" t="str">
            <v>RIM-LA-XC-200-362</v>
          </cell>
          <cell r="I93">
            <v>10.399999999999636</v>
          </cell>
        </row>
        <row r="94">
          <cell r="E94" t="str">
            <v>RIM-LA-XC-200-362</v>
          </cell>
          <cell r="I94">
            <v>3.9000000000005457</v>
          </cell>
        </row>
        <row r="95">
          <cell r="E95" t="str">
            <v>RIM-LA-XC-200-362</v>
          </cell>
          <cell r="I95">
            <v>0</v>
          </cell>
        </row>
        <row r="96">
          <cell r="E96" t="str">
            <v>RIM-LA-XC-200-362</v>
          </cell>
          <cell r="I96">
            <v>0</v>
          </cell>
        </row>
        <row r="97">
          <cell r="E97" t="str">
            <v>RIM-LA-XC-200-362</v>
          </cell>
          <cell r="I97">
            <v>0</v>
          </cell>
        </row>
        <row r="98">
          <cell r="E98" t="str">
            <v>RIM-LA-XC-200-362</v>
          </cell>
          <cell r="I98">
            <v>0</v>
          </cell>
        </row>
        <row r="99">
          <cell r="E99" t="str">
            <v>RIM-LA-XC-200-362</v>
          </cell>
          <cell r="I99">
            <v>0</v>
          </cell>
        </row>
        <row r="100">
          <cell r="E100" t="str">
            <v>RIM-LA-XC-200-362</v>
          </cell>
          <cell r="I100">
            <v>5</v>
          </cell>
        </row>
        <row r="101">
          <cell r="E101" t="str">
            <v>RIM-LA-XC-200-362</v>
          </cell>
          <cell r="I101">
            <v>10.599999999999454</v>
          </cell>
        </row>
        <row r="102">
          <cell r="E102" t="str">
            <v>RIM-LA-XC-200-362</v>
          </cell>
          <cell r="I102">
            <v>10.600000000000364</v>
          </cell>
        </row>
        <row r="103">
          <cell r="E103" t="str">
            <v>RIM-LA-XC-200-362</v>
          </cell>
          <cell r="I103">
            <v>10.5</v>
          </cell>
        </row>
        <row r="104">
          <cell r="E104" t="str">
            <v>RIM-LA-XC-200-362</v>
          </cell>
          <cell r="I104">
            <v>10</v>
          </cell>
        </row>
        <row r="105">
          <cell r="E105" t="str">
            <v>RIM-LA-XC-200-362</v>
          </cell>
          <cell r="I105">
            <v>10</v>
          </cell>
        </row>
        <row r="106">
          <cell r="E106" t="str">
            <v>RIM-LA-XC-200-362</v>
          </cell>
          <cell r="I106">
            <v>9.5</v>
          </cell>
        </row>
        <row r="107">
          <cell r="E107" t="str">
            <v>RIM-LA-XC-200-362</v>
          </cell>
          <cell r="I107">
            <v>10</v>
          </cell>
        </row>
        <row r="108">
          <cell r="E108" t="str">
            <v>RIM-LA-XC-200-362</v>
          </cell>
          <cell r="I108">
            <v>10</v>
          </cell>
        </row>
        <row r="109">
          <cell r="E109" t="str">
            <v>RIM-LA-XC-200-362</v>
          </cell>
          <cell r="I109">
            <v>10.699999999999818</v>
          </cell>
        </row>
        <row r="110">
          <cell r="E110" t="str">
            <v>RIM-LA-XC-200-362</v>
          </cell>
          <cell r="I110">
            <v>9.1000000000003638</v>
          </cell>
        </row>
        <row r="111">
          <cell r="E111" t="str">
            <v>RIM-LA-XC-200-362</v>
          </cell>
          <cell r="I111">
            <v>10</v>
          </cell>
        </row>
        <row r="112">
          <cell r="E112" t="str">
            <v>RIM-LA-XC-200-362</v>
          </cell>
          <cell r="I112">
            <v>9.4000000000005457</v>
          </cell>
        </row>
        <row r="113">
          <cell r="E113" t="str">
            <v>RIM-LA-XC-200-362</v>
          </cell>
          <cell r="I113">
            <v>0</v>
          </cell>
        </row>
        <row r="114">
          <cell r="E114" t="str">
            <v>RIM-LA-XC-200-362</v>
          </cell>
          <cell r="I114">
            <v>0</v>
          </cell>
        </row>
        <row r="115">
          <cell r="E115" t="str">
            <v>RIM-LA-XC-200-362</v>
          </cell>
          <cell r="I115">
            <v>0</v>
          </cell>
        </row>
        <row r="116">
          <cell r="E116" t="str">
            <v>RIM-LA-XC-200-362</v>
          </cell>
          <cell r="I116">
            <v>9.1000000000003638</v>
          </cell>
        </row>
        <row r="117">
          <cell r="E117" t="str">
            <v>RIM-LA-XC-200-362</v>
          </cell>
          <cell r="I117">
            <v>10</v>
          </cell>
        </row>
        <row r="118">
          <cell r="E118" t="str">
            <v>RIM-LA-XC-200-362</v>
          </cell>
          <cell r="I118">
            <v>7.5</v>
          </cell>
        </row>
        <row r="119">
          <cell r="E119" t="str">
            <v>RIM-LA-XC-200-362</v>
          </cell>
          <cell r="I119">
            <v>0</v>
          </cell>
        </row>
        <row r="120">
          <cell r="E120" t="str">
            <v>RIM-LA-XC-200-362</v>
          </cell>
          <cell r="I120">
            <v>10</v>
          </cell>
        </row>
        <row r="121">
          <cell r="E121" t="str">
            <v>RIM-LA-XC-200-362</v>
          </cell>
          <cell r="I121">
            <v>10.5</v>
          </cell>
        </row>
        <row r="122">
          <cell r="E122" t="str">
            <v>RIM-LA-XC-200-362</v>
          </cell>
          <cell r="I122">
            <v>10.5</v>
          </cell>
        </row>
        <row r="123">
          <cell r="E123" t="str">
            <v>RIM-LA-XC-200-362</v>
          </cell>
          <cell r="I123">
            <v>10.199999999999818</v>
          </cell>
        </row>
        <row r="124">
          <cell r="E124" t="str">
            <v>RIM-LA-XC-200-362</v>
          </cell>
          <cell r="I124">
            <v>10.300000000000182</v>
          </cell>
        </row>
        <row r="125">
          <cell r="E125" t="str">
            <v>RIM-LA-XC-200-362</v>
          </cell>
          <cell r="I125">
            <v>10.5</v>
          </cell>
        </row>
        <row r="126">
          <cell r="E126" t="str">
            <v>RIM-LA-XC-200-362</v>
          </cell>
          <cell r="I126">
            <v>6.8999999999996362</v>
          </cell>
        </row>
        <row r="127">
          <cell r="E127" t="str">
            <v>RIM-LA-XC-200-362</v>
          </cell>
          <cell r="I127">
            <v>0</v>
          </cell>
        </row>
        <row r="128">
          <cell r="E128" t="str">
            <v>RIM-LA-HY-200-372</v>
          </cell>
          <cell r="I128">
            <v>0</v>
          </cell>
        </row>
        <row r="129">
          <cell r="E129" t="str">
            <v>RIM-LA-HY-200-372</v>
          </cell>
          <cell r="I129">
            <v>8.2999999999997272</v>
          </cell>
        </row>
        <row r="130">
          <cell r="E130" t="str">
            <v>RIM-LA-HY-200-372</v>
          </cell>
          <cell r="I130">
            <v>9</v>
          </cell>
        </row>
        <row r="131">
          <cell r="E131" t="str">
            <v>RIM-LA-HY-200-372</v>
          </cell>
          <cell r="I131">
            <v>8.3000000000001819</v>
          </cell>
        </row>
        <row r="132">
          <cell r="E132" t="str">
            <v>RIM-LA-HY-200-372</v>
          </cell>
          <cell r="I132">
            <v>9</v>
          </cell>
        </row>
        <row r="133">
          <cell r="E133" t="str">
            <v>RIM-LA-HY-200-372</v>
          </cell>
          <cell r="I133">
            <v>10</v>
          </cell>
        </row>
        <row r="134">
          <cell r="E134" t="str">
            <v>RIM-LA-HY-200-372</v>
          </cell>
          <cell r="I134">
            <v>10</v>
          </cell>
        </row>
        <row r="135">
          <cell r="E135" t="str">
            <v>RIM-LA-HY-200-372</v>
          </cell>
          <cell r="I135">
            <v>9.0999999999999091</v>
          </cell>
        </row>
        <row r="136">
          <cell r="E136" t="str">
            <v>RIM-LA-HY-200-372</v>
          </cell>
          <cell r="I136">
            <v>4.3000000000001819</v>
          </cell>
        </row>
        <row r="137">
          <cell r="E137" t="str">
            <v>RIM-LA-HY-200-372</v>
          </cell>
          <cell r="I137">
            <v>0.59999999999990905</v>
          </cell>
        </row>
        <row r="138">
          <cell r="E138" t="str">
            <v>RIM-LA-HY-200-372</v>
          </cell>
          <cell r="I138">
            <v>4.9000000000000909</v>
          </cell>
        </row>
        <row r="139">
          <cell r="E139" t="str">
            <v>RIM-LA-HY-200-372</v>
          </cell>
          <cell r="I139">
            <v>8.5999999999999091</v>
          </cell>
        </row>
        <row r="140">
          <cell r="E140" t="str">
            <v>RIM-LA-HY-200-372</v>
          </cell>
          <cell r="I140">
            <v>4.4000000000000909</v>
          </cell>
        </row>
        <row r="141">
          <cell r="E141" t="str">
            <v>RIM-LA-HY-200-372</v>
          </cell>
          <cell r="I141">
            <v>0.59999999999990905</v>
          </cell>
        </row>
        <row r="142">
          <cell r="E142" t="str">
            <v>RIM-LA-HY-200-372</v>
          </cell>
          <cell r="I142">
            <v>4.0999999999999091</v>
          </cell>
        </row>
        <row r="143">
          <cell r="E143" t="str">
            <v>RIM-LA-HY-200-372</v>
          </cell>
          <cell r="I143">
            <v>7.2000000000002728</v>
          </cell>
        </row>
        <row r="144">
          <cell r="E144" t="str">
            <v>RIM-LA-HY-200-372</v>
          </cell>
          <cell r="I144">
            <v>10.199999999999818</v>
          </cell>
        </row>
        <row r="145">
          <cell r="E145" t="str">
            <v>RIM-LA-HY-200-372</v>
          </cell>
          <cell r="I145">
            <v>10</v>
          </cell>
        </row>
        <row r="146">
          <cell r="E146" t="str">
            <v>RIM-LA-HY-200-372</v>
          </cell>
          <cell r="I146">
            <v>10</v>
          </cell>
        </row>
        <row r="147">
          <cell r="E147" t="str">
            <v>RIM-LA-HY-200-372</v>
          </cell>
          <cell r="I147">
            <v>10</v>
          </cell>
        </row>
        <row r="148">
          <cell r="E148" t="str">
            <v>RIM-LA-HY-200-372</v>
          </cell>
          <cell r="I148">
            <v>10</v>
          </cell>
        </row>
        <row r="149">
          <cell r="E149" t="str">
            <v>RIM-LA-HY-200-372</v>
          </cell>
          <cell r="I149">
            <v>7.1999999999998181</v>
          </cell>
        </row>
        <row r="150">
          <cell r="E150" t="str">
            <v>RIM-LA-HY-200-372</v>
          </cell>
          <cell r="I150">
            <v>8.5</v>
          </cell>
        </row>
        <row r="151">
          <cell r="E151" t="str">
            <v>RIM-LA-HY-200-372</v>
          </cell>
          <cell r="I151">
            <v>8</v>
          </cell>
        </row>
        <row r="152">
          <cell r="E152" t="str">
            <v>RIM-LA-HY-200-372</v>
          </cell>
          <cell r="I152">
            <v>10.600000000000364</v>
          </cell>
        </row>
        <row r="153">
          <cell r="E153" t="str">
            <v>RIM-LA-HY-200-372</v>
          </cell>
          <cell r="I153">
            <v>9</v>
          </cell>
        </row>
        <row r="154">
          <cell r="E154" t="str">
            <v>RIM-LA-HY-200-372</v>
          </cell>
          <cell r="I154">
            <v>10.699999999999818</v>
          </cell>
        </row>
        <row r="155">
          <cell r="E155" t="str">
            <v>RIM-LA-HY-200-372</v>
          </cell>
          <cell r="I155">
            <v>10.599999999999909</v>
          </cell>
        </row>
        <row r="156">
          <cell r="E156" t="str">
            <v>RIM-LA-HY-200-372</v>
          </cell>
          <cell r="I156">
            <v>10.5</v>
          </cell>
        </row>
        <row r="157">
          <cell r="E157" t="str">
            <v>RIM-LA-HY-200-372</v>
          </cell>
          <cell r="I157">
            <v>7</v>
          </cell>
        </row>
        <row r="158">
          <cell r="E158" t="str">
            <v>RIM-LA-HY-200-372</v>
          </cell>
          <cell r="I158">
            <v>9.5</v>
          </cell>
        </row>
        <row r="159">
          <cell r="E159" t="str">
            <v>RIM-LA-HY-200-372</v>
          </cell>
          <cell r="I159">
            <v>8.8000000000001819</v>
          </cell>
        </row>
        <row r="160">
          <cell r="E160" t="str">
            <v>RIM-LA-HY-200-372</v>
          </cell>
          <cell r="I160">
            <v>5.1999999999998181</v>
          </cell>
        </row>
        <row r="161">
          <cell r="E161" t="str">
            <v>RIM-LA-HY-200-372</v>
          </cell>
          <cell r="I161">
            <v>8.5</v>
          </cell>
        </row>
        <row r="162">
          <cell r="E162" t="str">
            <v>RIM-LA-HY-200-372</v>
          </cell>
          <cell r="I162">
            <v>10.300000000000182</v>
          </cell>
        </row>
        <row r="163">
          <cell r="E163" t="str">
            <v>RIM-LA-HY-200-372</v>
          </cell>
          <cell r="I163">
            <v>9.2999999999997272</v>
          </cell>
        </row>
        <row r="164">
          <cell r="E164" t="str">
            <v>RIM-LA-HY-200-372</v>
          </cell>
          <cell r="I164">
            <v>9</v>
          </cell>
        </row>
        <row r="165">
          <cell r="E165" t="str">
            <v>RIM-LA-HY-200-372</v>
          </cell>
          <cell r="I165">
            <v>9.3000000000001819</v>
          </cell>
        </row>
        <row r="166">
          <cell r="E166" t="str">
            <v>RIM-LA-HY-200-372</v>
          </cell>
          <cell r="I166">
            <v>10</v>
          </cell>
        </row>
        <row r="167">
          <cell r="E167" t="str">
            <v>RIM-LA-HY-200-372</v>
          </cell>
          <cell r="I167">
            <v>10</v>
          </cell>
        </row>
        <row r="168">
          <cell r="E168" t="str">
            <v>RIM-LA-HY-200-372</v>
          </cell>
          <cell r="I168">
            <v>10</v>
          </cell>
        </row>
        <row r="169">
          <cell r="E169" t="str">
            <v>RIM-LA-HY-200-372</v>
          </cell>
          <cell r="I169">
            <v>9.5</v>
          </cell>
        </row>
        <row r="170">
          <cell r="E170" t="str">
            <v>RIM-LA-HY-200-372</v>
          </cell>
          <cell r="I170">
            <v>10</v>
          </cell>
        </row>
        <row r="171">
          <cell r="E171" t="str">
            <v>RIM-LA-HY-200-372</v>
          </cell>
          <cell r="I171">
            <v>10</v>
          </cell>
        </row>
        <row r="172">
          <cell r="E172" t="str">
            <v>RIM-LA-HY-200-372</v>
          </cell>
          <cell r="I172">
            <v>10.300000000000182</v>
          </cell>
        </row>
        <row r="173">
          <cell r="E173" t="str">
            <v>RIM-LA-HY-200-372</v>
          </cell>
          <cell r="I173">
            <v>10</v>
          </cell>
        </row>
        <row r="174">
          <cell r="E174" t="str">
            <v>RIM-LA-HY-200-372</v>
          </cell>
          <cell r="I174">
            <v>8.8000000000001819</v>
          </cell>
        </row>
        <row r="175">
          <cell r="E175" t="str">
            <v>RIM-LA-HY-200-372</v>
          </cell>
          <cell r="I175">
            <v>9</v>
          </cell>
        </row>
        <row r="176">
          <cell r="E176" t="str">
            <v>RIM-LA-HY-200-372</v>
          </cell>
          <cell r="I176">
            <v>10</v>
          </cell>
        </row>
        <row r="177">
          <cell r="E177" t="str">
            <v>RIM-LA-HY-200-372</v>
          </cell>
          <cell r="I177">
            <v>10</v>
          </cell>
        </row>
        <row r="178">
          <cell r="E178" t="str">
            <v>RIM-LA-HY-200-372</v>
          </cell>
          <cell r="I178">
            <v>9</v>
          </cell>
        </row>
        <row r="179">
          <cell r="E179" t="str">
            <v>RIM-LA-HY-200-372</v>
          </cell>
          <cell r="I179">
            <v>0</v>
          </cell>
        </row>
        <row r="180">
          <cell r="E180" t="str">
            <v>RIM-LA-HY-200-372</v>
          </cell>
          <cell r="I180">
            <v>0</v>
          </cell>
        </row>
        <row r="181">
          <cell r="E181" t="str">
            <v>RIM-LA-HY-200-372</v>
          </cell>
          <cell r="I181">
            <v>0</v>
          </cell>
        </row>
        <row r="182">
          <cell r="E182" t="str">
            <v>RIM-LA-HY-200-372</v>
          </cell>
          <cell r="I182">
            <v>10</v>
          </cell>
        </row>
        <row r="183">
          <cell r="E183" t="str">
            <v>RIM-LA-HY-200-372</v>
          </cell>
          <cell r="I183">
            <v>9.7999999999997272</v>
          </cell>
        </row>
        <row r="184">
          <cell r="E184" t="str">
            <v>RIM-LA-HY-200-372</v>
          </cell>
          <cell r="I184">
            <v>10</v>
          </cell>
        </row>
        <row r="185">
          <cell r="E185" t="str">
            <v>RIM-LA-HY-200-372</v>
          </cell>
          <cell r="I185">
            <v>6</v>
          </cell>
        </row>
        <row r="186">
          <cell r="E186" t="str">
            <v>RIM-LA-HY-200-372</v>
          </cell>
          <cell r="I186">
            <v>10</v>
          </cell>
        </row>
        <row r="187">
          <cell r="E187" t="str">
            <v>RIM-LA-HY-200-372</v>
          </cell>
          <cell r="I187">
            <v>7.2000000000002728</v>
          </cell>
        </row>
        <row r="188">
          <cell r="E188" t="str">
            <v>RIM-LA-HY-200-372</v>
          </cell>
          <cell r="I188">
            <v>10</v>
          </cell>
        </row>
        <row r="189">
          <cell r="E189" t="str">
            <v>RIM-LA-HY-200-372</v>
          </cell>
          <cell r="I189">
            <v>8.5999999999999091</v>
          </cell>
        </row>
        <row r="190">
          <cell r="E190" t="str">
            <v>RIM-LA-HY-200-372</v>
          </cell>
          <cell r="I190">
            <v>10.099999999999909</v>
          </cell>
        </row>
        <row r="191">
          <cell r="E191" t="str">
            <v>RIM-LA-HY-200-372</v>
          </cell>
          <cell r="I191">
            <v>10</v>
          </cell>
        </row>
        <row r="192">
          <cell r="E192" t="str">
            <v>RIM-LA-HY-200-372</v>
          </cell>
          <cell r="I192">
            <v>9.2000000000002728</v>
          </cell>
        </row>
        <row r="193">
          <cell r="E193" t="str">
            <v>RIM-LA-HY-200-372</v>
          </cell>
          <cell r="I193">
            <v>0</v>
          </cell>
        </row>
        <row r="194">
          <cell r="E194" t="str">
            <v>RIM-LA-SW-200-373</v>
          </cell>
          <cell r="I194">
            <v>0</v>
          </cell>
        </row>
        <row r="195">
          <cell r="E195" t="str">
            <v>RIM-LA-SW-200-373</v>
          </cell>
          <cell r="I195">
            <v>0</v>
          </cell>
        </row>
        <row r="196">
          <cell r="E196" t="str">
            <v>RIM-LA-SW-200-373</v>
          </cell>
          <cell r="I196">
            <v>0</v>
          </cell>
        </row>
        <row r="197">
          <cell r="E197" t="str">
            <v>RIM-LA-SW-200-373</v>
          </cell>
          <cell r="I197">
            <v>0</v>
          </cell>
        </row>
        <row r="198">
          <cell r="E198" t="str">
            <v>RIM-LA-SW-200-373</v>
          </cell>
          <cell r="I198">
            <v>0</v>
          </cell>
        </row>
        <row r="199">
          <cell r="E199" t="str">
            <v>RIM-LA-SW-200-373</v>
          </cell>
          <cell r="I199">
            <v>0</v>
          </cell>
        </row>
        <row r="200">
          <cell r="E200" t="str">
            <v>RIM-LA-SW-200-373</v>
          </cell>
          <cell r="I200">
            <v>0</v>
          </cell>
        </row>
        <row r="201">
          <cell r="E201" t="str">
            <v>RIM-LA-SW-200-373</v>
          </cell>
          <cell r="I201">
            <v>0</v>
          </cell>
        </row>
        <row r="202">
          <cell r="E202" t="str">
            <v>RIM-LA-SW-200-373</v>
          </cell>
          <cell r="I202">
            <v>0</v>
          </cell>
        </row>
        <row r="203">
          <cell r="E203" t="str">
            <v>RIM-LA-SW-200-373</v>
          </cell>
          <cell r="I203">
            <v>0</v>
          </cell>
        </row>
        <row r="204">
          <cell r="E204" t="str">
            <v>RIM-LA-SW-200-373</v>
          </cell>
          <cell r="I204">
            <v>0</v>
          </cell>
        </row>
        <row r="205">
          <cell r="E205" t="str">
            <v>RIM-LA-SW-200-373</v>
          </cell>
          <cell r="I205">
            <v>0</v>
          </cell>
        </row>
        <row r="206">
          <cell r="E206" t="str">
            <v>RIM-LA-SW-200-373</v>
          </cell>
          <cell r="I206">
            <v>0</v>
          </cell>
        </row>
        <row r="207">
          <cell r="E207" t="str">
            <v>RIM-LA-SW-200-373</v>
          </cell>
          <cell r="I207">
            <v>0</v>
          </cell>
        </row>
        <row r="208">
          <cell r="E208" t="str">
            <v>RIM-LA-SW-200-373</v>
          </cell>
          <cell r="I208">
            <v>0</v>
          </cell>
        </row>
        <row r="209">
          <cell r="E209" t="str">
            <v>RIM-LA-SW-200-373</v>
          </cell>
          <cell r="I209">
            <v>0</v>
          </cell>
        </row>
        <row r="210">
          <cell r="E210" t="str">
            <v>RIM-LA-SW-200-373</v>
          </cell>
          <cell r="I210">
            <v>0</v>
          </cell>
        </row>
        <row r="211">
          <cell r="E211" t="str">
            <v>RIM-LA-SW-200-373</v>
          </cell>
          <cell r="I211">
            <v>0</v>
          </cell>
        </row>
        <row r="212">
          <cell r="E212" t="str">
            <v>RIM-LA-SW-200-373</v>
          </cell>
          <cell r="I212">
            <v>0</v>
          </cell>
        </row>
        <row r="213">
          <cell r="E213" t="str">
            <v>RIM-LA-SW-200-373</v>
          </cell>
          <cell r="I213">
            <v>0</v>
          </cell>
        </row>
        <row r="214">
          <cell r="E214" t="str">
            <v>RIM-LA-SW-200-373</v>
          </cell>
          <cell r="I214">
            <v>0</v>
          </cell>
        </row>
        <row r="215">
          <cell r="E215" t="str">
            <v>RIM-LA-SW-200-373</v>
          </cell>
          <cell r="I215">
            <v>0</v>
          </cell>
        </row>
        <row r="216">
          <cell r="E216" t="str">
            <v>RIM-LA-SW-200-373</v>
          </cell>
          <cell r="I216">
            <v>0</v>
          </cell>
        </row>
        <row r="217">
          <cell r="E217" t="str">
            <v>RIM-LA-SW-200-373</v>
          </cell>
          <cell r="I217">
            <v>0</v>
          </cell>
        </row>
        <row r="218">
          <cell r="E218" t="str">
            <v>RIM-LA-SW-200-373</v>
          </cell>
          <cell r="I218">
            <v>0</v>
          </cell>
        </row>
        <row r="219">
          <cell r="E219" t="str">
            <v>RIM-LA-SW-200-373</v>
          </cell>
          <cell r="I219">
            <v>0</v>
          </cell>
        </row>
        <row r="220">
          <cell r="E220" t="str">
            <v>RIM-LA-SW-200-373</v>
          </cell>
          <cell r="I220">
            <v>0</v>
          </cell>
        </row>
        <row r="221">
          <cell r="E221" t="str">
            <v>RIM-LA-SW-200-373</v>
          </cell>
          <cell r="I221">
            <v>0</v>
          </cell>
        </row>
        <row r="222">
          <cell r="E222" t="str">
            <v>RIM-LA-SW-200-373</v>
          </cell>
          <cell r="I222">
            <v>0</v>
          </cell>
        </row>
        <row r="223">
          <cell r="E223" t="str">
            <v>RIM-LA-SW-200-373</v>
          </cell>
          <cell r="I223">
            <v>0</v>
          </cell>
        </row>
        <row r="224">
          <cell r="E224" t="str">
            <v>RIM-LA-SW-200-373</v>
          </cell>
          <cell r="I224">
            <v>0</v>
          </cell>
        </row>
        <row r="225">
          <cell r="E225" t="str">
            <v>RIM-LA-SW-200-373</v>
          </cell>
          <cell r="I225">
            <v>0</v>
          </cell>
        </row>
        <row r="226">
          <cell r="E226" t="str">
            <v>RIM-LA-SW-200-373</v>
          </cell>
          <cell r="I226">
            <v>0</v>
          </cell>
        </row>
        <row r="227">
          <cell r="E227" t="str">
            <v>RIM-LA-SW-200-373</v>
          </cell>
          <cell r="I227">
            <v>0</v>
          </cell>
        </row>
        <row r="228">
          <cell r="E228" t="str">
            <v>RIM-LA-SW-200-373</v>
          </cell>
          <cell r="I228">
            <v>0</v>
          </cell>
        </row>
        <row r="229">
          <cell r="E229" t="str">
            <v>RIM-LA-SW-200-373</v>
          </cell>
          <cell r="I229">
            <v>9.7000000000002728</v>
          </cell>
        </row>
        <row r="230">
          <cell r="E230" t="str">
            <v>RIM-LA-SW-200-373</v>
          </cell>
          <cell r="I230">
            <v>10</v>
          </cell>
        </row>
        <row r="231">
          <cell r="E231" t="str">
            <v>RIM-LA-SW-200-373</v>
          </cell>
          <cell r="I231">
            <v>10</v>
          </cell>
        </row>
        <row r="232">
          <cell r="E232" t="str">
            <v>RIM-LA-SW-200-373</v>
          </cell>
          <cell r="I232">
            <v>10</v>
          </cell>
        </row>
        <row r="233">
          <cell r="E233" t="str">
            <v>RIM-LA-SW-200-373</v>
          </cell>
          <cell r="I233">
            <v>10</v>
          </cell>
        </row>
        <row r="234">
          <cell r="E234" t="str">
            <v>RIM-LA-SW-200-373</v>
          </cell>
          <cell r="I234">
            <v>10</v>
          </cell>
        </row>
        <row r="235">
          <cell r="E235" t="str">
            <v>RIM-LA-SW-200-373</v>
          </cell>
          <cell r="I235">
            <v>10</v>
          </cell>
        </row>
        <row r="236">
          <cell r="E236" t="str">
            <v>RIM-LA-SW-200-373</v>
          </cell>
          <cell r="I236">
            <v>9</v>
          </cell>
        </row>
        <row r="237">
          <cell r="E237" t="str">
            <v>RIM-LA-SW-200-373</v>
          </cell>
          <cell r="I237">
            <v>10</v>
          </cell>
        </row>
        <row r="238">
          <cell r="E238" t="str">
            <v>RIM-LA-SW-200-373</v>
          </cell>
          <cell r="I238">
            <v>10</v>
          </cell>
        </row>
        <row r="239">
          <cell r="E239" t="str">
            <v>RIM-LA-SW-200-373</v>
          </cell>
          <cell r="I239">
            <v>10</v>
          </cell>
        </row>
        <row r="240">
          <cell r="E240" t="str">
            <v>RIM-LA-SW-200-373</v>
          </cell>
          <cell r="I240">
            <v>8</v>
          </cell>
        </row>
        <row r="241">
          <cell r="E241" t="str">
            <v>RIM-LA-SW-200-373</v>
          </cell>
          <cell r="I241">
            <v>0</v>
          </cell>
        </row>
        <row r="242">
          <cell r="E242" t="str">
            <v>RIM-LA-SW-200-373</v>
          </cell>
          <cell r="I242">
            <v>0</v>
          </cell>
        </row>
        <row r="243">
          <cell r="E243" t="str">
            <v>RIM-LA-SW-200-373</v>
          </cell>
          <cell r="I243">
            <v>0</v>
          </cell>
        </row>
        <row r="244">
          <cell r="E244" t="str">
            <v>RIM-LA-SW-200-373</v>
          </cell>
          <cell r="I244">
            <v>10</v>
          </cell>
        </row>
        <row r="245">
          <cell r="E245" t="str">
            <v>RIM-LA-SW-200-373</v>
          </cell>
          <cell r="I245">
            <v>10</v>
          </cell>
        </row>
        <row r="246">
          <cell r="E246" t="str">
            <v>RIM-LA-SW-200-373</v>
          </cell>
          <cell r="I246">
            <v>10</v>
          </cell>
        </row>
        <row r="247">
          <cell r="E247" t="str">
            <v>RIM-LA-SW-200-373</v>
          </cell>
          <cell r="I247">
            <v>10</v>
          </cell>
        </row>
        <row r="248">
          <cell r="E248" t="str">
            <v>RIM-LA-SW-200-373</v>
          </cell>
          <cell r="I248">
            <v>10</v>
          </cell>
        </row>
        <row r="249">
          <cell r="E249" t="str">
            <v>RIM-LA-SW-200-373</v>
          </cell>
          <cell r="I249">
            <v>10</v>
          </cell>
        </row>
        <row r="250">
          <cell r="E250" t="str">
            <v>RIM-LA-SW-200-373</v>
          </cell>
          <cell r="I250">
            <v>9.9000000000000909</v>
          </cell>
        </row>
        <row r="251">
          <cell r="E251" t="str">
            <v>RIM-LA-SW-200-373</v>
          </cell>
          <cell r="I251">
            <v>10</v>
          </cell>
        </row>
        <row r="252">
          <cell r="E252" t="str">
            <v>RIM-LA-SW-200-373</v>
          </cell>
          <cell r="I252">
            <v>10</v>
          </cell>
        </row>
        <row r="253">
          <cell r="E253" t="str">
            <v>RIM-LA-SW-200-373</v>
          </cell>
          <cell r="I253">
            <v>10</v>
          </cell>
        </row>
        <row r="254">
          <cell r="E254" t="str">
            <v>RIM-LA-SW-200-373</v>
          </cell>
          <cell r="I254">
            <v>7.6999999999998181</v>
          </cell>
        </row>
        <row r="255">
          <cell r="E255" t="str">
            <v>RIM-LA-SW-200-373</v>
          </cell>
          <cell r="I255">
            <v>0</v>
          </cell>
        </row>
        <row r="256">
          <cell r="E256" t="str">
            <v>RIM-LA-HY-200-378</v>
          </cell>
          <cell r="I256">
            <v>9.5</v>
          </cell>
        </row>
        <row r="257">
          <cell r="E257" t="str">
            <v>RIM-LA-HY-200-378</v>
          </cell>
          <cell r="I257">
            <v>8.0999999999999091</v>
          </cell>
        </row>
        <row r="258">
          <cell r="E258" t="str">
            <v>RIM-LA-HY-200-378</v>
          </cell>
          <cell r="I258">
            <v>10</v>
          </cell>
        </row>
        <row r="259">
          <cell r="E259" t="str">
            <v>RIM-LA-HY-200-378</v>
          </cell>
          <cell r="I259">
            <v>9</v>
          </cell>
        </row>
        <row r="260">
          <cell r="E260" t="str">
            <v>RIM-LA-HY-200-378</v>
          </cell>
          <cell r="I260">
            <v>9.2000000000002728</v>
          </cell>
        </row>
        <row r="261">
          <cell r="E261" t="str">
            <v>RIM-LA-HY-200-378</v>
          </cell>
          <cell r="I261">
            <v>9</v>
          </cell>
        </row>
        <row r="262">
          <cell r="E262" t="str">
            <v>RIM-LA-HY-200-378</v>
          </cell>
          <cell r="I262">
            <v>9.5</v>
          </cell>
        </row>
        <row r="263">
          <cell r="E263" t="str">
            <v>RIM-LA-HY-200-378</v>
          </cell>
          <cell r="I263">
            <v>10</v>
          </cell>
        </row>
        <row r="264">
          <cell r="E264" t="str">
            <v>RIM-LA-HY-200-378</v>
          </cell>
          <cell r="I264">
            <v>10</v>
          </cell>
        </row>
        <row r="265">
          <cell r="E265" t="str">
            <v>RIM-LA-HY-200-378</v>
          </cell>
          <cell r="I265">
            <v>9.6999999999998181</v>
          </cell>
        </row>
        <row r="266">
          <cell r="E266" t="str">
            <v>RIM-LA-HY-200-378</v>
          </cell>
          <cell r="I266">
            <v>9.9000000000000909</v>
          </cell>
        </row>
        <row r="267">
          <cell r="E267" t="str">
            <v>RIM-LA-HY-200-378</v>
          </cell>
          <cell r="I267">
            <v>10</v>
          </cell>
        </row>
        <row r="268">
          <cell r="E268" t="str">
            <v>RIM-LA-HY-200-378</v>
          </cell>
          <cell r="I268">
            <v>10</v>
          </cell>
        </row>
        <row r="269">
          <cell r="E269" t="str">
            <v>RIM-LA-HY-200-378</v>
          </cell>
          <cell r="I269">
            <v>10</v>
          </cell>
        </row>
        <row r="270">
          <cell r="E270" t="str">
            <v>RIM-LA-HY-200-378</v>
          </cell>
          <cell r="I270">
            <v>10</v>
          </cell>
        </row>
        <row r="271">
          <cell r="E271" t="str">
            <v>RIM-LA-HY-200-378</v>
          </cell>
          <cell r="I271">
            <v>10</v>
          </cell>
        </row>
        <row r="272">
          <cell r="E272" t="str">
            <v>RIM-LA-HY-200-378</v>
          </cell>
          <cell r="I272">
            <v>10</v>
          </cell>
        </row>
        <row r="273">
          <cell r="E273" t="str">
            <v>RIM-LA-HY-200-378</v>
          </cell>
          <cell r="I273">
            <v>10</v>
          </cell>
        </row>
        <row r="274">
          <cell r="E274" t="str">
            <v>RIM-LA-HY-200-378</v>
          </cell>
          <cell r="I274">
            <v>9</v>
          </cell>
        </row>
        <row r="275">
          <cell r="E275" t="str">
            <v>RIM-LA-HY-200-378</v>
          </cell>
          <cell r="I275">
            <v>10</v>
          </cell>
        </row>
        <row r="276">
          <cell r="E276" t="str">
            <v>RIM-LA-HY-200-378</v>
          </cell>
          <cell r="I276">
            <v>8.7999999999997272</v>
          </cell>
        </row>
        <row r="277">
          <cell r="E277" t="str">
            <v>RIM-LA-HY-200-378</v>
          </cell>
          <cell r="I277">
            <v>8</v>
          </cell>
        </row>
        <row r="278">
          <cell r="E278" t="str">
            <v>RIM-LA-HY-200-378</v>
          </cell>
          <cell r="I278">
            <v>9.4000000000000909</v>
          </cell>
        </row>
        <row r="279">
          <cell r="E279" t="str">
            <v>RIM-LA-HY-200-378</v>
          </cell>
          <cell r="I279">
            <v>9</v>
          </cell>
        </row>
        <row r="280">
          <cell r="E280" t="str">
            <v>RIM-LA-HY-200-378</v>
          </cell>
          <cell r="I280">
            <v>10</v>
          </cell>
        </row>
        <row r="281">
          <cell r="E281" t="str">
            <v>RIM-LA-HY-200-378</v>
          </cell>
          <cell r="I281">
            <v>10</v>
          </cell>
        </row>
        <row r="282">
          <cell r="E282" t="str">
            <v>RIM-LA-HY-200-378</v>
          </cell>
          <cell r="I282">
            <v>9.9000000000000909</v>
          </cell>
        </row>
        <row r="283">
          <cell r="E283" t="str">
            <v>RIM-LA-HY-200-378</v>
          </cell>
          <cell r="I283">
            <v>7.5999999999999091</v>
          </cell>
        </row>
        <row r="284">
          <cell r="E284" t="str">
            <v>RIM-LA-HY-200-378</v>
          </cell>
          <cell r="I284">
            <v>7.4000000000000909</v>
          </cell>
        </row>
        <row r="285">
          <cell r="E285" t="str">
            <v>RIM-LA-HY-200-378</v>
          </cell>
          <cell r="I285">
            <v>1.4000000000000909</v>
          </cell>
        </row>
        <row r="286">
          <cell r="E286" t="str">
            <v>RIM-LA-HY-200-378</v>
          </cell>
          <cell r="I286">
            <v>1.4000000000000909</v>
          </cell>
        </row>
        <row r="287">
          <cell r="E287" t="str">
            <v>RIM-LA-HY-200-378</v>
          </cell>
          <cell r="I287">
            <v>8</v>
          </cell>
        </row>
        <row r="288">
          <cell r="E288" t="str">
            <v>RIM-LA-HY-200-378</v>
          </cell>
          <cell r="I288">
            <v>10</v>
          </cell>
        </row>
        <row r="289">
          <cell r="E289" t="str">
            <v>RIM-LA-HY-200-378</v>
          </cell>
          <cell r="I289">
            <v>8.5999999999999091</v>
          </cell>
        </row>
        <row r="290">
          <cell r="E290" t="str">
            <v>RIM-LA-HY-200-378</v>
          </cell>
          <cell r="I290">
            <v>9</v>
          </cell>
        </row>
        <row r="291">
          <cell r="E291" t="str">
            <v>RIM-LA-HY-200-378</v>
          </cell>
          <cell r="I291">
            <v>10</v>
          </cell>
        </row>
        <row r="292">
          <cell r="E292" t="str">
            <v>RIM-LA-HY-200-378</v>
          </cell>
          <cell r="I292">
            <v>9.6999999999998181</v>
          </cell>
        </row>
        <row r="293">
          <cell r="E293" t="str">
            <v>RIM-LA-HY-200-378</v>
          </cell>
          <cell r="I293">
            <v>7</v>
          </cell>
        </row>
        <row r="294">
          <cell r="E294" t="str">
            <v>RIM-LA-HY-200-378</v>
          </cell>
          <cell r="I294">
            <v>10.099999999999909</v>
          </cell>
        </row>
        <row r="295">
          <cell r="E295" t="str">
            <v>RIM-LA-HY-200-378</v>
          </cell>
          <cell r="I295">
            <v>9.6000000000003638</v>
          </cell>
        </row>
        <row r="296">
          <cell r="E296" t="str">
            <v>RIM-LA-HY-200-378</v>
          </cell>
          <cell r="I296">
            <v>10</v>
          </cell>
        </row>
        <row r="297">
          <cell r="E297" t="str">
            <v>RIM-LA-HY-200-378</v>
          </cell>
          <cell r="I297">
            <v>10</v>
          </cell>
        </row>
        <row r="298">
          <cell r="E298" t="str">
            <v>RIM-LA-HY-200-378</v>
          </cell>
          <cell r="I298">
            <v>3.3999999999996362</v>
          </cell>
        </row>
        <row r="299">
          <cell r="E299" t="str">
            <v>RIM-LA-HY-200-378</v>
          </cell>
          <cell r="I299">
            <v>0.6000000000003638</v>
          </cell>
        </row>
        <row r="300">
          <cell r="E300" t="str">
            <v>RIM-LA-HY-200-378</v>
          </cell>
          <cell r="I300">
            <v>2.3999999999996362</v>
          </cell>
        </row>
        <row r="301">
          <cell r="E301" t="str">
            <v>RIM-LA-HY-200-378</v>
          </cell>
          <cell r="I301">
            <v>10.100000000000364</v>
          </cell>
        </row>
        <row r="302">
          <cell r="E302" t="str">
            <v>RIM-LA-HY-200-378</v>
          </cell>
          <cell r="I302">
            <v>9.1999999999998181</v>
          </cell>
        </row>
        <row r="303">
          <cell r="E303" t="str">
            <v>RIM-LA-HY-200-378</v>
          </cell>
          <cell r="I303">
            <v>8</v>
          </cell>
        </row>
        <row r="304">
          <cell r="E304" t="str">
            <v>RIM-LA-HY-200-378</v>
          </cell>
          <cell r="I304">
            <v>9.5999999999999091</v>
          </cell>
        </row>
        <row r="305">
          <cell r="E305" t="str">
            <v>RIM-LA-HY-200-378</v>
          </cell>
          <cell r="I305">
            <v>10.5</v>
          </cell>
        </row>
        <row r="306">
          <cell r="E306" t="str">
            <v>RIM-LA-HY-200-378</v>
          </cell>
          <cell r="I306">
            <v>8.5999999999999091</v>
          </cell>
        </row>
        <row r="307">
          <cell r="E307" t="str">
            <v>RIM-LA-HY-200-378</v>
          </cell>
          <cell r="I307">
            <v>0</v>
          </cell>
        </row>
        <row r="308">
          <cell r="E308" t="str">
            <v>RIM-LA-HY-200-378</v>
          </cell>
          <cell r="I308">
            <v>0</v>
          </cell>
        </row>
        <row r="309">
          <cell r="E309" t="str">
            <v>RIM-LA-HY-200-378</v>
          </cell>
          <cell r="I309">
            <v>0</v>
          </cell>
        </row>
        <row r="310">
          <cell r="E310" t="str">
            <v>RIM-LA-HY-200-378</v>
          </cell>
          <cell r="I310">
            <v>10</v>
          </cell>
        </row>
        <row r="311">
          <cell r="E311" t="str">
            <v>RIM-LA-HY-200-378</v>
          </cell>
          <cell r="I311">
            <v>10.100000000000364</v>
          </cell>
        </row>
        <row r="312">
          <cell r="E312" t="str">
            <v>RIM-LA-HY-200-378</v>
          </cell>
          <cell r="I312">
            <v>10</v>
          </cell>
        </row>
        <row r="313">
          <cell r="E313" t="str">
            <v>RIM-LA-HY-200-378</v>
          </cell>
          <cell r="I313">
            <v>9.5999999999999091</v>
          </cell>
        </row>
        <row r="314">
          <cell r="E314" t="str">
            <v>RIM-LA-HY-200-378</v>
          </cell>
          <cell r="I314">
            <v>10</v>
          </cell>
        </row>
        <row r="315">
          <cell r="E315" t="str">
            <v>RIM-LA-HY-200-378</v>
          </cell>
          <cell r="I315">
            <v>10</v>
          </cell>
        </row>
        <row r="316">
          <cell r="E316" t="str">
            <v>RIM-LA-HY-200-378</v>
          </cell>
          <cell r="I316">
            <v>10.099999999999909</v>
          </cell>
        </row>
        <row r="317">
          <cell r="E317" t="str">
            <v>RIM-LA-HY-200-378</v>
          </cell>
          <cell r="I317">
            <v>8.5999999999999091</v>
          </cell>
        </row>
        <row r="318">
          <cell r="E318" t="str">
            <v>RIM-LA-HY-200-378</v>
          </cell>
          <cell r="I318">
            <v>9.4000000000000909</v>
          </cell>
        </row>
        <row r="319">
          <cell r="E319" t="str">
            <v>RIM-LA-HY-200-378</v>
          </cell>
          <cell r="I319">
            <v>10</v>
          </cell>
        </row>
        <row r="320">
          <cell r="E320" t="str">
            <v>RIM-LA-HY-200-378</v>
          </cell>
          <cell r="I320">
            <v>9</v>
          </cell>
        </row>
        <row r="321">
          <cell r="E321" t="str">
            <v>RIM-LA-HY-200-378</v>
          </cell>
          <cell r="I321">
            <v>0</v>
          </cell>
        </row>
        <row r="322">
          <cell r="E322" t="str">
            <v>RIM-LA-SW-200-379</v>
          </cell>
          <cell r="I322">
            <v>0</v>
          </cell>
        </row>
        <row r="323">
          <cell r="E323" t="str">
            <v>RIM-LA-SW-200-379</v>
          </cell>
          <cell r="I323">
            <v>0</v>
          </cell>
        </row>
        <row r="324">
          <cell r="E324" t="str">
            <v>RIM-LA-SW-200-379</v>
          </cell>
          <cell r="I324">
            <v>0</v>
          </cell>
        </row>
        <row r="325">
          <cell r="E325" t="str">
            <v>RIM-LA-SW-200-379</v>
          </cell>
          <cell r="I325">
            <v>0</v>
          </cell>
        </row>
        <row r="326">
          <cell r="E326" t="str">
            <v>RIM-LA-SW-200-379</v>
          </cell>
          <cell r="I326">
            <v>0</v>
          </cell>
        </row>
        <row r="327">
          <cell r="E327" t="str">
            <v>RIM-LA-SW-200-379</v>
          </cell>
          <cell r="I327">
            <v>0</v>
          </cell>
        </row>
        <row r="328">
          <cell r="E328" t="str">
            <v>RIM-LA-SW-200-379</v>
          </cell>
          <cell r="I328">
            <v>0</v>
          </cell>
        </row>
        <row r="329">
          <cell r="E329" t="str">
            <v>RIM-LA-SW-200-379</v>
          </cell>
          <cell r="I329">
            <v>0</v>
          </cell>
        </row>
        <row r="330">
          <cell r="E330" t="str">
            <v>RIM-LA-SW-200-379</v>
          </cell>
          <cell r="I330">
            <v>0</v>
          </cell>
        </row>
        <row r="331">
          <cell r="E331" t="str">
            <v>RIM-LA-SW-200-379</v>
          </cell>
          <cell r="I331">
            <v>0</v>
          </cell>
        </row>
        <row r="332">
          <cell r="E332" t="str">
            <v>RIM-LA-SW-200-379</v>
          </cell>
          <cell r="I332">
            <v>0</v>
          </cell>
        </row>
        <row r="333">
          <cell r="E333" t="str">
            <v>RIM-LA-SW-200-379</v>
          </cell>
          <cell r="I333">
            <v>0</v>
          </cell>
        </row>
        <row r="334">
          <cell r="E334" t="str">
            <v>RIM-LA-SW-200-379</v>
          </cell>
          <cell r="I334">
            <v>0</v>
          </cell>
        </row>
        <row r="335">
          <cell r="E335" t="str">
            <v>RIM-LA-SW-200-379</v>
          </cell>
          <cell r="I335">
            <v>0</v>
          </cell>
        </row>
        <row r="336">
          <cell r="E336" t="str">
            <v>RIM-LA-SW-200-379</v>
          </cell>
          <cell r="I336">
            <v>0</v>
          </cell>
        </row>
        <row r="337">
          <cell r="E337" t="str">
            <v>RIM-LA-SW-200-379</v>
          </cell>
          <cell r="I337">
            <v>0</v>
          </cell>
        </row>
        <row r="338">
          <cell r="E338" t="str">
            <v>RIM-LA-SW-200-379</v>
          </cell>
          <cell r="I338">
            <v>0</v>
          </cell>
        </row>
        <row r="339">
          <cell r="E339" t="str">
            <v>RIM-LA-SW-200-379</v>
          </cell>
          <cell r="I339">
            <v>0</v>
          </cell>
        </row>
        <row r="340">
          <cell r="E340" t="str">
            <v>RIM-LA-SW-200-379</v>
          </cell>
          <cell r="I340">
            <v>0</v>
          </cell>
        </row>
        <row r="341">
          <cell r="E341" t="str">
            <v>RIM-LA-SW-200-379</v>
          </cell>
          <cell r="I341">
            <v>0</v>
          </cell>
        </row>
        <row r="342">
          <cell r="E342" t="str">
            <v>RIM-LA-SW-200-379</v>
          </cell>
          <cell r="I342">
            <v>0</v>
          </cell>
        </row>
        <row r="343">
          <cell r="E343" t="str">
            <v>RIM-LA-SW-200-379</v>
          </cell>
          <cell r="I343">
            <v>0</v>
          </cell>
        </row>
        <row r="344">
          <cell r="E344" t="str">
            <v>RIM-LA-SW-200-379</v>
          </cell>
          <cell r="I344">
            <v>0</v>
          </cell>
        </row>
        <row r="345">
          <cell r="E345" t="str">
            <v>RIM-LA-SW-200-379</v>
          </cell>
          <cell r="I345">
            <v>0</v>
          </cell>
        </row>
        <row r="346">
          <cell r="E346" t="str">
            <v>RIM-LA-SW-200-379</v>
          </cell>
          <cell r="I346">
            <v>0</v>
          </cell>
        </row>
        <row r="347">
          <cell r="E347" t="str">
            <v>RIM-LA-SW-200-379</v>
          </cell>
          <cell r="I347">
            <v>0</v>
          </cell>
        </row>
        <row r="348">
          <cell r="E348" t="str">
            <v>RIM-LA-SW-200-379</v>
          </cell>
          <cell r="I348">
            <v>0</v>
          </cell>
        </row>
        <row r="349">
          <cell r="E349" t="str">
            <v>RIM-LA-SW-200-379</v>
          </cell>
          <cell r="I349">
            <v>0</v>
          </cell>
        </row>
        <row r="350">
          <cell r="E350" t="str">
            <v>RIM-LA-SW-200-379</v>
          </cell>
          <cell r="I350">
            <v>0</v>
          </cell>
        </row>
        <row r="351">
          <cell r="E351" t="str">
            <v>RIM-LA-SW-200-379</v>
          </cell>
          <cell r="I351">
            <v>0</v>
          </cell>
        </row>
        <row r="352">
          <cell r="E352" t="str">
            <v>RIM-LA-SW-200-379</v>
          </cell>
          <cell r="I352">
            <v>0</v>
          </cell>
        </row>
        <row r="353">
          <cell r="E353" t="str">
            <v>RIM-LA-SW-200-379</v>
          </cell>
          <cell r="I353">
            <v>0</v>
          </cell>
        </row>
        <row r="354">
          <cell r="E354" t="str">
            <v>RIM-LA-SW-200-379</v>
          </cell>
          <cell r="I354">
            <v>0</v>
          </cell>
        </row>
        <row r="355">
          <cell r="E355" t="str">
            <v>RIM-LA-SW-200-379</v>
          </cell>
          <cell r="I355">
            <v>0</v>
          </cell>
        </row>
        <row r="356">
          <cell r="E356" t="str">
            <v>RIM-LA-SW-200-379</v>
          </cell>
          <cell r="I356">
            <v>0</v>
          </cell>
        </row>
        <row r="357">
          <cell r="E357" t="str">
            <v>RIM-LA-SW-200-379</v>
          </cell>
          <cell r="I357">
            <v>0</v>
          </cell>
        </row>
        <row r="358">
          <cell r="E358" t="str">
            <v>RIM-LA-SW-200-379</v>
          </cell>
          <cell r="I358">
            <v>0</v>
          </cell>
        </row>
        <row r="359">
          <cell r="E359" t="str">
            <v>RIM-LA-SW-200-379</v>
          </cell>
          <cell r="I359">
            <v>0</v>
          </cell>
        </row>
        <row r="360">
          <cell r="E360" t="str">
            <v>RIM-LA-SW-200-379</v>
          </cell>
          <cell r="I360">
            <v>0</v>
          </cell>
        </row>
        <row r="361">
          <cell r="E361" t="str">
            <v>RIM-LA-SW-200-379</v>
          </cell>
          <cell r="I361">
            <v>0</v>
          </cell>
        </row>
        <row r="362">
          <cell r="E362" t="str">
            <v>RIM-LA-SW-200-379</v>
          </cell>
          <cell r="I362">
            <v>0</v>
          </cell>
        </row>
        <row r="363">
          <cell r="E363" t="str">
            <v>RIM-LA-SW-200-379</v>
          </cell>
          <cell r="I363">
            <v>0</v>
          </cell>
        </row>
        <row r="364">
          <cell r="E364" t="str">
            <v>RIM-LA-SW-200-379</v>
          </cell>
          <cell r="I364">
            <v>0</v>
          </cell>
        </row>
        <row r="365">
          <cell r="E365" t="str">
            <v>RIM-LA-SW-200-379</v>
          </cell>
          <cell r="I365">
            <v>0</v>
          </cell>
        </row>
        <row r="366">
          <cell r="E366" t="str">
            <v>RIM-LA-SW-200-379</v>
          </cell>
          <cell r="I366">
            <v>0</v>
          </cell>
        </row>
        <row r="367">
          <cell r="E367" t="str">
            <v>RIM-LA-SW-200-379</v>
          </cell>
          <cell r="I367">
            <v>0</v>
          </cell>
        </row>
        <row r="368">
          <cell r="E368" t="str">
            <v>RIM-LA-SW-200-379</v>
          </cell>
          <cell r="I368">
            <v>0</v>
          </cell>
        </row>
        <row r="369">
          <cell r="E369" t="str">
            <v>RIM-LA-SW-200-379</v>
          </cell>
          <cell r="I369">
            <v>0</v>
          </cell>
        </row>
        <row r="370">
          <cell r="E370" t="str">
            <v>RIM-LA-SW-200-379</v>
          </cell>
          <cell r="I370">
            <v>0</v>
          </cell>
        </row>
        <row r="371">
          <cell r="E371" t="str">
            <v>RIM-LA-SW-200-379</v>
          </cell>
          <cell r="I371">
            <v>0</v>
          </cell>
        </row>
        <row r="372">
          <cell r="E372" t="str">
            <v>RIM-LA-SW-200-379</v>
          </cell>
          <cell r="I372">
            <v>0</v>
          </cell>
        </row>
        <row r="373">
          <cell r="E373" t="str">
            <v>RIM-LA-SW-200-379</v>
          </cell>
          <cell r="I373">
            <v>0</v>
          </cell>
        </row>
        <row r="374">
          <cell r="E374" t="str">
            <v>RIM-LA-SW-200-379</v>
          </cell>
          <cell r="I374">
            <v>0</v>
          </cell>
        </row>
        <row r="375">
          <cell r="E375" t="str">
            <v>RIM-LA-SW-200-379</v>
          </cell>
          <cell r="I375">
            <v>0</v>
          </cell>
        </row>
        <row r="376">
          <cell r="E376" t="str">
            <v>RIM-LA-SW-200-379</v>
          </cell>
          <cell r="I376">
            <v>0</v>
          </cell>
        </row>
        <row r="377">
          <cell r="E377" t="str">
            <v>RIM-LA-SW-200-379</v>
          </cell>
          <cell r="I377">
            <v>0</v>
          </cell>
        </row>
        <row r="378">
          <cell r="E378" t="str">
            <v>RIM-LA-SW-200-379</v>
          </cell>
          <cell r="I378">
            <v>0</v>
          </cell>
        </row>
        <row r="379">
          <cell r="E379" t="str">
            <v>RIM-LA-SW-200-379</v>
          </cell>
          <cell r="I379">
            <v>0</v>
          </cell>
        </row>
        <row r="380">
          <cell r="E380" t="str">
            <v>RIM-LA-SW-200-379</v>
          </cell>
          <cell r="I380">
            <v>0</v>
          </cell>
        </row>
        <row r="381">
          <cell r="E381" t="str">
            <v>RIM-LA-SW-200-379</v>
          </cell>
          <cell r="I381">
            <v>0</v>
          </cell>
        </row>
        <row r="382">
          <cell r="E382" t="str">
            <v>RIM-LA-SW-200-379</v>
          </cell>
          <cell r="I382">
            <v>0</v>
          </cell>
        </row>
        <row r="383">
          <cell r="E383" t="str">
            <v>RIM-LA-SW-200-379</v>
          </cell>
          <cell r="I383">
            <v>0</v>
          </cell>
        </row>
        <row r="384">
          <cell r="E384" t="str">
            <v>RIM-LA-HY-200-380</v>
          </cell>
          <cell r="I384">
            <v>10</v>
          </cell>
        </row>
        <row r="385">
          <cell r="E385" t="str">
            <v>RIM-LA-HY-200-380</v>
          </cell>
          <cell r="I385">
            <v>10</v>
          </cell>
        </row>
        <row r="386">
          <cell r="E386" t="str">
            <v>RIM-LA-HY-200-380</v>
          </cell>
          <cell r="I386">
            <v>10.5</v>
          </cell>
        </row>
        <row r="387">
          <cell r="E387" t="str">
            <v>RIM-LA-HY-200-380</v>
          </cell>
          <cell r="I387">
            <v>10</v>
          </cell>
        </row>
        <row r="388">
          <cell r="E388" t="str">
            <v>RIM-LA-HY-200-380</v>
          </cell>
          <cell r="I388">
            <v>9.5</v>
          </cell>
        </row>
        <row r="389">
          <cell r="E389" t="str">
            <v>RIM-LA-HY-200-380</v>
          </cell>
          <cell r="I389">
            <v>10.5</v>
          </cell>
        </row>
        <row r="390">
          <cell r="E390" t="str">
            <v>RIM-LA-HY-200-380</v>
          </cell>
          <cell r="I390">
            <v>8.9000000000000909</v>
          </cell>
        </row>
        <row r="391">
          <cell r="E391" t="str">
            <v>RIM-LA-HY-200-380</v>
          </cell>
          <cell r="I391">
            <v>10.5</v>
          </cell>
        </row>
        <row r="392">
          <cell r="E392" t="str">
            <v>RIM-LA-HY-200-380</v>
          </cell>
          <cell r="I392">
            <v>10</v>
          </cell>
        </row>
        <row r="393">
          <cell r="E393" t="str">
            <v>RIM-LA-HY-200-380</v>
          </cell>
          <cell r="I393">
            <v>10</v>
          </cell>
        </row>
        <row r="394">
          <cell r="E394" t="str">
            <v>RIM-LA-HY-200-380</v>
          </cell>
          <cell r="I394">
            <v>10</v>
          </cell>
        </row>
        <row r="395">
          <cell r="E395" t="str">
            <v>RIM-LA-HY-200-380</v>
          </cell>
          <cell r="I395">
            <v>10.5</v>
          </cell>
        </row>
        <row r="396">
          <cell r="E396" t="str">
            <v>RIM-LA-HY-200-380</v>
          </cell>
          <cell r="I396">
            <v>10.099999999999909</v>
          </cell>
        </row>
        <row r="397">
          <cell r="E397" t="str">
            <v>RIM-LA-HY-200-380</v>
          </cell>
          <cell r="I397">
            <v>10.5</v>
          </cell>
        </row>
        <row r="398">
          <cell r="E398" t="str">
            <v>RIM-LA-HY-200-380</v>
          </cell>
          <cell r="I398">
            <v>10</v>
          </cell>
        </row>
        <row r="399">
          <cell r="E399" t="str">
            <v>RIM-LA-HY-200-380</v>
          </cell>
          <cell r="I399">
            <v>10</v>
          </cell>
        </row>
        <row r="400">
          <cell r="E400" t="str">
            <v>RIM-LA-HY-200-380</v>
          </cell>
          <cell r="I400">
            <v>10.099999999999909</v>
          </cell>
        </row>
        <row r="401">
          <cell r="E401" t="str">
            <v>RIM-LA-HY-200-380</v>
          </cell>
          <cell r="I401">
            <v>10.5</v>
          </cell>
        </row>
        <row r="402">
          <cell r="E402" t="str">
            <v>RIM-LA-HY-200-380</v>
          </cell>
          <cell r="I402">
            <v>9.2000000000002728</v>
          </cell>
        </row>
        <row r="403">
          <cell r="E403" t="str">
            <v>RIM-LA-HY-200-380</v>
          </cell>
          <cell r="I403">
            <v>10</v>
          </cell>
        </row>
        <row r="404">
          <cell r="E404" t="str">
            <v>RIM-LA-HY-200-380</v>
          </cell>
          <cell r="I404">
            <v>9.5999999999999091</v>
          </cell>
        </row>
        <row r="405">
          <cell r="E405" t="str">
            <v>RIM-LA-HY-200-380</v>
          </cell>
          <cell r="I405">
            <v>7.1999999999998181</v>
          </cell>
        </row>
        <row r="406">
          <cell r="E406" t="str">
            <v>RIM-LA-HY-200-380</v>
          </cell>
          <cell r="I406">
            <v>10</v>
          </cell>
        </row>
        <row r="407">
          <cell r="E407" t="str">
            <v>RIM-LA-HY-200-380</v>
          </cell>
          <cell r="I407">
            <v>9.9000000000000909</v>
          </cell>
        </row>
        <row r="408">
          <cell r="E408" t="str">
            <v>RIM-LA-HY-200-380</v>
          </cell>
          <cell r="I408">
            <v>10</v>
          </cell>
        </row>
        <row r="409">
          <cell r="E409" t="str">
            <v>RIM-LA-HY-200-380</v>
          </cell>
          <cell r="I409">
            <v>10</v>
          </cell>
        </row>
        <row r="410">
          <cell r="E410" t="str">
            <v>RIM-LA-HY-200-380</v>
          </cell>
          <cell r="I410">
            <v>10</v>
          </cell>
        </row>
        <row r="411">
          <cell r="E411" t="str">
            <v>RIM-LA-HY-200-380</v>
          </cell>
          <cell r="I411">
            <v>10</v>
          </cell>
        </row>
        <row r="412">
          <cell r="E412" t="str">
            <v>RIM-LA-HY-200-380</v>
          </cell>
          <cell r="I412">
            <v>10</v>
          </cell>
        </row>
        <row r="413">
          <cell r="E413" t="str">
            <v>RIM-LA-HY-200-380</v>
          </cell>
          <cell r="I413">
            <v>10</v>
          </cell>
        </row>
        <row r="414">
          <cell r="E414" t="str">
            <v>RIM-LA-HY-200-380</v>
          </cell>
          <cell r="I414">
            <v>10</v>
          </cell>
        </row>
        <row r="415">
          <cell r="E415" t="str">
            <v>RIM-LA-HY-200-380</v>
          </cell>
          <cell r="I415">
            <v>8.3000000000001819</v>
          </cell>
        </row>
        <row r="416">
          <cell r="E416" t="str">
            <v>RIM-LA-HY-200-380</v>
          </cell>
          <cell r="I416">
            <v>0.29999999999972715</v>
          </cell>
        </row>
        <row r="417">
          <cell r="E417" t="str">
            <v>RIM-LA-HY-200-380</v>
          </cell>
          <cell r="I417">
            <v>0.59999999999990905</v>
          </cell>
        </row>
        <row r="418">
          <cell r="E418" t="str">
            <v>RIM-LA-HY-200-380</v>
          </cell>
          <cell r="I418">
            <v>5.6000000000003638</v>
          </cell>
        </row>
        <row r="419">
          <cell r="E419" t="str">
            <v>RIM-LA-HY-200-380</v>
          </cell>
          <cell r="I419">
            <v>9</v>
          </cell>
        </row>
        <row r="420">
          <cell r="E420" t="str">
            <v>RIM-LA-HY-200-380</v>
          </cell>
          <cell r="I420">
            <v>9.5</v>
          </cell>
        </row>
        <row r="421">
          <cell r="E421" t="str">
            <v>RIM-LA-HY-200-380</v>
          </cell>
          <cell r="I421">
            <v>10</v>
          </cell>
        </row>
        <row r="422">
          <cell r="E422" t="str">
            <v>RIM-LA-HY-200-380</v>
          </cell>
          <cell r="I422">
            <v>2.7999999999997272</v>
          </cell>
        </row>
        <row r="423">
          <cell r="E423" t="str">
            <v>RIM-LA-HY-200-380</v>
          </cell>
          <cell r="I423">
            <v>0.40000000000009095</v>
          </cell>
        </row>
        <row r="424">
          <cell r="E424" t="str">
            <v>RIM-LA-HY-200-380</v>
          </cell>
          <cell r="I424">
            <v>6.8000000000001819</v>
          </cell>
        </row>
        <row r="425">
          <cell r="E425" t="str">
            <v>RIM-LA-HY-200-380</v>
          </cell>
          <cell r="I425">
            <v>6</v>
          </cell>
        </row>
        <row r="426">
          <cell r="E426" t="str">
            <v>RIM-LA-HY-200-380</v>
          </cell>
          <cell r="I426">
            <v>6.5</v>
          </cell>
        </row>
        <row r="427">
          <cell r="E427" t="str">
            <v>RIM-LA-HY-200-380</v>
          </cell>
          <cell r="I427">
            <v>9.5</v>
          </cell>
        </row>
        <row r="428">
          <cell r="E428" t="str">
            <v>RIM-LA-HY-200-380</v>
          </cell>
          <cell r="I428">
            <v>10</v>
          </cell>
        </row>
        <row r="429">
          <cell r="E429" t="str">
            <v>RIM-LA-HY-200-380</v>
          </cell>
          <cell r="I429">
            <v>10</v>
          </cell>
        </row>
        <row r="430">
          <cell r="E430" t="str">
            <v>RIM-LA-HY-200-380</v>
          </cell>
          <cell r="I430">
            <v>10</v>
          </cell>
        </row>
        <row r="431">
          <cell r="E431" t="str">
            <v>RIM-LA-HY-200-380</v>
          </cell>
          <cell r="I431">
            <v>10</v>
          </cell>
        </row>
        <row r="432">
          <cell r="E432" t="str">
            <v>RIM-LA-HY-200-380</v>
          </cell>
          <cell r="I432">
            <v>10</v>
          </cell>
        </row>
        <row r="433">
          <cell r="E433" t="str">
            <v>RIM-LA-HY-200-380</v>
          </cell>
          <cell r="I433">
            <v>10.5</v>
          </cell>
        </row>
        <row r="434">
          <cell r="E434" t="str">
            <v>RIM-LA-HY-200-380</v>
          </cell>
          <cell r="I434">
            <v>8.6999999999998181</v>
          </cell>
        </row>
        <row r="435">
          <cell r="E435" t="str">
            <v>RIM-LA-HY-200-380</v>
          </cell>
          <cell r="I435">
            <v>0</v>
          </cell>
        </row>
        <row r="436">
          <cell r="E436" t="str">
            <v>RIM-LA-HY-200-380</v>
          </cell>
          <cell r="I436">
            <v>0</v>
          </cell>
        </row>
        <row r="437">
          <cell r="E437" t="str">
            <v>RIM-LA-HY-200-380</v>
          </cell>
          <cell r="I437">
            <v>0</v>
          </cell>
        </row>
        <row r="438">
          <cell r="E438" t="str">
            <v>RIM-LA-HY-200-380</v>
          </cell>
          <cell r="I438">
            <v>9.1999999999998181</v>
          </cell>
        </row>
        <row r="439">
          <cell r="E439" t="str">
            <v>RIM-LA-HY-200-380</v>
          </cell>
          <cell r="I439">
            <v>0.8000000000001819</v>
          </cell>
        </row>
        <row r="440">
          <cell r="E440" t="str">
            <v>RIM-LA-HY-200-380</v>
          </cell>
          <cell r="I440">
            <v>10</v>
          </cell>
        </row>
        <row r="441">
          <cell r="E441" t="str">
            <v>RIM-LA-HY-200-380</v>
          </cell>
          <cell r="I441">
            <v>10.5</v>
          </cell>
        </row>
        <row r="442">
          <cell r="E442" t="str">
            <v>RIM-LA-HY-200-380</v>
          </cell>
          <cell r="I442">
            <v>10</v>
          </cell>
        </row>
        <row r="443">
          <cell r="E443" t="str">
            <v>RIM-LA-HY-200-380</v>
          </cell>
          <cell r="I443">
            <v>10.5</v>
          </cell>
        </row>
        <row r="444">
          <cell r="E444" t="str">
            <v>RIM-LA-HY-200-380</v>
          </cell>
          <cell r="I444">
            <v>10</v>
          </cell>
        </row>
        <row r="445">
          <cell r="E445" t="str">
            <v>RIM-LA-HY-200-380</v>
          </cell>
          <cell r="I445">
            <v>6</v>
          </cell>
        </row>
        <row r="446">
          <cell r="E446" t="str">
            <v>RIM-LA-HY-200-380</v>
          </cell>
          <cell r="I446">
            <v>0.5</v>
          </cell>
        </row>
        <row r="447">
          <cell r="E447" t="str">
            <v>RIM-LA-HY-200-380</v>
          </cell>
          <cell r="I447">
            <v>3.5</v>
          </cell>
        </row>
        <row r="448">
          <cell r="E448" t="str">
            <v>RIM-LA-HY-200-380</v>
          </cell>
          <cell r="I448">
            <v>10</v>
          </cell>
        </row>
        <row r="449">
          <cell r="E449" t="str">
            <v>RIM-LA-HY-200-380</v>
          </cell>
          <cell r="I449">
            <v>7</v>
          </cell>
        </row>
        <row r="450">
          <cell r="E450" t="str">
            <v>RIM-LA-HY-200-380</v>
          </cell>
          <cell r="I450">
            <v>9</v>
          </cell>
        </row>
        <row r="451">
          <cell r="E451" t="str">
            <v>RIM-LA-HY-200-380</v>
          </cell>
          <cell r="I451">
            <v>9</v>
          </cell>
        </row>
        <row r="452">
          <cell r="E452" t="str">
            <v>RIM-LA-HY-200-380</v>
          </cell>
          <cell r="I452">
            <v>0</v>
          </cell>
        </row>
        <row r="453">
          <cell r="E453" t="str">
            <v>RIM-LA-SW-200-381</v>
          </cell>
          <cell r="I453">
            <v>10.100000000000364</v>
          </cell>
        </row>
        <row r="454">
          <cell r="E454" t="str">
            <v>RIM-LA-SW-200-381</v>
          </cell>
          <cell r="I454">
            <v>10</v>
          </cell>
        </row>
        <row r="455">
          <cell r="E455" t="str">
            <v>RIM-LA-SW-200-381</v>
          </cell>
          <cell r="I455">
            <v>10</v>
          </cell>
        </row>
        <row r="456">
          <cell r="E456" t="str">
            <v>RIM-LA-SW-200-381</v>
          </cell>
          <cell r="I456">
            <v>9</v>
          </cell>
        </row>
        <row r="457">
          <cell r="E457" t="str">
            <v>RIM-LA-SW-200-381</v>
          </cell>
          <cell r="I457">
            <v>9</v>
          </cell>
        </row>
        <row r="458">
          <cell r="E458" t="str">
            <v>RIM-LA-SW-200-381</v>
          </cell>
          <cell r="I458">
            <v>10</v>
          </cell>
        </row>
        <row r="459">
          <cell r="E459" t="str">
            <v>RIM-LA-SW-200-381</v>
          </cell>
          <cell r="I459">
            <v>9.5</v>
          </cell>
        </row>
        <row r="460">
          <cell r="E460" t="str">
            <v>RIM-LA-SW-200-381</v>
          </cell>
          <cell r="I460">
            <v>10</v>
          </cell>
        </row>
        <row r="461">
          <cell r="E461" t="str">
            <v>RIM-LA-SW-200-381</v>
          </cell>
          <cell r="I461">
            <v>10</v>
          </cell>
        </row>
        <row r="462">
          <cell r="E462" t="str">
            <v>RIM-LA-SW-200-381</v>
          </cell>
          <cell r="I462">
            <v>9.7999999999997272</v>
          </cell>
        </row>
        <row r="463">
          <cell r="E463" t="str">
            <v>RIM-LA-SW-200-381</v>
          </cell>
          <cell r="I463">
            <v>9.5999999999999091</v>
          </cell>
        </row>
        <row r="464">
          <cell r="E464" t="str">
            <v>RIM-LA-SW-200-381</v>
          </cell>
          <cell r="I464">
            <v>10</v>
          </cell>
        </row>
        <row r="465">
          <cell r="E465" t="str">
            <v>RIM-LA-SW-200-381</v>
          </cell>
          <cell r="I465">
            <v>10.5</v>
          </cell>
        </row>
        <row r="466">
          <cell r="E466" t="str">
            <v>RIM-LA-SW-200-381</v>
          </cell>
          <cell r="I466">
            <v>10</v>
          </cell>
        </row>
        <row r="467">
          <cell r="E467" t="str">
            <v>RIM-LA-SW-200-381</v>
          </cell>
          <cell r="I467">
            <v>10</v>
          </cell>
        </row>
        <row r="468">
          <cell r="E468" t="str">
            <v>RIM-LA-SW-200-381</v>
          </cell>
          <cell r="I468">
            <v>10.5</v>
          </cell>
        </row>
        <row r="469">
          <cell r="E469" t="str">
            <v>RIM-LA-SW-200-381</v>
          </cell>
          <cell r="I469">
            <v>10.300000000000182</v>
          </cell>
        </row>
        <row r="470">
          <cell r="E470" t="str">
            <v>RIM-LA-SW-200-381</v>
          </cell>
          <cell r="I470">
            <v>10</v>
          </cell>
        </row>
        <row r="471">
          <cell r="E471" t="str">
            <v>RIM-LA-SW-200-381</v>
          </cell>
          <cell r="I471">
            <v>9</v>
          </cell>
        </row>
        <row r="472">
          <cell r="E472" t="str">
            <v>RIM-LA-SW-200-381</v>
          </cell>
          <cell r="I472">
            <v>10.099999999999909</v>
          </cell>
        </row>
        <row r="473">
          <cell r="E473" t="str">
            <v>RIM-LA-SW-200-381</v>
          </cell>
          <cell r="I473">
            <v>10</v>
          </cell>
        </row>
        <row r="474">
          <cell r="E474" t="str">
            <v>RIM-LA-SW-200-381</v>
          </cell>
          <cell r="I474">
            <v>10</v>
          </cell>
        </row>
        <row r="475">
          <cell r="E475" t="str">
            <v>RIM-LA-SW-200-381</v>
          </cell>
          <cell r="I475">
            <v>7.5</v>
          </cell>
        </row>
        <row r="476">
          <cell r="E476" t="str">
            <v>RIM-LA-SW-200-381</v>
          </cell>
          <cell r="I476">
            <v>10</v>
          </cell>
        </row>
        <row r="477">
          <cell r="E477" t="str">
            <v>RIM-LA-SW-200-381</v>
          </cell>
          <cell r="I477">
            <v>9.5</v>
          </cell>
        </row>
        <row r="478">
          <cell r="E478" t="str">
            <v>RIM-LA-SW-200-381</v>
          </cell>
          <cell r="I478">
            <v>0.5</v>
          </cell>
        </row>
        <row r="479">
          <cell r="E479" t="str">
            <v>RIM-LA-SW-200-381</v>
          </cell>
          <cell r="I479">
            <v>10</v>
          </cell>
        </row>
        <row r="480">
          <cell r="E480" t="str">
            <v>RIM-LA-SW-200-381</v>
          </cell>
          <cell r="I480">
            <v>9</v>
          </cell>
        </row>
        <row r="481">
          <cell r="E481" t="str">
            <v>RIM-LA-SW-200-381</v>
          </cell>
          <cell r="I481">
            <v>1</v>
          </cell>
        </row>
        <row r="482">
          <cell r="E482" t="str">
            <v>RIM-LA-SW-200-381</v>
          </cell>
          <cell r="I482">
            <v>10.099999999999909</v>
          </cell>
        </row>
        <row r="483">
          <cell r="E483" t="str">
            <v>RIM-LA-SW-200-381</v>
          </cell>
          <cell r="I483">
            <v>10</v>
          </cell>
        </row>
        <row r="484">
          <cell r="E484" t="str">
            <v>RIM-LA-SW-200-381</v>
          </cell>
          <cell r="I484">
            <v>10</v>
          </cell>
        </row>
        <row r="485">
          <cell r="E485" t="str">
            <v>RIM-LA-SW-200-381</v>
          </cell>
          <cell r="I485">
            <v>10</v>
          </cell>
        </row>
        <row r="486">
          <cell r="E486" t="str">
            <v>RIM-LA-SW-200-381</v>
          </cell>
          <cell r="I486">
            <v>10</v>
          </cell>
        </row>
        <row r="487">
          <cell r="E487" t="str">
            <v>RIM-LA-SW-200-381</v>
          </cell>
          <cell r="I487">
            <v>9</v>
          </cell>
        </row>
        <row r="488">
          <cell r="E488" t="str">
            <v>RIM-LA-SW-200-381</v>
          </cell>
          <cell r="I488">
            <v>10</v>
          </cell>
        </row>
        <row r="489">
          <cell r="E489" t="str">
            <v>RIM-LA-SW-200-381</v>
          </cell>
          <cell r="I489">
            <v>7</v>
          </cell>
        </row>
        <row r="490">
          <cell r="E490" t="str">
            <v>RIM-LA-SW-200-381</v>
          </cell>
          <cell r="I490">
            <v>10</v>
          </cell>
        </row>
        <row r="491">
          <cell r="E491" t="str">
            <v>RIM-LA-SW-200-381</v>
          </cell>
          <cell r="I491">
            <v>10</v>
          </cell>
        </row>
        <row r="492">
          <cell r="E492" t="str">
            <v>RIM-LA-SW-200-381</v>
          </cell>
          <cell r="I492">
            <v>10</v>
          </cell>
        </row>
        <row r="493">
          <cell r="E493" t="str">
            <v>RIM-LA-SW-200-381</v>
          </cell>
          <cell r="I493">
            <v>10</v>
          </cell>
        </row>
        <row r="494">
          <cell r="E494" t="str">
            <v>RIM-LA-SW-200-381</v>
          </cell>
          <cell r="I494">
            <v>9.5</v>
          </cell>
        </row>
        <row r="495">
          <cell r="E495" t="str">
            <v>RIM-LA-SW-200-381</v>
          </cell>
          <cell r="I495">
            <v>10</v>
          </cell>
        </row>
        <row r="496">
          <cell r="E496" t="str">
            <v>RIM-LA-SW-200-381</v>
          </cell>
          <cell r="I496">
            <v>10.099999999999909</v>
          </cell>
        </row>
        <row r="497">
          <cell r="E497" t="str">
            <v>RIM-LA-SW-200-381</v>
          </cell>
          <cell r="I497">
            <v>10</v>
          </cell>
        </row>
        <row r="498">
          <cell r="E498" t="str">
            <v>RIM-LA-SW-200-381</v>
          </cell>
          <cell r="I498">
            <v>10</v>
          </cell>
        </row>
        <row r="499">
          <cell r="E499" t="str">
            <v>RIM-LA-SW-200-381</v>
          </cell>
          <cell r="I499">
            <v>10.299999999999727</v>
          </cell>
        </row>
        <row r="500">
          <cell r="E500" t="str">
            <v>RIM-LA-SW-200-381</v>
          </cell>
          <cell r="I500">
            <v>10</v>
          </cell>
        </row>
        <row r="501">
          <cell r="E501" t="str">
            <v>RIM-LA-SW-200-381</v>
          </cell>
          <cell r="I501">
            <v>9</v>
          </cell>
        </row>
        <row r="502">
          <cell r="E502" t="str">
            <v>RIM-LA-SW-200-381</v>
          </cell>
          <cell r="I502">
            <v>0</v>
          </cell>
        </row>
        <row r="503">
          <cell r="E503" t="str">
            <v>RIM-LA-SW-200-381</v>
          </cell>
          <cell r="I503">
            <v>4</v>
          </cell>
        </row>
        <row r="504">
          <cell r="E504" t="str">
            <v>RIM-LA-SW-200-381</v>
          </cell>
          <cell r="I504">
            <v>3</v>
          </cell>
        </row>
        <row r="505">
          <cell r="E505" t="str">
            <v>RIM-LA-SW-200-381</v>
          </cell>
          <cell r="I505">
            <v>6</v>
          </cell>
        </row>
        <row r="506">
          <cell r="E506" t="str">
            <v>RIM-LA-SW-200-381</v>
          </cell>
          <cell r="I506">
            <v>10</v>
          </cell>
        </row>
        <row r="507">
          <cell r="E507" t="str">
            <v>RIM-LA-SW-200-381</v>
          </cell>
          <cell r="I507">
            <v>10</v>
          </cell>
        </row>
        <row r="508">
          <cell r="E508" t="str">
            <v>RIM-LA-SW-200-381</v>
          </cell>
          <cell r="I508">
            <v>10</v>
          </cell>
        </row>
        <row r="509">
          <cell r="E509" t="str">
            <v>RIM-LA-SW-200-381</v>
          </cell>
          <cell r="I509">
            <v>10</v>
          </cell>
        </row>
        <row r="510">
          <cell r="E510" t="str">
            <v>RIM-LA-SW-200-381</v>
          </cell>
          <cell r="I510">
            <v>10.100000000000364</v>
          </cell>
        </row>
        <row r="511">
          <cell r="E511" t="str">
            <v>RIM-LA-SW-200-381</v>
          </cell>
          <cell r="I511">
            <v>10.5</v>
          </cell>
        </row>
        <row r="512">
          <cell r="E512" t="str">
            <v>RIM-LA-SW-200-381</v>
          </cell>
          <cell r="I512">
            <v>10</v>
          </cell>
        </row>
        <row r="513">
          <cell r="E513" t="str">
            <v>RIM-LA-SW-200-381</v>
          </cell>
          <cell r="I513">
            <v>10</v>
          </cell>
        </row>
        <row r="514">
          <cell r="E514" t="str">
            <v>RIM-LA-SW-200-381</v>
          </cell>
          <cell r="I514">
            <v>9.7999999999997272</v>
          </cell>
        </row>
        <row r="515">
          <cell r="E515" t="str">
            <v>RIM-LA-SW-200-381</v>
          </cell>
          <cell r="I515">
            <v>10</v>
          </cell>
        </row>
        <row r="516">
          <cell r="E516" t="str">
            <v>RIM-LA-SW-200-381</v>
          </cell>
          <cell r="I516">
            <v>8.9000000000000909</v>
          </cell>
        </row>
        <row r="517">
          <cell r="E517" t="str">
            <v>RIM-LA-SW-200-381</v>
          </cell>
          <cell r="I517">
            <v>0</v>
          </cell>
        </row>
        <row r="518">
          <cell r="E518" t="str">
            <v>RIM-LA-HY-200-382</v>
          </cell>
          <cell r="I518">
            <v>10.399999999999636</v>
          </cell>
        </row>
        <row r="519">
          <cell r="E519" t="str">
            <v>RIM-LA-HY-200-382</v>
          </cell>
          <cell r="I519">
            <v>10</v>
          </cell>
        </row>
        <row r="520">
          <cell r="E520" t="str">
            <v>RIM-LA-HY-200-382</v>
          </cell>
          <cell r="I520">
            <v>10</v>
          </cell>
        </row>
        <row r="521">
          <cell r="E521" t="str">
            <v>RIM-LA-HY-200-382</v>
          </cell>
          <cell r="I521">
            <v>10</v>
          </cell>
        </row>
        <row r="522">
          <cell r="E522" t="str">
            <v>RIM-LA-HY-200-382</v>
          </cell>
          <cell r="I522">
            <v>9.7000000000002728</v>
          </cell>
        </row>
        <row r="523">
          <cell r="E523" t="str">
            <v>RIM-LA-HY-200-382</v>
          </cell>
          <cell r="I523">
            <v>9</v>
          </cell>
        </row>
        <row r="524">
          <cell r="E524" t="str">
            <v>RIM-LA-HY-200-382</v>
          </cell>
          <cell r="I524">
            <v>10</v>
          </cell>
        </row>
        <row r="525">
          <cell r="E525" t="str">
            <v>RIM-LA-HY-200-382</v>
          </cell>
          <cell r="I525">
            <v>9.1999999999998181</v>
          </cell>
        </row>
        <row r="526">
          <cell r="E526" t="str">
            <v>RIM-LA-HY-200-382</v>
          </cell>
          <cell r="I526">
            <v>9.7000000000002728</v>
          </cell>
        </row>
        <row r="527">
          <cell r="E527" t="str">
            <v>RIM-LA-HY-200-382</v>
          </cell>
          <cell r="I527">
            <v>10</v>
          </cell>
        </row>
        <row r="528">
          <cell r="E528" t="str">
            <v>RIM-LA-HY-200-382</v>
          </cell>
          <cell r="I528">
            <v>10.399999999999636</v>
          </cell>
        </row>
        <row r="529">
          <cell r="E529" t="str">
            <v>RIM-LA-HY-200-382</v>
          </cell>
          <cell r="I529">
            <v>9.1000000000003638</v>
          </cell>
        </row>
        <row r="530">
          <cell r="E530" t="str">
            <v>RIM-LA-HY-200-382</v>
          </cell>
          <cell r="I530">
            <v>10</v>
          </cell>
        </row>
        <row r="531">
          <cell r="E531" t="str">
            <v>RIM-LA-HY-200-382</v>
          </cell>
          <cell r="I531">
            <v>9</v>
          </cell>
        </row>
        <row r="532">
          <cell r="E532" t="str">
            <v>RIM-LA-HY-200-382</v>
          </cell>
          <cell r="I532">
            <v>10</v>
          </cell>
        </row>
        <row r="533">
          <cell r="E533" t="str">
            <v>RIM-LA-HY-200-382</v>
          </cell>
          <cell r="I533">
            <v>10</v>
          </cell>
        </row>
        <row r="534">
          <cell r="E534" t="str">
            <v>RIM-LA-HY-200-382</v>
          </cell>
          <cell r="I534">
            <v>10</v>
          </cell>
        </row>
        <row r="535">
          <cell r="E535" t="str">
            <v>RIM-LA-HY-200-382</v>
          </cell>
          <cell r="I535">
            <v>8.5</v>
          </cell>
        </row>
        <row r="536">
          <cell r="E536" t="str">
            <v>RIM-LA-HY-200-382</v>
          </cell>
          <cell r="I536">
            <v>9.1999999999998181</v>
          </cell>
        </row>
        <row r="537">
          <cell r="E537" t="str">
            <v>RIM-LA-HY-200-382</v>
          </cell>
          <cell r="I537">
            <v>10</v>
          </cell>
        </row>
        <row r="538">
          <cell r="E538" t="str">
            <v>RIM-LA-HY-200-382</v>
          </cell>
          <cell r="I538">
            <v>3.3000000000001819</v>
          </cell>
        </row>
        <row r="539">
          <cell r="E539" t="str">
            <v>RIM-LA-HY-200-382</v>
          </cell>
          <cell r="I539">
            <v>0.59999999999990905</v>
          </cell>
        </row>
        <row r="540">
          <cell r="E540" t="str">
            <v>RIM-LA-HY-200-382</v>
          </cell>
          <cell r="I540">
            <v>6.0999999999999091</v>
          </cell>
        </row>
        <row r="541">
          <cell r="E541" t="str">
            <v>RIM-LA-HY-200-382</v>
          </cell>
          <cell r="I541">
            <v>9.5</v>
          </cell>
        </row>
        <row r="542">
          <cell r="E542" t="str">
            <v>RIM-LA-HY-200-382</v>
          </cell>
          <cell r="I542">
            <v>9.5</v>
          </cell>
        </row>
        <row r="543">
          <cell r="E543" t="str">
            <v>RIM-LA-HY-200-382</v>
          </cell>
          <cell r="I543">
            <v>5.0999999999999091</v>
          </cell>
        </row>
        <row r="544">
          <cell r="E544" t="str">
            <v>RIM-LA-HY-200-382</v>
          </cell>
          <cell r="I544">
            <v>9.7000000000002728</v>
          </cell>
        </row>
        <row r="545">
          <cell r="E545" t="str">
            <v>RIM-LA-HY-200-382</v>
          </cell>
          <cell r="I545">
            <v>10</v>
          </cell>
        </row>
        <row r="546">
          <cell r="E546" t="str">
            <v>RIM-LA-HY-200-382</v>
          </cell>
          <cell r="I546">
            <v>0</v>
          </cell>
        </row>
        <row r="547">
          <cell r="E547" t="str">
            <v>RIM-LA-HY-200-382</v>
          </cell>
          <cell r="I547">
            <v>8</v>
          </cell>
        </row>
        <row r="548">
          <cell r="E548" t="str">
            <v>RIM-LA-HY-200-382</v>
          </cell>
          <cell r="I548">
            <v>10</v>
          </cell>
        </row>
        <row r="549">
          <cell r="E549" t="str">
            <v>RIM-LA-HY-200-382</v>
          </cell>
          <cell r="I549">
            <v>10</v>
          </cell>
        </row>
        <row r="550">
          <cell r="E550" t="str">
            <v>RIM-LA-HY-200-382</v>
          </cell>
          <cell r="I550">
            <v>10</v>
          </cell>
        </row>
        <row r="551">
          <cell r="E551" t="str">
            <v>RIM-LA-HY-200-382</v>
          </cell>
          <cell r="I551">
            <v>8.2999999999997272</v>
          </cell>
        </row>
        <row r="552">
          <cell r="E552" t="str">
            <v>RIM-LA-HY-200-382</v>
          </cell>
          <cell r="I552">
            <v>9.0999999999999091</v>
          </cell>
        </row>
        <row r="553">
          <cell r="E553" t="str">
            <v>RIM-LA-HY-200-382</v>
          </cell>
          <cell r="I553">
            <v>9.8000000000001819</v>
          </cell>
        </row>
        <row r="554">
          <cell r="E554" t="str">
            <v>RIM-LA-HY-200-382</v>
          </cell>
          <cell r="I554">
            <v>9.5999999999999091</v>
          </cell>
        </row>
        <row r="555">
          <cell r="E555" t="str">
            <v>RIM-LA-HY-200-382</v>
          </cell>
          <cell r="I555">
            <v>8</v>
          </cell>
        </row>
        <row r="556">
          <cell r="E556" t="str">
            <v>RIM-LA-HY-200-382</v>
          </cell>
          <cell r="I556">
            <v>9.5999999999999091</v>
          </cell>
        </row>
        <row r="557">
          <cell r="E557" t="str">
            <v>RIM-LA-HY-200-382</v>
          </cell>
          <cell r="I557">
            <v>10</v>
          </cell>
        </row>
        <row r="558">
          <cell r="E558" t="str">
            <v>RIM-LA-HY-200-382</v>
          </cell>
          <cell r="I558">
            <v>0.3000000000001819</v>
          </cell>
        </row>
        <row r="559">
          <cell r="E559" t="str">
            <v>RIM-LA-HY-200-382</v>
          </cell>
          <cell r="I559">
            <v>1.5</v>
          </cell>
        </row>
        <row r="560">
          <cell r="E560" t="str">
            <v>RIM-LA-HY-200-382</v>
          </cell>
          <cell r="I560">
            <v>8.3000000000001819</v>
          </cell>
        </row>
        <row r="561">
          <cell r="E561" t="str">
            <v>RIM-LA-HY-200-382</v>
          </cell>
          <cell r="I561">
            <v>10</v>
          </cell>
        </row>
        <row r="562">
          <cell r="E562" t="str">
            <v>RIM-LA-HY-200-382</v>
          </cell>
          <cell r="I562">
            <v>10</v>
          </cell>
        </row>
        <row r="563">
          <cell r="E563" t="str">
            <v>RIM-LA-HY-200-382</v>
          </cell>
          <cell r="I563">
            <v>8.2999999999997272</v>
          </cell>
        </row>
        <row r="564">
          <cell r="E564" t="str">
            <v>RIM-LA-HY-200-382</v>
          </cell>
          <cell r="I564">
            <v>10</v>
          </cell>
        </row>
        <row r="565">
          <cell r="E565" t="str">
            <v>RIM-LA-HY-200-382</v>
          </cell>
          <cell r="I565">
            <v>10</v>
          </cell>
        </row>
        <row r="566">
          <cell r="E566" t="str">
            <v>RIM-LA-HY-200-382</v>
          </cell>
          <cell r="I566">
            <v>10</v>
          </cell>
        </row>
        <row r="567">
          <cell r="E567" t="str">
            <v>RIM-LA-HY-200-382</v>
          </cell>
          <cell r="I567">
            <v>7</v>
          </cell>
        </row>
        <row r="568">
          <cell r="E568" t="str">
            <v>RIM-LA-HY-200-382</v>
          </cell>
          <cell r="I568">
            <v>9.4000000000000909</v>
          </cell>
        </row>
        <row r="569">
          <cell r="E569" t="str">
            <v>RIM-LA-HY-200-382</v>
          </cell>
          <cell r="I569">
            <v>0</v>
          </cell>
        </row>
        <row r="570">
          <cell r="E570" t="str">
            <v>RIM-LA-HY-200-382</v>
          </cell>
          <cell r="I570">
            <v>0</v>
          </cell>
        </row>
        <row r="571">
          <cell r="E571" t="str">
            <v>RIM-LA-HY-200-382</v>
          </cell>
          <cell r="I571">
            <v>0</v>
          </cell>
        </row>
        <row r="572">
          <cell r="E572" t="str">
            <v>RIM-LA-HY-200-382</v>
          </cell>
          <cell r="I572">
            <v>9.5</v>
          </cell>
        </row>
        <row r="573">
          <cell r="E573" t="str">
            <v>RIM-LA-HY-200-382</v>
          </cell>
          <cell r="I573">
            <v>10</v>
          </cell>
        </row>
        <row r="574">
          <cell r="E574" t="str">
            <v>RIM-LA-HY-200-382</v>
          </cell>
          <cell r="I574">
            <v>9</v>
          </cell>
        </row>
        <row r="575">
          <cell r="E575" t="str">
            <v>RIM-LA-HY-200-382</v>
          </cell>
          <cell r="I575">
            <v>9.4000000000000909</v>
          </cell>
        </row>
        <row r="576">
          <cell r="E576" t="str">
            <v>RIM-LA-HY-200-382</v>
          </cell>
          <cell r="I576">
            <v>10</v>
          </cell>
        </row>
        <row r="577">
          <cell r="E577" t="str">
            <v>RIM-LA-HY-200-382</v>
          </cell>
          <cell r="I577">
            <v>9.7999999999997272</v>
          </cell>
        </row>
        <row r="578">
          <cell r="E578" t="str">
            <v>RIM-LA-HY-200-382</v>
          </cell>
          <cell r="I578">
            <v>10</v>
          </cell>
        </row>
        <row r="579">
          <cell r="E579" t="str">
            <v>RIM-LA-HY-200-382</v>
          </cell>
          <cell r="I579">
            <v>8.7999999999997272</v>
          </cell>
        </row>
        <row r="580">
          <cell r="E580" t="str">
            <v>RIM-LA-HY-200-382</v>
          </cell>
          <cell r="I580">
            <v>10.099999999999909</v>
          </cell>
        </row>
        <row r="581">
          <cell r="E581" t="str">
            <v>RIM-LA-HY-200-382</v>
          </cell>
          <cell r="I581">
            <v>10</v>
          </cell>
        </row>
        <row r="582">
          <cell r="E582" t="str">
            <v>RIM-LA-HY-200-382</v>
          </cell>
          <cell r="I582">
            <v>9</v>
          </cell>
        </row>
        <row r="583">
          <cell r="E583" t="str">
            <v>RIM-LA-HY-200-382</v>
          </cell>
          <cell r="I583">
            <v>0</v>
          </cell>
        </row>
        <row r="584">
          <cell r="E584" t="str">
            <v>RIM-LA-HY-200-383</v>
          </cell>
          <cell r="I584">
            <v>10</v>
          </cell>
        </row>
        <row r="585">
          <cell r="E585" t="str">
            <v>RIM-LA-HY-200-383</v>
          </cell>
          <cell r="I585">
            <v>9.7999999999997272</v>
          </cell>
        </row>
        <row r="586">
          <cell r="E586" t="str">
            <v>RIM-LA-HY-200-383</v>
          </cell>
          <cell r="I586">
            <v>10.100000000000364</v>
          </cell>
        </row>
        <row r="587">
          <cell r="E587" t="str">
            <v>RIM-LA-HY-200-383</v>
          </cell>
          <cell r="I587">
            <v>10</v>
          </cell>
        </row>
        <row r="588">
          <cell r="E588" t="str">
            <v>RIM-LA-HY-200-383</v>
          </cell>
          <cell r="I588">
            <v>9</v>
          </cell>
        </row>
        <row r="589">
          <cell r="E589" t="str">
            <v>RIM-LA-HY-200-383</v>
          </cell>
          <cell r="I589">
            <v>10</v>
          </cell>
        </row>
        <row r="590">
          <cell r="E590" t="str">
            <v>RIM-LA-HY-200-383</v>
          </cell>
          <cell r="I590">
            <v>10</v>
          </cell>
        </row>
        <row r="591">
          <cell r="E591" t="str">
            <v>RIM-LA-HY-200-383</v>
          </cell>
          <cell r="I591">
            <v>10.299999999999727</v>
          </cell>
        </row>
        <row r="592">
          <cell r="E592" t="str">
            <v>RIM-LA-HY-200-383</v>
          </cell>
          <cell r="I592">
            <v>9.7000000000002728</v>
          </cell>
        </row>
        <row r="593">
          <cell r="E593" t="str">
            <v>RIM-LA-HY-200-383</v>
          </cell>
          <cell r="I593">
            <v>10</v>
          </cell>
        </row>
        <row r="594">
          <cell r="E594" t="str">
            <v>RIM-LA-HY-200-383</v>
          </cell>
          <cell r="I594">
            <v>9.6999999999998181</v>
          </cell>
        </row>
        <row r="595">
          <cell r="E595" t="str">
            <v>RIM-LA-HY-200-383</v>
          </cell>
          <cell r="I595">
            <v>8</v>
          </cell>
        </row>
        <row r="596">
          <cell r="E596" t="str">
            <v>RIM-LA-HY-200-383</v>
          </cell>
          <cell r="I596">
            <v>9.8000000000001819</v>
          </cell>
        </row>
        <row r="597">
          <cell r="E597" t="str">
            <v>RIM-LA-HY-200-383</v>
          </cell>
          <cell r="I597">
            <v>9.2999999999997272</v>
          </cell>
        </row>
        <row r="598">
          <cell r="E598" t="str">
            <v>RIM-LA-HY-200-383</v>
          </cell>
          <cell r="I598">
            <v>10</v>
          </cell>
        </row>
        <row r="599">
          <cell r="E599" t="str">
            <v>RIM-LA-HY-200-383</v>
          </cell>
          <cell r="I599">
            <v>10</v>
          </cell>
        </row>
        <row r="600">
          <cell r="E600" t="str">
            <v>RIM-LA-HY-200-383</v>
          </cell>
          <cell r="I600">
            <v>10</v>
          </cell>
        </row>
        <row r="601">
          <cell r="E601" t="str">
            <v>RIM-LA-HY-200-383</v>
          </cell>
          <cell r="I601">
            <v>9</v>
          </cell>
        </row>
        <row r="602">
          <cell r="E602" t="str">
            <v>RIM-LA-HY-200-383</v>
          </cell>
          <cell r="I602">
            <v>9</v>
          </cell>
        </row>
        <row r="603">
          <cell r="E603" t="str">
            <v>RIM-LA-HY-200-383</v>
          </cell>
          <cell r="I603">
            <v>10</v>
          </cell>
        </row>
        <row r="604">
          <cell r="E604" t="str">
            <v>RIM-LA-HY-200-383</v>
          </cell>
          <cell r="I604">
            <v>10</v>
          </cell>
        </row>
        <row r="605">
          <cell r="E605" t="str">
            <v>RIM-LA-HY-200-383</v>
          </cell>
          <cell r="I605">
            <v>10</v>
          </cell>
        </row>
        <row r="606">
          <cell r="E606" t="str">
            <v>RIM-LA-HY-200-383</v>
          </cell>
          <cell r="I606">
            <v>10.100000000000364</v>
          </cell>
        </row>
        <row r="607">
          <cell r="E607" t="str">
            <v>RIM-LA-HY-200-383</v>
          </cell>
          <cell r="I607">
            <v>9.5</v>
          </cell>
        </row>
        <row r="608">
          <cell r="E608" t="str">
            <v>RIM-LA-HY-200-383</v>
          </cell>
          <cell r="I608">
            <v>10</v>
          </cell>
        </row>
        <row r="609">
          <cell r="E609" t="str">
            <v>RIM-LA-HY-200-383</v>
          </cell>
          <cell r="I609">
            <v>10</v>
          </cell>
        </row>
        <row r="610">
          <cell r="E610" t="str">
            <v>RIM-LA-HY-200-383</v>
          </cell>
          <cell r="I610">
            <v>10</v>
          </cell>
        </row>
        <row r="611">
          <cell r="E611" t="str">
            <v>RIM-LA-HY-200-383</v>
          </cell>
          <cell r="I611">
            <v>6.3999999999996362</v>
          </cell>
        </row>
        <row r="612">
          <cell r="E612" t="str">
            <v>RIM-LA-HY-200-383</v>
          </cell>
          <cell r="I612">
            <v>10</v>
          </cell>
        </row>
        <row r="613">
          <cell r="E613" t="str">
            <v>RIM-LA-HY-200-383</v>
          </cell>
          <cell r="I613">
            <v>9.4000000000000909</v>
          </cell>
        </row>
        <row r="614">
          <cell r="E614" t="str">
            <v>RIM-LA-HY-200-383</v>
          </cell>
          <cell r="I614">
            <v>10</v>
          </cell>
        </row>
        <row r="615">
          <cell r="E615" t="str">
            <v>RIM-LA-HY-200-383</v>
          </cell>
          <cell r="I615">
            <v>10</v>
          </cell>
        </row>
        <row r="616">
          <cell r="E616" t="str">
            <v>RIM-LA-HY-200-383</v>
          </cell>
          <cell r="I616">
            <v>9</v>
          </cell>
        </row>
        <row r="617">
          <cell r="E617" t="str">
            <v>RIM-LA-HY-200-383</v>
          </cell>
          <cell r="I617">
            <v>9</v>
          </cell>
        </row>
        <row r="618">
          <cell r="E618" t="str">
            <v>RIM-LA-HY-200-383</v>
          </cell>
          <cell r="I618">
            <v>9.3000000000001819</v>
          </cell>
        </row>
        <row r="619">
          <cell r="E619" t="str">
            <v>RIM-LA-HY-200-383</v>
          </cell>
          <cell r="I619">
            <v>10</v>
          </cell>
        </row>
        <row r="620">
          <cell r="E620" t="str">
            <v>RIM-LA-HY-200-383</v>
          </cell>
          <cell r="I620">
            <v>2.0999999999999091</v>
          </cell>
        </row>
        <row r="621">
          <cell r="E621" t="str">
            <v>RIM-LA-HY-200-383</v>
          </cell>
          <cell r="I621">
            <v>1</v>
          </cell>
        </row>
        <row r="622">
          <cell r="E622" t="str">
            <v>RIM-LA-HY-200-383</v>
          </cell>
          <cell r="I622">
            <v>6.4000000000000909</v>
          </cell>
        </row>
        <row r="623">
          <cell r="E623" t="str">
            <v>RIM-LA-HY-200-383</v>
          </cell>
          <cell r="I623">
            <v>10</v>
          </cell>
        </row>
        <row r="624">
          <cell r="E624" t="str">
            <v>RIM-LA-HY-200-383</v>
          </cell>
          <cell r="I624">
            <v>10</v>
          </cell>
        </row>
        <row r="625">
          <cell r="E625" t="str">
            <v>RIM-LA-HY-200-383</v>
          </cell>
          <cell r="I625">
            <v>10</v>
          </cell>
        </row>
        <row r="626">
          <cell r="E626" t="str">
            <v>RIM-LA-HY-200-383</v>
          </cell>
          <cell r="I626">
            <v>9.6999999999998181</v>
          </cell>
        </row>
        <row r="627">
          <cell r="E627" t="str">
            <v>RIM-LA-HY-200-383</v>
          </cell>
          <cell r="I627">
            <v>10</v>
          </cell>
        </row>
        <row r="628">
          <cell r="E628" t="str">
            <v>RIM-LA-HY-200-383</v>
          </cell>
          <cell r="I628">
            <v>10.5</v>
          </cell>
        </row>
        <row r="629">
          <cell r="E629" t="str">
            <v>RIM-LA-HY-200-383</v>
          </cell>
          <cell r="I629">
            <v>10.300000000000182</v>
          </cell>
        </row>
        <row r="630">
          <cell r="E630" t="str">
            <v>RIM-LA-HY-200-383</v>
          </cell>
          <cell r="I630">
            <v>7.4000000000000909</v>
          </cell>
        </row>
        <row r="631">
          <cell r="E631" t="str">
            <v>RIM-LA-HY-200-383</v>
          </cell>
          <cell r="I631">
            <v>9.4000000000000909</v>
          </cell>
        </row>
        <row r="632">
          <cell r="E632" t="str">
            <v>RIM-LA-HY-200-383</v>
          </cell>
          <cell r="I632">
            <v>8.6999999999998181</v>
          </cell>
        </row>
        <row r="633">
          <cell r="E633" t="str">
            <v>RIM-LA-HY-200-383</v>
          </cell>
          <cell r="I633">
            <v>0</v>
          </cell>
        </row>
        <row r="634">
          <cell r="E634" t="str">
            <v>RIM-LA-HY-200-383</v>
          </cell>
          <cell r="I634">
            <v>0</v>
          </cell>
        </row>
        <row r="635">
          <cell r="E635" t="str">
            <v>RIM-LA-HY-200-383</v>
          </cell>
          <cell r="I635">
            <v>0</v>
          </cell>
        </row>
        <row r="636">
          <cell r="E636" t="str">
            <v>RIM-LA-HY-200-383</v>
          </cell>
          <cell r="I636">
            <v>10</v>
          </cell>
        </row>
        <row r="637">
          <cell r="E637" t="str">
            <v>RIM-LA-HY-200-383</v>
          </cell>
          <cell r="I637">
            <v>10</v>
          </cell>
        </row>
        <row r="638">
          <cell r="E638" t="str">
            <v>RIM-LA-HY-200-383</v>
          </cell>
          <cell r="I638">
            <v>10.099999999999909</v>
          </cell>
        </row>
        <row r="639">
          <cell r="E639" t="str">
            <v>RIM-LA-HY-200-383</v>
          </cell>
          <cell r="I639">
            <v>10</v>
          </cell>
        </row>
        <row r="640">
          <cell r="E640" t="str">
            <v>RIM-LA-HY-200-383</v>
          </cell>
          <cell r="I640">
            <v>10</v>
          </cell>
        </row>
        <row r="641">
          <cell r="E641" t="str">
            <v>RIM-LA-HY-200-383</v>
          </cell>
          <cell r="I641">
            <v>9.4000000000000909</v>
          </cell>
        </row>
        <row r="642">
          <cell r="E642" t="str">
            <v>RIM-LA-HY-200-383</v>
          </cell>
          <cell r="I642">
            <v>1.6999999999998181</v>
          </cell>
        </row>
        <row r="643">
          <cell r="E643" t="str">
            <v>RIM-LA-HY-200-383</v>
          </cell>
          <cell r="I643">
            <v>2.2000000000002728</v>
          </cell>
        </row>
        <row r="644">
          <cell r="E644" t="str">
            <v>RIM-LA-HY-200-383</v>
          </cell>
          <cell r="I644">
            <v>6.1999999999998181</v>
          </cell>
        </row>
        <row r="645">
          <cell r="E645" t="str">
            <v>RIM-LA-HY-200-383</v>
          </cell>
          <cell r="I645">
            <v>9.5</v>
          </cell>
        </row>
        <row r="646">
          <cell r="E646" t="str">
            <v>RIM-LA-HY-200-383</v>
          </cell>
          <cell r="I646">
            <v>10</v>
          </cell>
        </row>
        <row r="647">
          <cell r="E647" t="str">
            <v>RIM-LA-HY-200-383</v>
          </cell>
          <cell r="I647">
            <v>9.3000000000001819</v>
          </cell>
        </row>
        <row r="648">
          <cell r="E648" t="str">
            <v>RIM-LA-HY-200-383</v>
          </cell>
          <cell r="I648">
            <v>9</v>
          </cell>
        </row>
        <row r="649">
          <cell r="E649" t="str">
            <v>RIM-LA-HY-200-383</v>
          </cell>
          <cell r="I649">
            <v>0</v>
          </cell>
        </row>
        <row r="650">
          <cell r="E650" t="str">
            <v>RIM-LA-SW-200-384</v>
          </cell>
          <cell r="I650">
            <v>9.5</v>
          </cell>
        </row>
        <row r="651">
          <cell r="E651" t="str">
            <v>RIM-LA-SW-200-384</v>
          </cell>
          <cell r="I651">
            <v>9.8999999999999773</v>
          </cell>
        </row>
        <row r="652">
          <cell r="E652" t="str">
            <v>RIM-LA-SW-200-384</v>
          </cell>
          <cell r="I652">
            <v>8</v>
          </cell>
        </row>
        <row r="653">
          <cell r="E653" t="str">
            <v>RIM-LA-SW-200-384</v>
          </cell>
          <cell r="I653">
            <v>9</v>
          </cell>
        </row>
        <row r="654">
          <cell r="E654" t="str">
            <v>RIM-LA-SW-200-384</v>
          </cell>
          <cell r="I654">
            <v>8.7999999999999545</v>
          </cell>
        </row>
        <row r="655">
          <cell r="E655" t="str">
            <v>RIM-LA-SW-200-384</v>
          </cell>
          <cell r="I655">
            <v>9.2999999999999545</v>
          </cell>
        </row>
        <row r="656">
          <cell r="E656" t="str">
            <v>RIM-LA-SW-200-384</v>
          </cell>
          <cell r="I656">
            <v>9.7999999999999545</v>
          </cell>
        </row>
        <row r="657">
          <cell r="E657" t="str">
            <v>RIM-LA-SW-200-384</v>
          </cell>
          <cell r="I657">
            <v>10</v>
          </cell>
        </row>
        <row r="658">
          <cell r="E658" t="str">
            <v>RIM-LA-SW-200-384</v>
          </cell>
          <cell r="I658">
            <v>9.8000000000001819</v>
          </cell>
        </row>
        <row r="659">
          <cell r="E659" t="str">
            <v>RIM-LA-SW-200-384</v>
          </cell>
          <cell r="I659">
            <v>10</v>
          </cell>
        </row>
        <row r="660">
          <cell r="E660" t="str">
            <v>RIM-LA-SW-200-384</v>
          </cell>
          <cell r="I660">
            <v>10</v>
          </cell>
        </row>
        <row r="661">
          <cell r="E661" t="str">
            <v>RIM-LA-SW-200-384</v>
          </cell>
          <cell r="I661">
            <v>10</v>
          </cell>
        </row>
        <row r="662">
          <cell r="E662" t="str">
            <v>RIM-LA-SW-200-384</v>
          </cell>
          <cell r="I662">
            <v>10</v>
          </cell>
        </row>
        <row r="663">
          <cell r="E663" t="str">
            <v>RIM-LA-SW-200-384</v>
          </cell>
          <cell r="I663">
            <v>10</v>
          </cell>
        </row>
        <row r="664">
          <cell r="E664" t="str">
            <v>RIM-LA-SW-200-384</v>
          </cell>
          <cell r="I664">
            <v>10</v>
          </cell>
        </row>
        <row r="665">
          <cell r="E665" t="str">
            <v>RIM-LA-SW-200-384</v>
          </cell>
          <cell r="I665">
            <v>10</v>
          </cell>
        </row>
        <row r="666">
          <cell r="E666" t="str">
            <v>RIM-LA-SW-200-384</v>
          </cell>
          <cell r="I666">
            <v>10</v>
          </cell>
        </row>
        <row r="667">
          <cell r="E667" t="str">
            <v>RIM-LA-SW-200-384</v>
          </cell>
          <cell r="I667">
            <v>9</v>
          </cell>
        </row>
        <row r="668">
          <cell r="E668" t="str">
            <v>RIM-LA-SW-200-384</v>
          </cell>
          <cell r="I668">
            <v>8.6000000000001364</v>
          </cell>
        </row>
        <row r="669">
          <cell r="E669" t="str">
            <v>RIM-LA-SW-200-384</v>
          </cell>
          <cell r="I669">
            <v>10</v>
          </cell>
        </row>
        <row r="670">
          <cell r="E670" t="str">
            <v>RIM-LA-SW-200-384</v>
          </cell>
          <cell r="I670">
            <v>10</v>
          </cell>
        </row>
        <row r="671">
          <cell r="E671" t="str">
            <v>RIM-LA-SW-200-384</v>
          </cell>
          <cell r="I671">
            <v>10</v>
          </cell>
        </row>
        <row r="672">
          <cell r="E672" t="str">
            <v>RIM-LA-SW-200-384</v>
          </cell>
          <cell r="I672">
            <v>10</v>
          </cell>
        </row>
        <row r="673">
          <cell r="E673" t="str">
            <v>RIM-LA-SW-200-384</v>
          </cell>
          <cell r="I673">
            <v>10</v>
          </cell>
        </row>
        <row r="674">
          <cell r="E674" t="str">
            <v>RIM-LA-SW-200-384</v>
          </cell>
          <cell r="I674">
            <v>10</v>
          </cell>
        </row>
        <row r="675">
          <cell r="E675" t="str">
            <v>RIM-LA-SW-200-384</v>
          </cell>
          <cell r="I675">
            <v>10</v>
          </cell>
        </row>
        <row r="676">
          <cell r="E676" t="str">
            <v>RIM-LA-SW-200-384</v>
          </cell>
          <cell r="I676">
            <v>10</v>
          </cell>
        </row>
        <row r="677">
          <cell r="E677" t="str">
            <v>RIM-LA-SW-200-384</v>
          </cell>
          <cell r="I677">
            <v>10</v>
          </cell>
        </row>
        <row r="678">
          <cell r="E678" t="str">
            <v>RIM-LA-SW-200-384</v>
          </cell>
          <cell r="I678">
            <v>10</v>
          </cell>
        </row>
        <row r="679">
          <cell r="E679" t="str">
            <v>RIM-LA-SW-200-384</v>
          </cell>
          <cell r="I679">
            <v>10</v>
          </cell>
        </row>
        <row r="680">
          <cell r="E680" t="str">
            <v>RIM-LA-SW-200-384</v>
          </cell>
          <cell r="I680">
            <v>10</v>
          </cell>
        </row>
        <row r="681">
          <cell r="E681" t="str">
            <v>RIM-LA-SW-200-384</v>
          </cell>
          <cell r="I681">
            <v>10</v>
          </cell>
        </row>
        <row r="682">
          <cell r="E682" t="str">
            <v>RIM-LA-SW-200-384</v>
          </cell>
          <cell r="I682">
            <v>9</v>
          </cell>
        </row>
        <row r="683">
          <cell r="E683" t="str">
            <v>RIM-LA-SW-200-384</v>
          </cell>
          <cell r="I683">
            <v>10</v>
          </cell>
        </row>
        <row r="684">
          <cell r="E684" t="str">
            <v>RIM-LA-SW-200-384</v>
          </cell>
          <cell r="I684">
            <v>9</v>
          </cell>
        </row>
        <row r="685">
          <cell r="E685" t="str">
            <v>RIM-LA-SW-200-384</v>
          </cell>
          <cell r="I685">
            <v>10</v>
          </cell>
        </row>
        <row r="686">
          <cell r="E686" t="str">
            <v>RIM-LA-SW-200-384</v>
          </cell>
          <cell r="I686">
            <v>9.7999999999999545</v>
          </cell>
        </row>
        <row r="687">
          <cell r="E687" t="str">
            <v>RIM-LA-SW-200-384</v>
          </cell>
          <cell r="I687">
            <v>10</v>
          </cell>
        </row>
        <row r="688">
          <cell r="E688" t="str">
            <v>RIM-LA-SW-200-384</v>
          </cell>
          <cell r="I688">
            <v>10</v>
          </cell>
        </row>
        <row r="689">
          <cell r="E689" t="str">
            <v>RIM-LA-SW-200-384</v>
          </cell>
          <cell r="I689">
            <v>10</v>
          </cell>
        </row>
        <row r="690">
          <cell r="E690" t="str">
            <v>RIM-LA-SW-200-384</v>
          </cell>
          <cell r="I690">
            <v>9.4000000000000909</v>
          </cell>
        </row>
        <row r="691">
          <cell r="E691" t="str">
            <v>RIM-LA-SW-200-384</v>
          </cell>
          <cell r="I691">
            <v>10</v>
          </cell>
        </row>
        <row r="692">
          <cell r="E692" t="str">
            <v>RIM-LA-SW-200-384</v>
          </cell>
          <cell r="I692">
            <v>9.5999999999999091</v>
          </cell>
        </row>
        <row r="693">
          <cell r="E693" t="str">
            <v>RIM-LA-SW-200-384</v>
          </cell>
          <cell r="I693">
            <v>10.200000000000045</v>
          </cell>
        </row>
        <row r="694">
          <cell r="E694" t="str">
            <v>RIM-LA-SW-200-384</v>
          </cell>
          <cell r="I694">
            <v>9.5</v>
          </cell>
        </row>
        <row r="695">
          <cell r="E695" t="str">
            <v>RIM-LA-SW-200-384</v>
          </cell>
          <cell r="I695">
            <v>10</v>
          </cell>
        </row>
        <row r="696">
          <cell r="E696" t="str">
            <v>RIM-LA-SW-200-384</v>
          </cell>
          <cell r="I696">
            <v>9</v>
          </cell>
        </row>
        <row r="697">
          <cell r="E697" t="str">
            <v>RIM-LA-SW-200-384</v>
          </cell>
          <cell r="I697">
            <v>0</v>
          </cell>
        </row>
        <row r="698">
          <cell r="E698" t="str">
            <v>RIM-LA-SW-200-384</v>
          </cell>
          <cell r="I698">
            <v>0</v>
          </cell>
        </row>
        <row r="699">
          <cell r="E699" t="str">
            <v>RIM-LA-SW-200-384</v>
          </cell>
          <cell r="I699">
            <v>0</v>
          </cell>
        </row>
        <row r="700">
          <cell r="E700" t="str">
            <v>RIM-LA-SW-200-384</v>
          </cell>
          <cell r="I700">
            <v>10</v>
          </cell>
        </row>
        <row r="701">
          <cell r="E701" t="str">
            <v>RIM-LA-SW-200-384</v>
          </cell>
          <cell r="I701">
            <v>0</v>
          </cell>
        </row>
        <row r="702">
          <cell r="E702" t="str">
            <v>RIM-LA-SW-200-384</v>
          </cell>
          <cell r="I702">
            <v>10</v>
          </cell>
        </row>
        <row r="703">
          <cell r="E703" t="str">
            <v>RIM-LA-SW-200-384</v>
          </cell>
          <cell r="I703">
            <v>7</v>
          </cell>
        </row>
        <row r="704">
          <cell r="E704" t="str">
            <v>RIM-LA-SW-200-384</v>
          </cell>
          <cell r="I704">
            <v>10</v>
          </cell>
        </row>
        <row r="705">
          <cell r="E705" t="str">
            <v>RIM-LA-SW-200-384</v>
          </cell>
          <cell r="I705">
            <v>10</v>
          </cell>
        </row>
        <row r="706">
          <cell r="E706" t="str">
            <v>RIM-LA-SW-200-384</v>
          </cell>
          <cell r="I706">
            <v>10</v>
          </cell>
        </row>
        <row r="707">
          <cell r="E707" t="str">
            <v>RIM-LA-SW-200-384</v>
          </cell>
          <cell r="I707">
            <v>10.100000000000136</v>
          </cell>
        </row>
        <row r="708">
          <cell r="E708" t="str">
            <v>RIM-LA-SW-200-384</v>
          </cell>
          <cell r="I708">
            <v>10</v>
          </cell>
        </row>
        <row r="709">
          <cell r="E709" t="str">
            <v>RIM-LA-SW-200-384</v>
          </cell>
          <cell r="I709">
            <v>10</v>
          </cell>
        </row>
        <row r="710">
          <cell r="E710" t="str">
            <v>RIM-LA-SW-200-384</v>
          </cell>
          <cell r="I710">
            <v>7</v>
          </cell>
        </row>
        <row r="711">
          <cell r="E711" t="str">
            <v>RIM-LA-SW-200-384</v>
          </cell>
          <cell r="I711">
            <v>0</v>
          </cell>
        </row>
        <row r="712">
          <cell r="E712" t="str">
            <v>RIM-EX-XC-200-348</v>
          </cell>
          <cell r="I712">
            <v>9.5</v>
          </cell>
        </row>
        <row r="713">
          <cell r="E713" t="str">
            <v>RIM-EX-XC-200-348</v>
          </cell>
          <cell r="I713">
            <v>3.5</v>
          </cell>
        </row>
        <row r="714">
          <cell r="E714" t="str">
            <v>RIM-EX-XC-200-348</v>
          </cell>
          <cell r="I714">
            <v>9.2999999999992724</v>
          </cell>
        </row>
        <row r="715">
          <cell r="E715" t="str">
            <v>RIM-EX-XC-200-348</v>
          </cell>
          <cell r="I715">
            <v>3.5</v>
          </cell>
        </row>
        <row r="716">
          <cell r="E716" t="str">
            <v>RIM-EX-XC-200-348</v>
          </cell>
          <cell r="I716">
            <v>8.6000000000003638</v>
          </cell>
        </row>
        <row r="717">
          <cell r="E717" t="str">
            <v>RIM-EX-XC-200-348</v>
          </cell>
          <cell r="I717">
            <v>0</v>
          </cell>
        </row>
        <row r="718">
          <cell r="E718" t="str">
            <v>RIM-EX-XC-200-348</v>
          </cell>
          <cell r="I718">
            <v>8.6999999999998181</v>
          </cell>
        </row>
        <row r="719">
          <cell r="E719" t="str">
            <v>RIM-EX-XC-200-348</v>
          </cell>
          <cell r="I719">
            <v>0</v>
          </cell>
        </row>
        <row r="720">
          <cell r="E720" t="str">
            <v>RIM-EX-XC-200-348</v>
          </cell>
          <cell r="I720">
            <v>10</v>
          </cell>
        </row>
        <row r="721">
          <cell r="E721" t="str">
            <v>RIM-EX-XC-200-348</v>
          </cell>
          <cell r="I721">
            <v>0</v>
          </cell>
        </row>
        <row r="722">
          <cell r="E722" t="str">
            <v>RIM-EX-XC-200-348</v>
          </cell>
          <cell r="I722">
            <v>9.6000000000003638</v>
          </cell>
        </row>
        <row r="723">
          <cell r="E723" t="str">
            <v>RIM-EX-XC-200-348</v>
          </cell>
          <cell r="I723">
            <v>3.5</v>
          </cell>
        </row>
        <row r="724">
          <cell r="E724" t="str">
            <v>RIM-EX-XC-200-348</v>
          </cell>
          <cell r="I724">
            <v>9.5999999999994543</v>
          </cell>
        </row>
        <row r="725">
          <cell r="E725" t="str">
            <v>RIM-EX-XC-200-348</v>
          </cell>
          <cell r="I725">
            <v>2.3000000000001819</v>
          </cell>
        </row>
        <row r="726">
          <cell r="E726" t="str">
            <v>RIM-EX-XC-200-348</v>
          </cell>
          <cell r="I726">
            <v>9.5</v>
          </cell>
        </row>
        <row r="727">
          <cell r="E727" t="str">
            <v>RIM-EX-XC-200-348</v>
          </cell>
          <cell r="I727">
            <v>3.5</v>
          </cell>
        </row>
        <row r="728">
          <cell r="E728" t="str">
            <v>RIM-EX-XC-200-348</v>
          </cell>
          <cell r="I728">
            <v>9.6000000000003638</v>
          </cell>
        </row>
        <row r="729">
          <cell r="E729" t="str">
            <v>RIM-EX-XC-200-348</v>
          </cell>
          <cell r="I729">
            <v>3.5</v>
          </cell>
        </row>
        <row r="730">
          <cell r="E730" t="str">
            <v>RIM-EX-XC-200-348</v>
          </cell>
          <cell r="I730">
            <v>8.5</v>
          </cell>
        </row>
        <row r="731">
          <cell r="E731" t="str">
            <v>RIM-EX-XC-200-348</v>
          </cell>
          <cell r="I731">
            <v>0</v>
          </cell>
        </row>
        <row r="732">
          <cell r="E732" t="str">
            <v>RIM-EX-XC-200-348</v>
          </cell>
          <cell r="I732">
            <v>9.5999999999994543</v>
          </cell>
        </row>
        <row r="733">
          <cell r="E733" t="str">
            <v>RIM-EX-XC-200-348</v>
          </cell>
          <cell r="I733">
            <v>0</v>
          </cell>
        </row>
        <row r="734">
          <cell r="E734" t="str">
            <v>RIM-EX-XC-200-348</v>
          </cell>
          <cell r="I734">
            <v>8.3000000000001819</v>
          </cell>
        </row>
        <row r="735">
          <cell r="E735" t="str">
            <v>RIM-EX-XC-200-348</v>
          </cell>
          <cell r="I735">
            <v>0</v>
          </cell>
        </row>
        <row r="736">
          <cell r="E736" t="str">
            <v>RIM-EX-XC-200-348</v>
          </cell>
          <cell r="I736">
            <v>9.3999999999996362</v>
          </cell>
        </row>
        <row r="737">
          <cell r="E737" t="str">
            <v>RIM-EX-XC-200-348</v>
          </cell>
          <cell r="I737">
            <v>0</v>
          </cell>
        </row>
        <row r="738">
          <cell r="E738" t="str">
            <v>RIM-EX-XC-200-348</v>
          </cell>
          <cell r="I738">
            <v>9.6000000000003638</v>
          </cell>
        </row>
        <row r="739">
          <cell r="E739" t="str">
            <v>RIM-EX-XC-200-348</v>
          </cell>
          <cell r="I739">
            <v>3.5</v>
          </cell>
        </row>
        <row r="740">
          <cell r="E740" t="str">
            <v>RIM-EX-XC-200-348</v>
          </cell>
          <cell r="I740">
            <v>9.5999999999994543</v>
          </cell>
        </row>
        <row r="741">
          <cell r="E741" t="str">
            <v>RIM-EX-XC-200-348</v>
          </cell>
          <cell r="I741">
            <v>3.5</v>
          </cell>
        </row>
        <row r="742">
          <cell r="E742" t="str">
            <v>RIM-EX-XC-200-348</v>
          </cell>
          <cell r="I742">
            <v>9.5</v>
          </cell>
        </row>
        <row r="743">
          <cell r="E743" t="str">
            <v>RIM-EX-XC-200-348</v>
          </cell>
          <cell r="I743">
            <v>3.5</v>
          </cell>
        </row>
        <row r="744">
          <cell r="E744" t="str">
            <v>RIM-EX-XC-200-348</v>
          </cell>
          <cell r="I744">
            <v>8.8000000000001819</v>
          </cell>
        </row>
        <row r="745">
          <cell r="E745" t="str">
            <v>RIM-EX-XC-200-348</v>
          </cell>
          <cell r="I745">
            <v>3.5</v>
          </cell>
        </row>
        <row r="746">
          <cell r="E746" t="str">
            <v>RIM-EX-XC-200-348</v>
          </cell>
          <cell r="I746">
            <v>9</v>
          </cell>
        </row>
        <row r="747">
          <cell r="E747" t="str">
            <v>RIM-EX-XC-200-348</v>
          </cell>
          <cell r="I747">
            <v>0</v>
          </cell>
        </row>
        <row r="748">
          <cell r="E748" t="str">
            <v>RIM-EX-XC-200-348</v>
          </cell>
          <cell r="I748">
            <v>9.5</v>
          </cell>
        </row>
        <row r="749">
          <cell r="E749" t="str">
            <v>RIM-EX-XC-200-348</v>
          </cell>
          <cell r="I749">
            <v>3.5</v>
          </cell>
        </row>
        <row r="750">
          <cell r="E750" t="str">
            <v>RIM-EX-XC-200-348</v>
          </cell>
          <cell r="I750">
            <v>9.6000000000003638</v>
          </cell>
        </row>
        <row r="751">
          <cell r="E751" t="str">
            <v>RIM-EX-XC-200-348</v>
          </cell>
          <cell r="I751">
            <v>3.5</v>
          </cell>
        </row>
        <row r="752">
          <cell r="E752" t="str">
            <v>RIM-EX-XC-200-348</v>
          </cell>
          <cell r="I752">
            <v>5</v>
          </cell>
        </row>
        <row r="753">
          <cell r="E753" t="str">
            <v>RIM-EX-XC-200-348</v>
          </cell>
          <cell r="I753">
            <v>3.5999999999994543</v>
          </cell>
        </row>
        <row r="754">
          <cell r="E754" t="str">
            <v>RIM-EX-XC-200-348</v>
          </cell>
          <cell r="I754">
            <v>9.5</v>
          </cell>
        </row>
        <row r="755">
          <cell r="E755" t="str">
            <v>RIM-EX-XC-200-348</v>
          </cell>
          <cell r="I755">
            <v>3.5</v>
          </cell>
        </row>
        <row r="756">
          <cell r="E756" t="str">
            <v>RIM-EX-XC-200-348</v>
          </cell>
          <cell r="I756">
            <v>9.6000000000003638</v>
          </cell>
        </row>
        <row r="757">
          <cell r="E757" t="str">
            <v>RIM-EX-XC-200-348</v>
          </cell>
          <cell r="I757">
            <v>0</v>
          </cell>
        </row>
        <row r="758">
          <cell r="E758" t="str">
            <v>RIM-EX-XC-200-348</v>
          </cell>
          <cell r="I758">
            <v>8.5999999999994543</v>
          </cell>
        </row>
        <row r="759">
          <cell r="E759" t="str">
            <v>RIM-EX-XC-200-348</v>
          </cell>
          <cell r="I759">
            <v>0</v>
          </cell>
        </row>
        <row r="760">
          <cell r="E760" t="str">
            <v>RIM-EX-XC-200-348</v>
          </cell>
          <cell r="I760">
            <v>0</v>
          </cell>
        </row>
        <row r="761">
          <cell r="E761" t="str">
            <v>RIM-EX-XC-200-348</v>
          </cell>
          <cell r="I761">
            <v>0</v>
          </cell>
        </row>
        <row r="762">
          <cell r="E762" t="str">
            <v>RIM-EX-XC-200-348</v>
          </cell>
          <cell r="I762">
            <v>0</v>
          </cell>
        </row>
        <row r="763">
          <cell r="E763" t="str">
            <v>RIM-EX-XC-200-348</v>
          </cell>
          <cell r="I763">
            <v>0</v>
          </cell>
        </row>
        <row r="764">
          <cell r="E764" t="str">
            <v>RIM-EX-XC-200-348</v>
          </cell>
          <cell r="I764">
            <v>9.6000000000003638</v>
          </cell>
        </row>
        <row r="765">
          <cell r="E765" t="str">
            <v>RIM-EX-XC-200-348</v>
          </cell>
          <cell r="I765">
            <v>3.5</v>
          </cell>
        </row>
        <row r="766">
          <cell r="E766" t="str">
            <v>RIM-EX-XC-200-348</v>
          </cell>
          <cell r="I766">
            <v>9.6000000000003638</v>
          </cell>
        </row>
        <row r="767">
          <cell r="E767" t="str">
            <v>RIM-EX-XC-200-348</v>
          </cell>
          <cell r="I767">
            <v>3.5</v>
          </cell>
        </row>
        <row r="768">
          <cell r="E768" t="str">
            <v>RIM-EX-XC-200-348</v>
          </cell>
          <cell r="I768">
            <v>9.5999999999994543</v>
          </cell>
        </row>
        <row r="769">
          <cell r="E769" t="str">
            <v>RIM-EX-XC-200-348</v>
          </cell>
          <cell r="I769">
            <v>3.5</v>
          </cell>
        </row>
        <row r="770">
          <cell r="E770" t="str">
            <v>RIM-EX-XC-200-348</v>
          </cell>
          <cell r="I770">
            <v>9.6999999999998181</v>
          </cell>
        </row>
        <row r="771">
          <cell r="E771" t="str">
            <v>RIM-EX-XC-200-348</v>
          </cell>
          <cell r="I771">
            <v>3.5</v>
          </cell>
        </row>
        <row r="772">
          <cell r="E772" t="str">
            <v>RIM-EX-XC-200-348</v>
          </cell>
          <cell r="I772">
            <v>8.6000000000003638</v>
          </cell>
        </row>
        <row r="773">
          <cell r="E773" t="str">
            <v>RIM-EX-XC-200-348</v>
          </cell>
          <cell r="I773">
            <v>0</v>
          </cell>
        </row>
        <row r="774">
          <cell r="E774" t="str">
            <v>RIM-EX-XC-200-349</v>
          </cell>
          <cell r="I774">
            <v>7.7999999999997272</v>
          </cell>
        </row>
        <row r="775">
          <cell r="E775" t="str">
            <v>RIM-EX-XC-200-349</v>
          </cell>
          <cell r="I775">
            <v>2</v>
          </cell>
        </row>
        <row r="776">
          <cell r="E776" t="str">
            <v>RIM-EX-XC-200-349</v>
          </cell>
          <cell r="I776">
            <v>0</v>
          </cell>
        </row>
        <row r="777">
          <cell r="E777" t="str">
            <v>RIM-EX-XC-200-349</v>
          </cell>
          <cell r="I777">
            <v>0</v>
          </cell>
        </row>
        <row r="778">
          <cell r="E778" t="str">
            <v>RIM-EX-XC-200-349</v>
          </cell>
          <cell r="I778">
            <v>0</v>
          </cell>
        </row>
        <row r="779">
          <cell r="E779" t="str">
            <v>RIM-EX-XC-200-349</v>
          </cell>
          <cell r="I779">
            <v>0</v>
          </cell>
        </row>
        <row r="780">
          <cell r="E780" t="str">
            <v>RIM-EX-XC-200-349</v>
          </cell>
          <cell r="I780">
            <v>5.5999999999999091</v>
          </cell>
        </row>
        <row r="781">
          <cell r="E781" t="str">
            <v>RIM-EX-XC-200-349</v>
          </cell>
          <cell r="I781">
            <v>0</v>
          </cell>
        </row>
        <row r="782">
          <cell r="E782" t="str">
            <v>RIM-EX-XC-200-349</v>
          </cell>
          <cell r="I782">
            <v>0</v>
          </cell>
        </row>
        <row r="783">
          <cell r="E783" t="str">
            <v>RIM-EX-XC-200-349</v>
          </cell>
          <cell r="I783">
            <v>0</v>
          </cell>
        </row>
        <row r="784">
          <cell r="E784" t="str">
            <v>RIM-EX-XC-200-349</v>
          </cell>
          <cell r="I784">
            <v>9.5</v>
          </cell>
        </row>
        <row r="785">
          <cell r="E785" t="str">
            <v>RIM-EX-XC-200-349</v>
          </cell>
          <cell r="I785">
            <v>3.5</v>
          </cell>
        </row>
        <row r="786">
          <cell r="E786" t="str">
            <v>RIM-EX-XC-200-349</v>
          </cell>
          <cell r="I786">
            <v>9.5</v>
          </cell>
        </row>
        <row r="787">
          <cell r="E787" t="str">
            <v>RIM-EX-XC-200-349</v>
          </cell>
          <cell r="I787">
            <v>2.5</v>
          </cell>
        </row>
        <row r="788">
          <cell r="E788" t="str">
            <v>RIM-EX-XC-200-349</v>
          </cell>
          <cell r="I788">
            <v>9.5</v>
          </cell>
        </row>
        <row r="789">
          <cell r="E789" t="str">
            <v>RIM-EX-XC-200-349</v>
          </cell>
          <cell r="I789">
            <v>3.5</v>
          </cell>
        </row>
        <row r="790">
          <cell r="E790" t="str">
            <v>RIM-EX-XC-200-349</v>
          </cell>
          <cell r="I790">
            <v>9.5</v>
          </cell>
        </row>
        <row r="791">
          <cell r="E791" t="str">
            <v>RIM-EX-XC-200-349</v>
          </cell>
          <cell r="I791">
            <v>3.5</v>
          </cell>
        </row>
        <row r="792">
          <cell r="E792" t="str">
            <v>RIM-EX-XC-200-349</v>
          </cell>
          <cell r="I792">
            <v>8.5999999999999091</v>
          </cell>
        </row>
        <row r="793">
          <cell r="E793" t="str">
            <v>RIM-EX-XC-200-349</v>
          </cell>
          <cell r="I793">
            <v>0</v>
          </cell>
        </row>
        <row r="794">
          <cell r="E794" t="str">
            <v>RIM-EX-XC-200-349</v>
          </cell>
          <cell r="I794">
            <v>8.0999999999999091</v>
          </cell>
        </row>
        <row r="795">
          <cell r="E795" t="str">
            <v>RIM-EX-XC-200-349</v>
          </cell>
          <cell r="I795">
            <v>0</v>
          </cell>
        </row>
        <row r="796">
          <cell r="E796" t="str">
            <v>RIM-EX-XC-200-349</v>
          </cell>
          <cell r="I796">
            <v>9.4000000000000909</v>
          </cell>
        </row>
        <row r="797">
          <cell r="E797" t="str">
            <v>RIM-EX-XC-200-349</v>
          </cell>
          <cell r="I797">
            <v>0</v>
          </cell>
        </row>
        <row r="798">
          <cell r="E798" t="str">
            <v>RIM-EX-XC-200-349</v>
          </cell>
          <cell r="I798">
            <v>9.5999999999999091</v>
          </cell>
        </row>
        <row r="799">
          <cell r="E799" t="str">
            <v>RIM-EX-XC-200-349</v>
          </cell>
          <cell r="I799">
            <v>0</v>
          </cell>
        </row>
        <row r="800">
          <cell r="E800" t="str">
            <v>RIM-EX-XC-200-349</v>
          </cell>
          <cell r="I800">
            <v>9.5</v>
          </cell>
        </row>
        <row r="801">
          <cell r="E801" t="str">
            <v>RIM-EX-XC-200-349</v>
          </cell>
          <cell r="I801">
            <v>3.5</v>
          </cell>
        </row>
        <row r="802">
          <cell r="E802" t="str">
            <v>RIM-EX-XC-200-349</v>
          </cell>
          <cell r="I802">
            <v>9.5</v>
          </cell>
        </row>
        <row r="803">
          <cell r="E803" t="str">
            <v>RIM-EX-XC-200-349</v>
          </cell>
          <cell r="I803">
            <v>3.5</v>
          </cell>
        </row>
        <row r="804">
          <cell r="E804" t="str">
            <v>RIM-EX-XC-200-349</v>
          </cell>
          <cell r="I804">
            <v>9.5</v>
          </cell>
        </row>
        <row r="805">
          <cell r="E805" t="str">
            <v>RIM-EX-XC-200-349</v>
          </cell>
          <cell r="I805">
            <v>3.5</v>
          </cell>
        </row>
        <row r="806">
          <cell r="E806" t="str">
            <v>RIM-EX-XC-200-349</v>
          </cell>
          <cell r="I806">
            <v>8.5</v>
          </cell>
        </row>
        <row r="807">
          <cell r="E807" t="str">
            <v>RIM-EX-XC-200-349</v>
          </cell>
          <cell r="I807">
            <v>3.5</v>
          </cell>
        </row>
        <row r="808">
          <cell r="E808" t="str">
            <v>RIM-EX-XC-200-349</v>
          </cell>
          <cell r="I808">
            <v>9.5</v>
          </cell>
        </row>
        <row r="809">
          <cell r="E809" t="str">
            <v>RIM-EX-XC-200-349</v>
          </cell>
          <cell r="I809">
            <v>0</v>
          </cell>
        </row>
        <row r="810">
          <cell r="E810" t="str">
            <v>RIM-EX-XC-200-349</v>
          </cell>
          <cell r="I810">
            <v>9.5</v>
          </cell>
        </row>
        <row r="811">
          <cell r="E811" t="str">
            <v>RIM-EX-XC-200-349</v>
          </cell>
          <cell r="I811">
            <v>3.6000000000003638</v>
          </cell>
        </row>
        <row r="812">
          <cell r="E812" t="str">
            <v>RIM-EX-XC-200-349</v>
          </cell>
          <cell r="I812">
            <v>9.5</v>
          </cell>
        </row>
        <row r="813">
          <cell r="E813" t="str">
            <v>RIM-EX-XC-200-349</v>
          </cell>
          <cell r="I813">
            <v>3.5</v>
          </cell>
        </row>
        <row r="814">
          <cell r="E814" t="str">
            <v>RIM-EX-XC-200-349</v>
          </cell>
          <cell r="I814">
            <v>9.5</v>
          </cell>
        </row>
        <row r="815">
          <cell r="E815" t="str">
            <v>RIM-EX-XC-200-349</v>
          </cell>
          <cell r="I815">
            <v>3.5999999999999091</v>
          </cell>
        </row>
        <row r="816">
          <cell r="E816" t="str">
            <v>RIM-EX-XC-200-349</v>
          </cell>
          <cell r="I816">
            <v>9.5</v>
          </cell>
        </row>
        <row r="817">
          <cell r="E817" t="str">
            <v>RIM-EX-XC-200-349</v>
          </cell>
          <cell r="I817">
            <v>3.5</v>
          </cell>
        </row>
        <row r="818">
          <cell r="E818" t="str">
            <v>RIM-EX-XC-200-349</v>
          </cell>
          <cell r="I818">
            <v>9.6000000000003638</v>
          </cell>
        </row>
        <row r="819">
          <cell r="E819" t="str">
            <v>RIM-EX-XC-200-349</v>
          </cell>
          <cell r="I819">
            <v>0</v>
          </cell>
        </row>
        <row r="820">
          <cell r="E820" t="str">
            <v>RIM-EX-XC-200-349</v>
          </cell>
          <cell r="I820">
            <v>8.5</v>
          </cell>
        </row>
        <row r="821">
          <cell r="E821" t="str">
            <v>RIM-EX-XC-200-349</v>
          </cell>
          <cell r="I821">
            <v>0</v>
          </cell>
        </row>
        <row r="822">
          <cell r="E822" t="str">
            <v>RIM-EX-XC-200-349</v>
          </cell>
          <cell r="I822">
            <v>0</v>
          </cell>
        </row>
        <row r="823">
          <cell r="E823" t="str">
            <v>RIM-EX-XC-200-349</v>
          </cell>
          <cell r="I823">
            <v>0</v>
          </cell>
        </row>
        <row r="824">
          <cell r="E824" t="str">
            <v>RIM-EX-XC-200-349</v>
          </cell>
          <cell r="I824">
            <v>0</v>
          </cell>
        </row>
        <row r="825">
          <cell r="E825" t="str">
            <v>RIM-EX-XC-200-349</v>
          </cell>
          <cell r="I825">
            <v>0</v>
          </cell>
        </row>
        <row r="826">
          <cell r="E826" t="str">
            <v>RIM-EX-XC-200-349</v>
          </cell>
          <cell r="I826">
            <v>9.5</v>
          </cell>
        </row>
        <row r="827">
          <cell r="E827" t="str">
            <v>RIM-EX-XC-200-349</v>
          </cell>
          <cell r="I827">
            <v>3.5</v>
          </cell>
        </row>
        <row r="828">
          <cell r="E828" t="str">
            <v>RIM-EX-XC-200-349</v>
          </cell>
          <cell r="I828">
            <v>9.5</v>
          </cell>
        </row>
        <row r="829">
          <cell r="E829" t="str">
            <v>RIM-EX-XC-200-349</v>
          </cell>
          <cell r="I829">
            <v>3.5</v>
          </cell>
        </row>
        <row r="830">
          <cell r="E830" t="str">
            <v>RIM-EX-XC-200-349</v>
          </cell>
          <cell r="I830">
            <v>9.5</v>
          </cell>
        </row>
        <row r="831">
          <cell r="E831" t="str">
            <v>RIM-EX-XC-200-349</v>
          </cell>
          <cell r="I831">
            <v>3.5</v>
          </cell>
        </row>
        <row r="832">
          <cell r="E832" t="str">
            <v>RIM-EX-XC-200-349</v>
          </cell>
          <cell r="I832">
            <v>9.5</v>
          </cell>
        </row>
        <row r="833">
          <cell r="E833" t="str">
            <v>RIM-EX-XC-200-349</v>
          </cell>
          <cell r="I833">
            <v>3.5</v>
          </cell>
        </row>
        <row r="834">
          <cell r="E834" t="str">
            <v>RIM-EX-XC-200-349</v>
          </cell>
          <cell r="I834">
            <v>0</v>
          </cell>
        </row>
        <row r="835">
          <cell r="E835" t="str">
            <v>RIM-EX-XC-200-349</v>
          </cell>
          <cell r="I835">
            <v>0</v>
          </cell>
        </row>
        <row r="836">
          <cell r="E836" t="str">
            <v>RIM-EX-XC-200-350</v>
          </cell>
          <cell r="I836">
            <v>9.5</v>
          </cell>
        </row>
        <row r="837">
          <cell r="E837" t="str">
            <v>RIM-EX-XC-200-350</v>
          </cell>
          <cell r="I837">
            <v>3.3000000000001819</v>
          </cell>
        </row>
        <row r="838">
          <cell r="E838" t="str">
            <v>RIM-EX-XC-200-350</v>
          </cell>
          <cell r="I838">
            <v>9.5</v>
          </cell>
        </row>
        <row r="839">
          <cell r="E839" t="str">
            <v>RIM-EX-XC-200-350</v>
          </cell>
          <cell r="I839">
            <v>3.5</v>
          </cell>
        </row>
        <row r="840">
          <cell r="E840" t="str">
            <v>RIM-EX-XC-200-350</v>
          </cell>
          <cell r="I840">
            <v>8.6999999999998181</v>
          </cell>
        </row>
        <row r="841">
          <cell r="E841" t="str">
            <v>RIM-EX-XC-200-350</v>
          </cell>
          <cell r="I841">
            <v>0</v>
          </cell>
        </row>
        <row r="842">
          <cell r="E842" t="str">
            <v>RIM-EX-XC-200-350</v>
          </cell>
          <cell r="I842">
            <v>8.2000000000007276</v>
          </cell>
        </row>
        <row r="843">
          <cell r="E843" t="str">
            <v>RIM-EX-XC-200-350</v>
          </cell>
          <cell r="I843">
            <v>0</v>
          </cell>
        </row>
        <row r="844">
          <cell r="E844" t="str">
            <v>RIM-EX-XC-200-350</v>
          </cell>
          <cell r="I844">
            <v>9.1000000000003638</v>
          </cell>
        </row>
        <row r="845">
          <cell r="E845" t="str">
            <v>RIM-EX-XC-200-350</v>
          </cell>
          <cell r="I845">
            <v>0</v>
          </cell>
        </row>
        <row r="846">
          <cell r="E846" t="str">
            <v>RIM-EX-XC-200-350</v>
          </cell>
          <cell r="I846">
            <v>10</v>
          </cell>
        </row>
        <row r="847">
          <cell r="E847" t="str">
            <v>RIM-EX-XC-200-350</v>
          </cell>
          <cell r="I847">
            <v>3.5</v>
          </cell>
        </row>
        <row r="848">
          <cell r="E848" t="str">
            <v>RIM-EX-XC-200-350</v>
          </cell>
          <cell r="I848">
            <v>9.5</v>
          </cell>
        </row>
        <row r="849">
          <cell r="E849" t="str">
            <v>RIM-EX-XC-200-350</v>
          </cell>
          <cell r="I849">
            <v>2</v>
          </cell>
        </row>
        <row r="850">
          <cell r="E850" t="str">
            <v>RIM-EX-XC-200-350</v>
          </cell>
          <cell r="I850">
            <v>9.5</v>
          </cell>
        </row>
        <row r="851">
          <cell r="E851" t="str">
            <v>RIM-EX-XC-200-350</v>
          </cell>
          <cell r="I851">
            <v>3</v>
          </cell>
        </row>
        <row r="852">
          <cell r="E852" t="str">
            <v>RIM-EX-XC-200-350</v>
          </cell>
          <cell r="I852">
            <v>9.5999999999994543</v>
          </cell>
        </row>
        <row r="853">
          <cell r="E853" t="str">
            <v>RIM-EX-XC-200-350</v>
          </cell>
          <cell r="I853">
            <v>3.3000000000001819</v>
          </cell>
        </row>
        <row r="854">
          <cell r="E854" t="str">
            <v>RIM-EX-XC-200-350</v>
          </cell>
          <cell r="I854">
            <v>8</v>
          </cell>
        </row>
        <row r="855">
          <cell r="E855" t="str">
            <v>RIM-EX-XC-200-350</v>
          </cell>
          <cell r="I855">
            <v>0</v>
          </cell>
        </row>
        <row r="856">
          <cell r="E856" t="str">
            <v>RIM-EX-XC-200-350</v>
          </cell>
          <cell r="I856">
            <v>9.5</v>
          </cell>
        </row>
        <row r="857">
          <cell r="E857" t="str">
            <v>RIM-EX-XC-200-350</v>
          </cell>
          <cell r="I857">
            <v>0</v>
          </cell>
        </row>
        <row r="858">
          <cell r="E858" t="str">
            <v>RIM-EX-XC-200-350</v>
          </cell>
          <cell r="I858">
            <v>9.5</v>
          </cell>
        </row>
        <row r="859">
          <cell r="E859" t="str">
            <v>RIM-EX-XC-200-350</v>
          </cell>
          <cell r="I859">
            <v>0</v>
          </cell>
        </row>
        <row r="860">
          <cell r="E860" t="str">
            <v>RIM-EX-XC-200-350</v>
          </cell>
          <cell r="I860">
            <v>9.5</v>
          </cell>
        </row>
        <row r="861">
          <cell r="E861" t="str">
            <v>RIM-EX-XC-200-350</v>
          </cell>
          <cell r="I861">
            <v>0</v>
          </cell>
        </row>
        <row r="862">
          <cell r="E862" t="str">
            <v>RIM-EX-XC-200-350</v>
          </cell>
          <cell r="I862">
            <v>9.5</v>
          </cell>
        </row>
        <row r="863">
          <cell r="E863" t="str">
            <v>RIM-EX-XC-200-350</v>
          </cell>
          <cell r="I863">
            <v>3.5</v>
          </cell>
        </row>
        <row r="864">
          <cell r="E864" t="str">
            <v>RIM-EX-XC-200-350</v>
          </cell>
          <cell r="I864">
            <v>9.5</v>
          </cell>
        </row>
        <row r="865">
          <cell r="E865" t="str">
            <v>RIM-EX-XC-200-350</v>
          </cell>
          <cell r="I865">
            <v>3.6000000000003638</v>
          </cell>
        </row>
        <row r="866">
          <cell r="E866" t="str">
            <v>RIM-EX-XC-200-350</v>
          </cell>
          <cell r="I866">
            <v>9.5</v>
          </cell>
        </row>
        <row r="867">
          <cell r="E867" t="str">
            <v>RIM-EX-XC-200-350</v>
          </cell>
          <cell r="I867">
            <v>3.5</v>
          </cell>
        </row>
        <row r="868">
          <cell r="E868" t="str">
            <v>RIM-EX-XC-200-350</v>
          </cell>
          <cell r="I868">
            <v>8.3999999999996362</v>
          </cell>
        </row>
        <row r="869">
          <cell r="E869" t="str">
            <v>RIM-EX-XC-200-350</v>
          </cell>
          <cell r="I869">
            <v>3.5</v>
          </cell>
        </row>
        <row r="870">
          <cell r="E870" t="str">
            <v>RIM-EX-XC-200-350</v>
          </cell>
          <cell r="I870">
            <v>7.6000000000003638</v>
          </cell>
        </row>
        <row r="871">
          <cell r="E871" t="str">
            <v>RIM-EX-XC-200-350</v>
          </cell>
          <cell r="I871">
            <v>0</v>
          </cell>
        </row>
        <row r="872">
          <cell r="E872" t="str">
            <v>RIM-EX-XC-200-350</v>
          </cell>
          <cell r="I872">
            <v>9.5</v>
          </cell>
        </row>
        <row r="873">
          <cell r="E873" t="str">
            <v>RIM-EX-XC-200-350</v>
          </cell>
          <cell r="I873">
            <v>3.5</v>
          </cell>
        </row>
        <row r="874">
          <cell r="E874" t="str">
            <v>RIM-EX-XC-200-350</v>
          </cell>
          <cell r="I874">
            <v>7.8000000000001819</v>
          </cell>
        </row>
        <row r="875">
          <cell r="E875" t="str">
            <v>RIM-EX-XC-200-350</v>
          </cell>
          <cell r="I875">
            <v>3.5</v>
          </cell>
        </row>
        <row r="876">
          <cell r="E876" t="str">
            <v>RIM-EX-XC-200-350</v>
          </cell>
          <cell r="I876">
            <v>4.0999999999994543</v>
          </cell>
        </row>
        <row r="877">
          <cell r="E877" t="str">
            <v>RIM-EX-XC-200-350</v>
          </cell>
          <cell r="I877">
            <v>3.5</v>
          </cell>
        </row>
        <row r="878">
          <cell r="E878" t="str">
            <v>RIM-EX-XC-200-350</v>
          </cell>
          <cell r="I878">
            <v>9.1000000000003638</v>
          </cell>
        </row>
        <row r="879">
          <cell r="E879" t="str">
            <v>RIM-EX-XC-200-350</v>
          </cell>
          <cell r="I879">
            <v>3.5</v>
          </cell>
        </row>
        <row r="880">
          <cell r="E880" t="str">
            <v>RIM-EX-XC-200-350</v>
          </cell>
          <cell r="I880">
            <v>9.5</v>
          </cell>
        </row>
        <row r="881">
          <cell r="E881" t="str">
            <v>RIM-EX-XC-200-350</v>
          </cell>
          <cell r="I881">
            <v>3.5</v>
          </cell>
        </row>
        <row r="882">
          <cell r="E882" t="str">
            <v>RIM-EX-XC-200-350</v>
          </cell>
          <cell r="I882">
            <v>8.5</v>
          </cell>
        </row>
        <row r="883">
          <cell r="E883" t="str">
            <v>RIM-EX-XC-200-350</v>
          </cell>
          <cell r="I883">
            <v>0</v>
          </cell>
        </row>
        <row r="884">
          <cell r="E884" t="str">
            <v>RIM-EX-XC-200-350</v>
          </cell>
          <cell r="I884">
            <v>0</v>
          </cell>
        </row>
        <row r="885">
          <cell r="E885" t="str">
            <v>RIM-EX-XC-200-350</v>
          </cell>
          <cell r="I885">
            <v>0</v>
          </cell>
        </row>
        <row r="886">
          <cell r="E886" t="str">
            <v>RIM-EX-XC-200-350</v>
          </cell>
          <cell r="I886">
            <v>9.5</v>
          </cell>
        </row>
        <row r="887">
          <cell r="E887" t="str">
            <v>RIM-EX-XC-200-350</v>
          </cell>
          <cell r="I887">
            <v>0</v>
          </cell>
        </row>
        <row r="888">
          <cell r="E888" t="str">
            <v>RIM-EX-XC-200-350</v>
          </cell>
          <cell r="I888">
            <v>9.5</v>
          </cell>
        </row>
        <row r="889">
          <cell r="E889" t="str">
            <v>RIM-EX-XC-200-350</v>
          </cell>
          <cell r="I889">
            <v>3.5</v>
          </cell>
        </row>
        <row r="890">
          <cell r="E890" t="str">
            <v>RIM-EX-XC-200-350</v>
          </cell>
          <cell r="I890">
            <v>9.5</v>
          </cell>
        </row>
        <row r="891">
          <cell r="E891" t="str">
            <v>RIM-EX-XC-200-350</v>
          </cell>
          <cell r="I891">
            <v>3.5</v>
          </cell>
        </row>
        <row r="892">
          <cell r="E892" t="str">
            <v>RIM-EX-XC-200-350</v>
          </cell>
          <cell r="I892">
            <v>9.5</v>
          </cell>
        </row>
        <row r="893">
          <cell r="E893" t="str">
            <v>RIM-EX-XC-200-350</v>
          </cell>
          <cell r="I893">
            <v>3.5</v>
          </cell>
        </row>
        <row r="894">
          <cell r="E894" t="str">
            <v>RIM-EX-XC-200-350</v>
          </cell>
          <cell r="I894">
            <v>9.5</v>
          </cell>
        </row>
        <row r="895">
          <cell r="E895" t="str">
            <v>RIM-EX-XC-200-350</v>
          </cell>
          <cell r="I895">
            <v>3.5</v>
          </cell>
        </row>
        <row r="896">
          <cell r="E896" t="str">
            <v>RIM-EX-XC-200-350</v>
          </cell>
          <cell r="I896">
            <v>8.5</v>
          </cell>
        </row>
        <row r="897">
          <cell r="E897" t="str">
            <v>RIM-EX-XC-200-350</v>
          </cell>
          <cell r="I897">
            <v>0</v>
          </cell>
        </row>
      </sheetData>
      <sheetData sheetId="2"/>
      <sheetData sheetId="3">
        <row r="4">
          <cell r="C4" t="str">
            <v>RIM-LA-XC-200-361</v>
          </cell>
        </row>
        <row r="5">
          <cell r="C5" t="str">
            <v>RIM-LA-XC-200-362</v>
          </cell>
        </row>
        <row r="6">
          <cell r="C6" t="str">
            <v>RIM-LA-HY-200-372</v>
          </cell>
        </row>
        <row r="7">
          <cell r="C7" t="str">
            <v>RIM-LA-SW-200-373</v>
          </cell>
        </row>
        <row r="8">
          <cell r="C8" t="str">
            <v>RIM-LA-HY-200-378</v>
          </cell>
        </row>
        <row r="9">
          <cell r="C9" t="str">
            <v>RIM-LA-SW-200-379</v>
          </cell>
        </row>
        <row r="10">
          <cell r="C10" t="str">
            <v>RIM-LA-HY-200-380</v>
          </cell>
        </row>
        <row r="11">
          <cell r="C11" t="str">
            <v>RIM-LA-SW-200-381</v>
          </cell>
        </row>
        <row r="12">
          <cell r="C12" t="str">
            <v>RIM-LA-HY-200-382</v>
          </cell>
        </row>
        <row r="13">
          <cell r="C13" t="str">
            <v>RIM-LA-HY-200-383</v>
          </cell>
        </row>
        <row r="14">
          <cell r="C14" t="str">
            <v>RIM-LA-SW-200-384</v>
          </cell>
        </row>
        <row r="15">
          <cell r="C15" t="str">
            <v>RIM-EX-XC-200-348</v>
          </cell>
        </row>
        <row r="16">
          <cell r="C16" t="str">
            <v>RIM-EX-XC-200-349</v>
          </cell>
        </row>
        <row r="17">
          <cell r="C17" t="str">
            <v>RIM-EX-XC-200-350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59"/>
  <sheetViews>
    <sheetView topLeftCell="A13" workbookViewId="0">
      <selection activeCell="N16" sqref="N16"/>
    </sheetView>
  </sheetViews>
  <sheetFormatPr defaultRowHeight="14.5" x14ac:dyDescent="0.35"/>
  <cols>
    <col min="1" max="9" width="8.7265625" style="1"/>
    <col min="10" max="10" width="8.7265625" style="1" customWidth="1"/>
    <col min="11" max="16384" width="8.7265625" style="1"/>
  </cols>
  <sheetData>
    <row r="2" spans="2:12" x14ac:dyDescent="0.35">
      <c r="B2" s="17" t="s">
        <v>0</v>
      </c>
      <c r="C2" s="7"/>
      <c r="D2" s="18" t="s">
        <v>1</v>
      </c>
      <c r="E2" s="7"/>
      <c r="F2" s="7"/>
      <c r="G2" s="7"/>
      <c r="H2" s="7"/>
      <c r="I2" s="7"/>
      <c r="J2" s="377" t="s">
        <v>7</v>
      </c>
      <c r="K2" s="377"/>
      <c r="L2" s="378"/>
    </row>
    <row r="3" spans="2:12" x14ac:dyDescent="0.35">
      <c r="B3" s="8"/>
      <c r="C3" s="3"/>
      <c r="D3" s="3"/>
      <c r="E3" s="3"/>
      <c r="F3" s="3"/>
      <c r="G3" s="3"/>
      <c r="H3" s="3"/>
      <c r="I3" s="3"/>
      <c r="J3" s="3"/>
      <c r="K3" s="3"/>
      <c r="L3" s="12"/>
    </row>
    <row r="4" spans="2:12" x14ac:dyDescent="0.35">
      <c r="B4" s="9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12"/>
    </row>
    <row r="5" spans="2:12" x14ac:dyDescent="0.35">
      <c r="B5" s="10" t="s">
        <v>68</v>
      </c>
      <c r="C5" s="5" t="s">
        <v>69</v>
      </c>
      <c r="D5" s="5" t="s">
        <v>46</v>
      </c>
      <c r="E5" s="5" t="s">
        <v>65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12"/>
    </row>
    <row r="6" spans="2:12" x14ac:dyDescent="0.35">
      <c r="B6" s="8"/>
      <c r="C6" s="3"/>
      <c r="D6" s="3"/>
      <c r="E6" s="3"/>
      <c r="F6" s="3"/>
      <c r="G6" s="3"/>
      <c r="H6" s="3"/>
      <c r="I6" s="3"/>
      <c r="J6" s="3"/>
      <c r="K6" s="3"/>
      <c r="L6" s="12"/>
    </row>
    <row r="7" spans="2:12" x14ac:dyDescent="0.35">
      <c r="B7" s="9">
        <v>11</v>
      </c>
      <c r="C7" s="4">
        <v>12</v>
      </c>
      <c r="D7" s="4">
        <v>13</v>
      </c>
      <c r="E7" s="4">
        <v>14</v>
      </c>
      <c r="F7" s="4">
        <v>15</v>
      </c>
      <c r="G7" s="4">
        <v>16</v>
      </c>
      <c r="H7" s="4">
        <v>17</v>
      </c>
      <c r="I7" s="4">
        <v>18</v>
      </c>
      <c r="J7" s="4">
        <v>19</v>
      </c>
      <c r="K7" s="4">
        <v>20</v>
      </c>
      <c r="L7" s="12"/>
    </row>
    <row r="8" spans="2:12" x14ac:dyDescent="0.35">
      <c r="B8" s="10" t="s">
        <v>62</v>
      </c>
      <c r="C8" s="5" t="s">
        <v>76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24</v>
      </c>
      <c r="I8" s="5" t="s">
        <v>81</v>
      </c>
      <c r="J8" s="5" t="s">
        <v>82</v>
      </c>
      <c r="K8" s="5" t="s">
        <v>83</v>
      </c>
      <c r="L8" s="12"/>
    </row>
    <row r="9" spans="2:12" x14ac:dyDescent="0.35">
      <c r="B9" s="8"/>
      <c r="C9" s="3"/>
      <c r="D9" s="3"/>
      <c r="E9" s="3"/>
      <c r="F9" s="3"/>
      <c r="G9" s="3"/>
      <c r="H9" s="3"/>
      <c r="I9" s="3"/>
      <c r="J9" s="3"/>
      <c r="K9" s="3"/>
      <c r="L9" s="12"/>
    </row>
    <row r="10" spans="2:12" x14ac:dyDescent="0.35">
      <c r="B10" s="9">
        <v>21</v>
      </c>
      <c r="C10" s="4">
        <v>22</v>
      </c>
      <c r="D10" s="4">
        <v>23</v>
      </c>
      <c r="E10" s="4">
        <v>24</v>
      </c>
      <c r="F10" s="4">
        <v>25</v>
      </c>
      <c r="G10" s="4">
        <v>26</v>
      </c>
      <c r="H10" s="4">
        <v>27</v>
      </c>
      <c r="I10" s="4">
        <v>28</v>
      </c>
      <c r="J10" s="4">
        <v>29</v>
      </c>
      <c r="K10" s="4">
        <v>30</v>
      </c>
      <c r="L10" s="13">
        <v>31</v>
      </c>
    </row>
    <row r="11" spans="2:12" x14ac:dyDescent="0.35">
      <c r="B11" s="11" t="s">
        <v>84</v>
      </c>
      <c r="C11" s="15"/>
      <c r="D11" s="6" t="s">
        <v>85</v>
      </c>
      <c r="E11" s="15"/>
      <c r="F11" s="15"/>
      <c r="G11" s="6" t="s">
        <v>86</v>
      </c>
      <c r="H11" s="6" t="s">
        <v>87</v>
      </c>
      <c r="I11" s="6" t="s">
        <v>62</v>
      </c>
      <c r="J11" s="6" t="s">
        <v>88</v>
      </c>
      <c r="K11" s="16" t="s">
        <v>89</v>
      </c>
      <c r="L11" s="14" t="s">
        <v>40</v>
      </c>
    </row>
    <row r="14" spans="2:12" x14ac:dyDescent="0.35">
      <c r="B14" s="17" t="s">
        <v>0</v>
      </c>
      <c r="C14" s="7"/>
      <c r="D14" s="18" t="s">
        <v>2</v>
      </c>
      <c r="E14" s="7"/>
      <c r="F14" s="7"/>
      <c r="G14" s="7"/>
      <c r="H14" s="7"/>
      <c r="I14" s="7"/>
      <c r="J14" s="377" t="s">
        <v>7</v>
      </c>
      <c r="K14" s="377"/>
      <c r="L14" s="378"/>
    </row>
    <row r="15" spans="2:12" x14ac:dyDescent="0.35">
      <c r="B15" s="8"/>
      <c r="C15" s="3"/>
      <c r="D15" s="3"/>
      <c r="E15" s="3"/>
      <c r="F15" s="3"/>
      <c r="G15" s="3"/>
      <c r="H15" s="3"/>
      <c r="I15" s="3"/>
      <c r="J15" s="3"/>
      <c r="K15" s="3"/>
      <c r="L15" s="12"/>
    </row>
    <row r="16" spans="2:12" x14ac:dyDescent="0.35">
      <c r="B16" s="9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12"/>
    </row>
    <row r="17" spans="2:12" x14ac:dyDescent="0.35">
      <c r="B17" s="10" t="s">
        <v>90</v>
      </c>
      <c r="C17" s="3"/>
      <c r="D17" s="5" t="s">
        <v>91</v>
      </c>
      <c r="E17" s="5" t="s">
        <v>61</v>
      </c>
      <c r="F17" s="5" t="s">
        <v>92</v>
      </c>
      <c r="G17" s="5" t="s">
        <v>93</v>
      </c>
      <c r="H17" s="5" t="s">
        <v>94</v>
      </c>
      <c r="I17" s="5" t="s">
        <v>95</v>
      </c>
      <c r="J17" s="5" t="s">
        <v>96</v>
      </c>
      <c r="K17" s="5" t="s">
        <v>97</v>
      </c>
      <c r="L17" s="12"/>
    </row>
    <row r="18" spans="2:12" x14ac:dyDescent="0.35">
      <c r="B18" s="8"/>
      <c r="C18" s="3"/>
      <c r="D18" s="3"/>
      <c r="E18" s="3"/>
      <c r="F18" s="3"/>
      <c r="G18" s="3"/>
      <c r="H18" s="3"/>
      <c r="I18" s="3"/>
      <c r="J18" s="3"/>
      <c r="K18" s="3"/>
      <c r="L18" s="12"/>
    </row>
    <row r="19" spans="2:12" x14ac:dyDescent="0.35">
      <c r="B19" s="9">
        <v>11</v>
      </c>
      <c r="C19" s="4">
        <v>12</v>
      </c>
      <c r="D19" s="4">
        <v>13</v>
      </c>
      <c r="E19" s="4">
        <v>14</v>
      </c>
      <c r="F19" s="4">
        <v>15</v>
      </c>
      <c r="G19" s="4">
        <v>16</v>
      </c>
      <c r="H19" s="4">
        <v>17</v>
      </c>
      <c r="I19" s="4">
        <v>18</v>
      </c>
      <c r="J19" s="4">
        <v>19</v>
      </c>
      <c r="K19" s="4">
        <v>20</v>
      </c>
      <c r="L19" s="12"/>
    </row>
    <row r="20" spans="2:12" x14ac:dyDescent="0.35">
      <c r="B20" s="10" t="s">
        <v>98</v>
      </c>
      <c r="C20" s="5" t="s">
        <v>99</v>
      </c>
      <c r="D20" s="5" t="s">
        <v>100</v>
      </c>
      <c r="E20" s="5" t="s">
        <v>101</v>
      </c>
      <c r="F20" s="5" t="s">
        <v>102</v>
      </c>
      <c r="G20" s="5" t="s">
        <v>103</v>
      </c>
      <c r="H20" s="5" t="s">
        <v>104</v>
      </c>
      <c r="I20" s="5" t="s">
        <v>97</v>
      </c>
      <c r="J20" s="5" t="s">
        <v>105</v>
      </c>
      <c r="K20" s="5" t="s">
        <v>106</v>
      </c>
      <c r="L20" s="12"/>
    </row>
    <row r="21" spans="2:12" x14ac:dyDescent="0.35">
      <c r="B21" s="8"/>
      <c r="C21" s="3"/>
      <c r="D21" s="3"/>
      <c r="E21" s="3"/>
      <c r="F21" s="3"/>
      <c r="G21" s="3"/>
      <c r="H21" s="3"/>
      <c r="I21" s="3"/>
      <c r="J21" s="3"/>
      <c r="K21" s="3"/>
      <c r="L21" s="12"/>
    </row>
    <row r="22" spans="2:12" x14ac:dyDescent="0.35">
      <c r="B22" s="9">
        <v>21</v>
      </c>
      <c r="C22" s="4">
        <v>22</v>
      </c>
      <c r="D22" s="4">
        <v>23</v>
      </c>
      <c r="E22" s="4">
        <v>24</v>
      </c>
      <c r="F22" s="4">
        <v>25</v>
      </c>
      <c r="G22" s="4">
        <v>26</v>
      </c>
      <c r="H22" s="4">
        <v>27</v>
      </c>
      <c r="I22" s="4">
        <v>28</v>
      </c>
      <c r="J22" s="4">
        <v>29</v>
      </c>
      <c r="K22" s="4">
        <v>30</v>
      </c>
      <c r="L22" s="13">
        <v>31</v>
      </c>
    </row>
    <row r="23" spans="2:12" x14ac:dyDescent="0.35">
      <c r="B23" s="11" t="s">
        <v>107</v>
      </c>
      <c r="C23" s="6" t="s">
        <v>108</v>
      </c>
      <c r="D23" s="6" t="s">
        <v>109</v>
      </c>
      <c r="E23" s="6" t="s">
        <v>27</v>
      </c>
      <c r="F23" s="6" t="s">
        <v>55</v>
      </c>
      <c r="G23" s="6" t="s">
        <v>27</v>
      </c>
      <c r="H23" s="6" t="s">
        <v>110</v>
      </c>
      <c r="I23" s="6" t="s">
        <v>20</v>
      </c>
      <c r="J23" s="6" t="s">
        <v>41</v>
      </c>
      <c r="K23" s="6" t="s">
        <v>74</v>
      </c>
      <c r="L23" s="14" t="s">
        <v>111</v>
      </c>
    </row>
    <row r="26" spans="2:12" x14ac:dyDescent="0.35">
      <c r="B26" s="17" t="s">
        <v>0</v>
      </c>
      <c r="C26" s="7"/>
      <c r="D26" s="18" t="s">
        <v>3</v>
      </c>
      <c r="E26" s="7"/>
      <c r="F26" s="7"/>
      <c r="G26" s="7"/>
      <c r="H26" s="7"/>
      <c r="I26" s="7"/>
      <c r="J26" s="377" t="s">
        <v>7</v>
      </c>
      <c r="K26" s="377"/>
      <c r="L26" s="378"/>
    </row>
    <row r="27" spans="2:12" x14ac:dyDescent="0.35">
      <c r="B27" s="8"/>
      <c r="C27" s="3"/>
      <c r="D27" s="3"/>
      <c r="E27" s="3"/>
      <c r="F27" s="3"/>
      <c r="G27" s="3"/>
      <c r="H27" s="3"/>
      <c r="I27" s="3"/>
      <c r="J27" s="3"/>
      <c r="K27" s="3"/>
      <c r="L27" s="12"/>
    </row>
    <row r="28" spans="2:12" x14ac:dyDescent="0.35">
      <c r="B28" s="9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12"/>
    </row>
    <row r="29" spans="2:12" x14ac:dyDescent="0.35">
      <c r="B29" s="10"/>
      <c r="C29" s="5"/>
      <c r="D29" s="5" t="s">
        <v>112</v>
      </c>
      <c r="E29" s="5" t="s">
        <v>113</v>
      </c>
      <c r="F29" s="5" t="s">
        <v>101</v>
      </c>
      <c r="G29" s="5" t="s">
        <v>114</v>
      </c>
      <c r="H29" s="5" t="s">
        <v>115</v>
      </c>
      <c r="I29" s="5" t="s">
        <v>116</v>
      </c>
      <c r="J29" s="5" t="s">
        <v>77</v>
      </c>
      <c r="K29" s="5" t="s">
        <v>77</v>
      </c>
      <c r="L29" s="12"/>
    </row>
    <row r="30" spans="2:12" x14ac:dyDescent="0.35">
      <c r="B30" s="8"/>
      <c r="C30" s="3"/>
      <c r="D30" s="3"/>
      <c r="E30" s="3"/>
      <c r="F30" s="3"/>
      <c r="G30" s="3"/>
      <c r="H30" s="3"/>
      <c r="I30" s="3"/>
      <c r="J30" s="3"/>
      <c r="K30" s="3"/>
      <c r="L30" s="12"/>
    </row>
    <row r="31" spans="2:12" x14ac:dyDescent="0.35">
      <c r="B31" s="9">
        <v>11</v>
      </c>
      <c r="C31" s="4">
        <v>12</v>
      </c>
      <c r="D31" s="4">
        <v>13</v>
      </c>
      <c r="E31" s="4">
        <v>14</v>
      </c>
      <c r="F31" s="4">
        <v>15</v>
      </c>
      <c r="G31" s="4">
        <v>16</v>
      </c>
      <c r="H31" s="4">
        <v>17</v>
      </c>
      <c r="I31" s="4">
        <v>18</v>
      </c>
      <c r="J31" s="4">
        <v>19</v>
      </c>
      <c r="K31" s="4">
        <v>20</v>
      </c>
      <c r="L31" s="12"/>
    </row>
    <row r="32" spans="2:12" ht="15" thickBot="1" x14ac:dyDescent="0.4">
      <c r="B32" s="10" t="s">
        <v>117</v>
      </c>
      <c r="C32" s="5" t="s">
        <v>118</v>
      </c>
      <c r="D32" s="2" t="s">
        <v>119</v>
      </c>
      <c r="E32" s="5" t="s">
        <v>108</v>
      </c>
      <c r="F32" s="5" t="s">
        <v>120</v>
      </c>
      <c r="G32" s="5" t="s">
        <v>39</v>
      </c>
      <c r="H32" s="2" t="s">
        <v>121</v>
      </c>
      <c r="I32" s="5" t="s">
        <v>122</v>
      </c>
      <c r="J32" s="5" t="s">
        <v>89</v>
      </c>
      <c r="K32" s="5" t="s">
        <v>123</v>
      </c>
      <c r="L32" s="12"/>
    </row>
    <row r="33" spans="2:12" x14ac:dyDescent="0.35">
      <c r="B33" s="8"/>
      <c r="C33" s="3"/>
      <c r="D33" s="3"/>
      <c r="E33" s="3"/>
      <c r="F33" s="3"/>
      <c r="G33" s="3"/>
      <c r="H33" s="3"/>
      <c r="I33" s="3"/>
      <c r="J33" s="3"/>
      <c r="K33" s="3"/>
      <c r="L33" s="12"/>
    </row>
    <row r="34" spans="2:12" x14ac:dyDescent="0.35">
      <c r="B34" s="9">
        <v>21</v>
      </c>
      <c r="C34" s="4">
        <v>22</v>
      </c>
      <c r="D34" s="4">
        <v>23</v>
      </c>
      <c r="E34" s="4">
        <v>24</v>
      </c>
      <c r="F34" s="4">
        <v>25</v>
      </c>
      <c r="G34" s="4">
        <v>26</v>
      </c>
      <c r="H34" s="4">
        <v>27</v>
      </c>
      <c r="I34" s="4">
        <v>28</v>
      </c>
      <c r="J34" s="4">
        <v>29</v>
      </c>
      <c r="K34" s="4">
        <v>30</v>
      </c>
      <c r="L34" s="13">
        <v>31</v>
      </c>
    </row>
    <row r="35" spans="2:12" x14ac:dyDescent="0.35">
      <c r="B35" s="11" t="s">
        <v>124</v>
      </c>
      <c r="C35" s="6" t="s">
        <v>125</v>
      </c>
      <c r="D35" s="6" t="s">
        <v>126</v>
      </c>
      <c r="E35" s="6" t="s">
        <v>127</v>
      </c>
      <c r="F35" s="6" t="s">
        <v>128</v>
      </c>
      <c r="G35" s="6" t="s">
        <v>126</v>
      </c>
      <c r="H35" s="6" t="s">
        <v>46</v>
      </c>
      <c r="I35" s="6" t="s">
        <v>104</v>
      </c>
      <c r="J35" s="6" t="s">
        <v>129</v>
      </c>
      <c r="K35" s="6" t="s">
        <v>115</v>
      </c>
      <c r="L35" s="14" t="s">
        <v>94</v>
      </c>
    </row>
    <row r="38" spans="2:12" x14ac:dyDescent="0.35">
      <c r="B38" s="17" t="s">
        <v>0</v>
      </c>
      <c r="C38" s="7"/>
      <c r="D38" s="18" t="s">
        <v>4</v>
      </c>
      <c r="E38" s="7"/>
      <c r="F38" s="7"/>
      <c r="G38" s="7"/>
      <c r="H38" s="7"/>
      <c r="I38" s="7"/>
      <c r="J38" s="377" t="s">
        <v>7</v>
      </c>
      <c r="K38" s="377"/>
      <c r="L38" s="378"/>
    </row>
    <row r="39" spans="2:12" x14ac:dyDescent="0.35">
      <c r="B39" s="8"/>
      <c r="C39" s="3"/>
      <c r="D39" s="3"/>
      <c r="E39" s="3"/>
      <c r="F39" s="3"/>
      <c r="G39" s="3"/>
      <c r="H39" s="3"/>
      <c r="I39" s="3"/>
      <c r="J39" s="3"/>
      <c r="K39" s="3"/>
      <c r="L39" s="12"/>
    </row>
    <row r="40" spans="2:12" x14ac:dyDescent="0.35">
      <c r="B40" s="9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12"/>
    </row>
    <row r="41" spans="2:12" x14ac:dyDescent="0.35">
      <c r="B41" s="10" t="s">
        <v>130</v>
      </c>
      <c r="C41" s="5" t="s">
        <v>131</v>
      </c>
      <c r="D41" s="5" t="s">
        <v>132</v>
      </c>
      <c r="E41" s="5" t="s">
        <v>22</v>
      </c>
      <c r="F41" s="5" t="s">
        <v>133</v>
      </c>
      <c r="G41" s="5" t="s">
        <v>134</v>
      </c>
      <c r="H41" s="5" t="s">
        <v>135</v>
      </c>
      <c r="I41" s="5" t="s">
        <v>132</v>
      </c>
      <c r="J41" s="5" t="s">
        <v>110</v>
      </c>
      <c r="K41" s="5" t="s">
        <v>136</v>
      </c>
      <c r="L41" s="12"/>
    </row>
    <row r="42" spans="2:12" x14ac:dyDescent="0.35">
      <c r="B42" s="8"/>
      <c r="C42" s="3"/>
      <c r="D42" s="3"/>
      <c r="E42" s="3"/>
      <c r="F42" s="3"/>
      <c r="G42" s="3"/>
      <c r="H42" s="3"/>
      <c r="I42" s="3"/>
      <c r="J42" s="3"/>
      <c r="K42" s="3"/>
      <c r="L42" s="12"/>
    </row>
    <row r="43" spans="2:12" x14ac:dyDescent="0.35">
      <c r="B43" s="9">
        <v>11</v>
      </c>
      <c r="C43" s="4">
        <v>12</v>
      </c>
      <c r="D43" s="4">
        <v>13</v>
      </c>
      <c r="E43" s="4">
        <v>14</v>
      </c>
      <c r="F43" s="4">
        <v>15</v>
      </c>
      <c r="G43" s="4">
        <v>16</v>
      </c>
      <c r="H43" s="4">
        <v>17</v>
      </c>
      <c r="I43" s="4">
        <v>18</v>
      </c>
      <c r="J43" s="4">
        <v>19</v>
      </c>
      <c r="K43" s="4">
        <v>20</v>
      </c>
      <c r="L43" s="12"/>
    </row>
    <row r="44" spans="2:12" ht="15" thickBot="1" x14ac:dyDescent="0.4">
      <c r="B44" s="10" t="s">
        <v>137</v>
      </c>
      <c r="C44" s="5" t="s">
        <v>138</v>
      </c>
      <c r="D44" s="5" t="s">
        <v>91</v>
      </c>
      <c r="E44" s="5" t="s">
        <v>139</v>
      </c>
      <c r="F44" s="5" t="s">
        <v>140</v>
      </c>
      <c r="G44" s="2" t="s">
        <v>141</v>
      </c>
      <c r="H44" s="5" t="s">
        <v>142</v>
      </c>
      <c r="I44" s="5" t="s">
        <v>143</v>
      </c>
      <c r="J44" s="5" t="s">
        <v>144</v>
      </c>
      <c r="K44" s="5" t="s">
        <v>145</v>
      </c>
      <c r="L44" s="12"/>
    </row>
    <row r="45" spans="2:12" x14ac:dyDescent="0.35">
      <c r="B45" s="8"/>
      <c r="C45" s="3"/>
      <c r="D45" s="3"/>
      <c r="E45" s="3"/>
      <c r="F45" s="3"/>
      <c r="G45" s="3"/>
      <c r="H45" s="3"/>
      <c r="I45" s="3"/>
      <c r="J45" s="3"/>
      <c r="K45" s="3"/>
      <c r="L45" s="12"/>
    </row>
    <row r="46" spans="2:12" x14ac:dyDescent="0.35">
      <c r="B46" s="9">
        <v>21</v>
      </c>
      <c r="C46" s="4">
        <v>22</v>
      </c>
      <c r="D46" s="4">
        <v>23</v>
      </c>
      <c r="E46" s="4">
        <v>24</v>
      </c>
      <c r="F46" s="4">
        <v>25</v>
      </c>
      <c r="G46" s="4">
        <v>26</v>
      </c>
      <c r="H46" s="4">
        <v>27</v>
      </c>
      <c r="I46" s="4">
        <v>28</v>
      </c>
      <c r="J46" s="4">
        <v>29</v>
      </c>
      <c r="K46" s="4">
        <v>30</v>
      </c>
      <c r="L46" s="13">
        <v>31</v>
      </c>
    </row>
    <row r="47" spans="2:12" x14ac:dyDescent="0.35">
      <c r="B47" s="11" t="s">
        <v>146</v>
      </c>
      <c r="C47" s="6" t="s">
        <v>76</v>
      </c>
      <c r="D47" s="6" t="s">
        <v>137</v>
      </c>
      <c r="E47" s="6" t="s">
        <v>147</v>
      </c>
      <c r="F47" s="6" t="s">
        <v>148</v>
      </c>
      <c r="G47" s="6" t="s">
        <v>149</v>
      </c>
      <c r="H47" s="6" t="s">
        <v>150</v>
      </c>
      <c r="I47" s="6" t="s">
        <v>101</v>
      </c>
      <c r="J47" s="6" t="s">
        <v>101</v>
      </c>
      <c r="K47" s="6" t="s">
        <v>151</v>
      </c>
      <c r="L47" s="14" t="s">
        <v>152</v>
      </c>
    </row>
    <row r="50" spans="2:12" x14ac:dyDescent="0.35">
      <c r="B50" s="17" t="s">
        <v>0</v>
      </c>
      <c r="C50" s="7"/>
      <c r="D50" s="18" t="s">
        <v>5</v>
      </c>
      <c r="E50" s="7"/>
      <c r="F50" s="7"/>
      <c r="G50" s="7"/>
      <c r="H50" s="7"/>
      <c r="I50" s="7"/>
      <c r="J50" s="377" t="s">
        <v>7</v>
      </c>
      <c r="K50" s="377"/>
      <c r="L50" s="378"/>
    </row>
    <row r="51" spans="2:12" x14ac:dyDescent="0.35">
      <c r="B51" s="8"/>
      <c r="C51" s="3"/>
      <c r="D51" s="3"/>
      <c r="E51" s="3"/>
      <c r="F51" s="3"/>
      <c r="G51" s="3"/>
      <c r="H51" s="3"/>
      <c r="I51" s="3"/>
      <c r="J51" s="3"/>
      <c r="K51" s="3"/>
      <c r="L51" s="12"/>
    </row>
    <row r="52" spans="2:12" x14ac:dyDescent="0.35">
      <c r="B52" s="9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12"/>
    </row>
    <row r="53" spans="2:12" x14ac:dyDescent="0.35">
      <c r="B53" s="10" t="s">
        <v>153</v>
      </c>
      <c r="C53" s="5" t="s">
        <v>154</v>
      </c>
      <c r="D53" s="5" t="s">
        <v>29</v>
      </c>
      <c r="E53" s="5" t="s">
        <v>126</v>
      </c>
      <c r="F53" s="5" t="s">
        <v>155</v>
      </c>
      <c r="G53" s="5" t="s">
        <v>156</v>
      </c>
      <c r="H53" s="5" t="s">
        <v>157</v>
      </c>
      <c r="I53" s="5" t="s">
        <v>158</v>
      </c>
      <c r="J53" s="5" t="s">
        <v>130</v>
      </c>
      <c r="K53" s="5" t="s">
        <v>159</v>
      </c>
      <c r="L53" s="12"/>
    </row>
    <row r="54" spans="2:12" x14ac:dyDescent="0.35">
      <c r="B54" s="8"/>
      <c r="C54" s="3"/>
      <c r="D54" s="3"/>
      <c r="E54" s="3"/>
      <c r="F54" s="3"/>
      <c r="G54" s="3"/>
      <c r="H54" s="3"/>
      <c r="I54" s="3"/>
      <c r="J54" s="3"/>
      <c r="K54" s="3"/>
      <c r="L54" s="12"/>
    </row>
    <row r="55" spans="2:12" x14ac:dyDescent="0.35">
      <c r="B55" s="9">
        <v>11</v>
      </c>
      <c r="C55" s="4">
        <v>12</v>
      </c>
      <c r="D55" s="4">
        <v>13</v>
      </c>
      <c r="E55" s="4">
        <v>14</v>
      </c>
      <c r="F55" s="4">
        <v>15</v>
      </c>
      <c r="G55" s="4">
        <v>16</v>
      </c>
      <c r="H55" s="4">
        <v>17</v>
      </c>
      <c r="I55" s="4">
        <v>18</v>
      </c>
      <c r="J55" s="4">
        <v>19</v>
      </c>
      <c r="K55" s="4">
        <v>20</v>
      </c>
      <c r="L55" s="12"/>
    </row>
    <row r="56" spans="2:12" ht="15" thickBot="1" x14ac:dyDescent="0.4">
      <c r="B56" s="10" t="s">
        <v>160</v>
      </c>
      <c r="C56" s="5" t="s">
        <v>157</v>
      </c>
      <c r="D56" s="5" t="s">
        <v>161</v>
      </c>
      <c r="E56" s="2" t="s">
        <v>162</v>
      </c>
      <c r="F56" s="5" t="s">
        <v>163</v>
      </c>
      <c r="G56" s="5" t="s">
        <v>162</v>
      </c>
      <c r="H56" s="5" t="s">
        <v>33</v>
      </c>
      <c r="I56" s="5" t="s">
        <v>164</v>
      </c>
      <c r="J56" s="5" t="s">
        <v>140</v>
      </c>
      <c r="K56" s="5" t="s">
        <v>165</v>
      </c>
      <c r="L56" s="12"/>
    </row>
    <row r="57" spans="2:12" x14ac:dyDescent="0.35">
      <c r="B57" s="8"/>
      <c r="C57" s="3"/>
      <c r="D57" s="3"/>
      <c r="E57" s="3"/>
      <c r="F57" s="3"/>
      <c r="G57" s="3"/>
      <c r="H57" s="3"/>
      <c r="I57" s="3"/>
      <c r="J57" s="3"/>
      <c r="K57" s="3"/>
      <c r="L57" s="12"/>
    </row>
    <row r="58" spans="2:12" x14ac:dyDescent="0.35">
      <c r="B58" s="9">
        <v>21</v>
      </c>
      <c r="C58" s="4">
        <v>22</v>
      </c>
      <c r="D58" s="4">
        <v>23</v>
      </c>
      <c r="E58" s="4">
        <v>24</v>
      </c>
      <c r="F58" s="4">
        <v>25</v>
      </c>
      <c r="G58" s="4">
        <v>26</v>
      </c>
      <c r="H58" s="4">
        <v>27</v>
      </c>
      <c r="I58" s="4">
        <v>28</v>
      </c>
      <c r="J58" s="4">
        <v>29</v>
      </c>
      <c r="K58" s="4">
        <v>30</v>
      </c>
      <c r="L58" s="13">
        <v>31</v>
      </c>
    </row>
    <row r="59" spans="2:12" x14ac:dyDescent="0.35">
      <c r="B59" s="11" t="s">
        <v>110</v>
      </c>
      <c r="C59" s="6" t="s">
        <v>166</v>
      </c>
      <c r="D59" s="6" t="s">
        <v>157</v>
      </c>
      <c r="E59" s="6" t="s">
        <v>167</v>
      </c>
      <c r="F59" s="6" t="s">
        <v>168</v>
      </c>
      <c r="G59" s="6" t="s">
        <v>118</v>
      </c>
      <c r="H59" s="6" t="s">
        <v>166</v>
      </c>
      <c r="I59" s="6" t="s">
        <v>169</v>
      </c>
      <c r="J59" s="6" t="s">
        <v>94</v>
      </c>
      <c r="K59" s="6" t="s">
        <v>71</v>
      </c>
      <c r="L59" s="14" t="s">
        <v>59</v>
      </c>
    </row>
  </sheetData>
  <mergeCells count="5">
    <mergeCell ref="J2:L2"/>
    <mergeCell ref="J14:L14"/>
    <mergeCell ref="J26:L26"/>
    <mergeCell ref="J38:L38"/>
    <mergeCell ref="J50:L5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S59"/>
  <sheetViews>
    <sheetView topLeftCell="B13" workbookViewId="0">
      <selection activeCell="Q27" sqref="Q27"/>
    </sheetView>
  </sheetViews>
  <sheetFormatPr defaultRowHeight="14.5" x14ac:dyDescent="0.35"/>
  <cols>
    <col min="1" max="9" width="8.7265625" style="1"/>
    <col min="10" max="10" width="8.7265625" style="1" customWidth="1"/>
    <col min="11" max="14" width="8.7265625" style="1"/>
    <col min="15" max="15" width="11.1796875" style="1" customWidth="1"/>
    <col min="16" max="16" width="8.7265625" style="1"/>
    <col min="17" max="17" width="10.90625" style="1" bestFit="1" customWidth="1"/>
    <col min="18" max="16384" width="8.7265625" style="1"/>
  </cols>
  <sheetData>
    <row r="1" spans="2:17" ht="15" thickBot="1" x14ac:dyDescent="0.4"/>
    <row r="2" spans="2:17" ht="16.5" thickBot="1" x14ac:dyDescent="0.4">
      <c r="B2" s="17" t="s">
        <v>0</v>
      </c>
      <c r="C2" s="21"/>
      <c r="D2" s="18" t="s">
        <v>1</v>
      </c>
      <c r="E2" s="21"/>
      <c r="F2" s="21"/>
      <c r="G2" s="21"/>
      <c r="H2" s="21"/>
      <c r="I2" s="21"/>
      <c r="J2" s="377" t="s">
        <v>6</v>
      </c>
      <c r="K2" s="377"/>
      <c r="L2" s="378"/>
      <c r="N2" s="30" t="s">
        <v>12</v>
      </c>
      <c r="O2" s="33" t="s">
        <v>170</v>
      </c>
      <c r="Q2" s="1">
        <v>3</v>
      </c>
    </row>
    <row r="3" spans="2:17" ht="15" thickBot="1" x14ac:dyDescent="0.4">
      <c r="B3" s="8"/>
      <c r="C3" s="3"/>
      <c r="D3" s="3"/>
      <c r="E3" s="3"/>
      <c r="F3" s="3"/>
      <c r="G3" s="3"/>
      <c r="H3" s="3"/>
      <c r="I3" s="3"/>
      <c r="J3" s="3"/>
      <c r="K3" s="3"/>
      <c r="L3" s="12"/>
      <c r="N3" s="32" t="s">
        <v>8</v>
      </c>
      <c r="O3" s="2" t="s">
        <v>171</v>
      </c>
    </row>
    <row r="4" spans="2:17" ht="15" thickBot="1" x14ac:dyDescent="0.4">
      <c r="B4" s="9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12"/>
      <c r="N4" s="32" t="s">
        <v>9</v>
      </c>
      <c r="O4" s="2" t="s">
        <v>172</v>
      </c>
    </row>
    <row r="5" spans="2:17" ht="15" thickBot="1" x14ac:dyDescent="0.4">
      <c r="B5" s="24">
        <v>0.16111111111111112</v>
      </c>
      <c r="C5" s="24">
        <v>0.20833333333333334</v>
      </c>
      <c r="D5" s="24">
        <v>0.15625</v>
      </c>
      <c r="E5" s="24">
        <v>0.17500000000000002</v>
      </c>
      <c r="F5" s="24">
        <v>0.15833333333333333</v>
      </c>
      <c r="G5" s="24">
        <v>0.13125000000000001</v>
      </c>
      <c r="H5" s="24">
        <v>0.1388888888888889</v>
      </c>
      <c r="I5" s="24">
        <v>0.16666666666666666</v>
      </c>
      <c r="J5" s="24">
        <v>0.16180555555555556</v>
      </c>
      <c r="K5" s="24">
        <v>0.16666666666666666</v>
      </c>
      <c r="L5" s="12"/>
      <c r="N5" s="32" t="s">
        <v>10</v>
      </c>
      <c r="O5" s="2" t="s">
        <v>173</v>
      </c>
    </row>
    <row r="6" spans="2:17" ht="15" thickBot="1" x14ac:dyDescent="0.4">
      <c r="B6" s="8"/>
      <c r="C6" s="3"/>
      <c r="D6" s="3"/>
      <c r="E6" s="3"/>
      <c r="F6" s="3"/>
      <c r="G6" s="3"/>
      <c r="H6" s="3"/>
      <c r="I6" s="3"/>
      <c r="J6" s="3"/>
      <c r="K6" s="3"/>
      <c r="L6" s="12"/>
      <c r="N6" s="32" t="s">
        <v>11</v>
      </c>
      <c r="O6" s="2" t="s">
        <v>174</v>
      </c>
    </row>
    <row r="7" spans="2:17" x14ac:dyDescent="0.35">
      <c r="B7" s="9">
        <v>11</v>
      </c>
      <c r="C7" s="4">
        <v>12</v>
      </c>
      <c r="D7" s="4">
        <v>13</v>
      </c>
      <c r="E7" s="4">
        <v>14</v>
      </c>
      <c r="F7" s="4">
        <v>15</v>
      </c>
      <c r="G7" s="4">
        <v>16</v>
      </c>
      <c r="H7" s="4">
        <v>17</v>
      </c>
      <c r="I7" s="4">
        <v>18</v>
      </c>
      <c r="J7" s="4">
        <v>19</v>
      </c>
      <c r="K7" s="4">
        <v>20</v>
      </c>
      <c r="L7" s="12"/>
    </row>
    <row r="8" spans="2:17" ht="15" thickBot="1" x14ac:dyDescent="0.4">
      <c r="B8" s="24">
        <v>7.1527777777777787E-2</v>
      </c>
      <c r="C8" s="24">
        <v>0.10208333333333335</v>
      </c>
      <c r="D8" s="26">
        <v>9.0972222222222218E-2</v>
      </c>
      <c r="E8" s="24">
        <v>0.11041666666666666</v>
      </c>
      <c r="F8" s="24">
        <v>0.20972222222222223</v>
      </c>
      <c r="G8" s="24">
        <v>6.805555555555555E-2</v>
      </c>
      <c r="H8" s="24">
        <v>9.8611111111111108E-2</v>
      </c>
      <c r="I8" s="24">
        <v>9.0277777777777776E-2</v>
      </c>
      <c r="J8" s="24">
        <v>0.13749999999999998</v>
      </c>
      <c r="K8" s="24">
        <v>0.1013888888888889</v>
      </c>
      <c r="L8" s="12"/>
      <c r="N8" s="25"/>
    </row>
    <row r="9" spans="2:17" x14ac:dyDescent="0.35">
      <c r="B9" s="8"/>
      <c r="C9" s="3"/>
      <c r="D9" s="3"/>
      <c r="E9" s="3"/>
      <c r="F9" s="3"/>
      <c r="G9" s="3"/>
      <c r="H9" s="3"/>
      <c r="I9" s="3"/>
      <c r="J9" s="3"/>
      <c r="K9" s="3"/>
      <c r="L9" s="12"/>
    </row>
    <row r="10" spans="2:17" x14ac:dyDescent="0.35">
      <c r="B10" s="9">
        <v>21</v>
      </c>
      <c r="C10" s="4">
        <v>22</v>
      </c>
      <c r="D10" s="4">
        <v>23</v>
      </c>
      <c r="E10" s="4">
        <v>24</v>
      </c>
      <c r="F10" s="4">
        <v>25</v>
      </c>
      <c r="G10" s="4">
        <v>26</v>
      </c>
      <c r="H10" s="4">
        <v>27</v>
      </c>
      <c r="I10" s="4">
        <v>28</v>
      </c>
      <c r="J10" s="4">
        <v>29</v>
      </c>
      <c r="K10" s="4">
        <v>30</v>
      </c>
      <c r="L10" s="13">
        <v>31</v>
      </c>
    </row>
    <row r="11" spans="2:17" x14ac:dyDescent="0.35">
      <c r="B11" s="24">
        <v>0.17361111111111113</v>
      </c>
      <c r="C11" s="24">
        <v>0.12013888888888889</v>
      </c>
      <c r="D11" s="24">
        <v>0.17569444444444446</v>
      </c>
      <c r="E11" s="24">
        <v>0.17847222222222223</v>
      </c>
      <c r="F11" s="24">
        <v>0.12083333333333333</v>
      </c>
      <c r="G11" s="24">
        <v>0.12013888888888889</v>
      </c>
      <c r="H11" s="24">
        <v>0.10833333333333334</v>
      </c>
      <c r="I11" s="24">
        <v>0.13194444444444445</v>
      </c>
      <c r="J11" s="24">
        <v>0.13680555555555554</v>
      </c>
      <c r="K11" s="24">
        <v>0.12291666666666667</v>
      </c>
      <c r="L11" s="24">
        <v>8.1250000000000003E-2</v>
      </c>
      <c r="N11" s="25"/>
    </row>
    <row r="13" spans="2:17" ht="15" thickBot="1" x14ac:dyDescent="0.4"/>
    <row r="14" spans="2:17" ht="16.5" thickBot="1" x14ac:dyDescent="0.4">
      <c r="B14" s="17" t="s">
        <v>0</v>
      </c>
      <c r="C14" s="21"/>
      <c r="D14" s="18" t="s">
        <v>2</v>
      </c>
      <c r="E14" s="21"/>
      <c r="F14" s="21"/>
      <c r="G14" s="21"/>
      <c r="H14" s="21"/>
      <c r="I14" s="21"/>
      <c r="J14" s="377" t="s">
        <v>6</v>
      </c>
      <c r="K14" s="377"/>
      <c r="L14" s="378"/>
      <c r="N14" s="30" t="s">
        <v>12</v>
      </c>
      <c r="O14" s="33" t="s">
        <v>170</v>
      </c>
    </row>
    <row r="15" spans="2:17" ht="15" thickBot="1" x14ac:dyDescent="0.4">
      <c r="B15" s="8"/>
      <c r="C15" s="3"/>
      <c r="D15" s="3"/>
      <c r="E15" s="3"/>
      <c r="F15" s="3"/>
      <c r="G15" s="3"/>
      <c r="H15" s="3"/>
      <c r="I15" s="3"/>
      <c r="J15" s="3"/>
      <c r="K15" s="3"/>
      <c r="L15" s="12"/>
      <c r="N15" s="32" t="s">
        <v>8</v>
      </c>
      <c r="O15" s="2" t="s">
        <v>175</v>
      </c>
    </row>
    <row r="16" spans="2:17" ht="15" thickBot="1" x14ac:dyDescent="0.4">
      <c r="B16" s="9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12"/>
      <c r="N16" s="32" t="s">
        <v>9</v>
      </c>
      <c r="O16" s="2" t="s">
        <v>176</v>
      </c>
    </row>
    <row r="17" spans="2:18" ht="15" thickBot="1" x14ac:dyDescent="0.4">
      <c r="B17" s="24">
        <v>0.2902777777777778</v>
      </c>
      <c r="C17" s="24">
        <v>0.20416666666666669</v>
      </c>
      <c r="D17" s="24">
        <v>0.17986111111111111</v>
      </c>
      <c r="E17" s="24">
        <v>0.26666666666666666</v>
      </c>
      <c r="F17" s="24">
        <v>0.22569444444444445</v>
      </c>
      <c r="G17" s="24">
        <v>0.12986111111111112</v>
      </c>
      <c r="H17" s="24">
        <v>0.20138888888888887</v>
      </c>
      <c r="I17" s="24">
        <v>0.2076388888888889</v>
      </c>
      <c r="J17" s="24">
        <v>0.15486111111111112</v>
      </c>
      <c r="K17" s="24">
        <v>0.1013888888888889</v>
      </c>
      <c r="L17" s="12"/>
      <c r="N17" s="32" t="s">
        <v>10</v>
      </c>
      <c r="O17" s="2" t="s">
        <v>177</v>
      </c>
    </row>
    <row r="18" spans="2:18" ht="15" thickBot="1" x14ac:dyDescent="0.4">
      <c r="B18" s="8"/>
      <c r="C18" s="3"/>
      <c r="D18" s="3"/>
      <c r="E18" s="3"/>
      <c r="F18" s="3"/>
      <c r="G18" s="3"/>
      <c r="H18" s="3"/>
      <c r="I18" s="3"/>
      <c r="J18" s="3"/>
      <c r="K18" s="3"/>
      <c r="L18" s="12"/>
      <c r="N18" s="32" t="s">
        <v>11</v>
      </c>
      <c r="O18" s="2" t="s">
        <v>178</v>
      </c>
    </row>
    <row r="19" spans="2:18" x14ac:dyDescent="0.35">
      <c r="B19" s="9">
        <v>11</v>
      </c>
      <c r="C19" s="4">
        <v>12</v>
      </c>
      <c r="D19" s="4">
        <v>13</v>
      </c>
      <c r="E19" s="4">
        <v>14</v>
      </c>
      <c r="F19" s="4">
        <v>15</v>
      </c>
      <c r="G19" s="4">
        <v>16</v>
      </c>
      <c r="H19" s="4">
        <v>17</v>
      </c>
      <c r="I19" s="4">
        <v>18</v>
      </c>
      <c r="J19" s="4">
        <v>19</v>
      </c>
      <c r="K19" s="4">
        <v>20</v>
      </c>
      <c r="L19" s="12"/>
    </row>
    <row r="20" spans="2:18" x14ac:dyDescent="0.35">
      <c r="B20" s="24">
        <v>0.11875000000000001</v>
      </c>
      <c r="C20" s="24">
        <v>0.10347222222222223</v>
      </c>
      <c r="D20" s="24">
        <v>3.8194444444444441E-2</v>
      </c>
      <c r="E20" s="24">
        <v>8.4722222222222213E-2</v>
      </c>
      <c r="F20" s="24">
        <v>0.24097222222222223</v>
      </c>
      <c r="G20" s="24">
        <v>0.25555555555555559</v>
      </c>
      <c r="H20" s="24">
        <v>0.14861111111111111</v>
      </c>
      <c r="I20" s="24">
        <v>0.21388888888888891</v>
      </c>
      <c r="J20" s="24">
        <v>0.24861111111111112</v>
      </c>
      <c r="K20" s="24">
        <v>0.17847222222222223</v>
      </c>
      <c r="L20" s="12"/>
    </row>
    <row r="21" spans="2:18" x14ac:dyDescent="0.35">
      <c r="B21" s="8"/>
      <c r="C21" s="3"/>
      <c r="D21" s="3"/>
      <c r="E21" s="3"/>
      <c r="F21" s="3"/>
      <c r="G21" s="3"/>
      <c r="H21" s="3"/>
      <c r="I21" s="3"/>
      <c r="J21" s="3"/>
      <c r="K21" s="3"/>
      <c r="L21" s="12"/>
    </row>
    <row r="22" spans="2:18" x14ac:dyDescent="0.35">
      <c r="B22" s="9">
        <v>21</v>
      </c>
      <c r="C22" s="4">
        <v>22</v>
      </c>
      <c r="D22" s="4">
        <v>23</v>
      </c>
      <c r="E22" s="4">
        <v>24</v>
      </c>
      <c r="F22" s="4">
        <v>25</v>
      </c>
      <c r="G22" s="4">
        <v>26</v>
      </c>
      <c r="H22" s="4">
        <v>27</v>
      </c>
      <c r="I22" s="4">
        <v>28</v>
      </c>
      <c r="J22" s="4">
        <v>29</v>
      </c>
      <c r="K22" s="4">
        <v>30</v>
      </c>
      <c r="L22" s="13">
        <v>31</v>
      </c>
      <c r="Q22" s="35"/>
      <c r="R22" s="1" t="s">
        <v>14</v>
      </c>
    </row>
    <row r="23" spans="2:18" x14ac:dyDescent="0.35">
      <c r="B23" s="24">
        <v>0.17291666666666669</v>
      </c>
      <c r="C23" s="24">
        <v>0.15763888888888888</v>
      </c>
      <c r="D23" s="24">
        <v>0.30902777777777779</v>
      </c>
      <c r="E23" s="24">
        <v>0.31805555555555554</v>
      </c>
      <c r="F23" s="24">
        <v>0.28750000000000003</v>
      </c>
      <c r="G23" s="24">
        <v>0.24236111111111111</v>
      </c>
      <c r="H23" s="24">
        <v>0.15347222222222223</v>
      </c>
      <c r="I23" s="24">
        <v>0.19375000000000001</v>
      </c>
      <c r="J23" s="24">
        <v>0.23680555555555557</v>
      </c>
      <c r="K23" s="24" t="s">
        <v>179</v>
      </c>
      <c r="L23" s="24" t="s">
        <v>180</v>
      </c>
    </row>
    <row r="25" spans="2:18" ht="15" thickBot="1" x14ac:dyDescent="0.4"/>
    <row r="26" spans="2:18" ht="16.5" thickBot="1" x14ac:dyDescent="0.4">
      <c r="B26" s="17" t="s">
        <v>0</v>
      </c>
      <c r="C26" s="21"/>
      <c r="D26" s="18" t="s">
        <v>3</v>
      </c>
      <c r="E26" s="21"/>
      <c r="F26" s="21"/>
      <c r="G26" s="21"/>
      <c r="H26" s="21"/>
      <c r="I26" s="21"/>
      <c r="J26" s="377" t="s">
        <v>6</v>
      </c>
      <c r="K26" s="377"/>
      <c r="L26" s="378"/>
      <c r="N26" s="30" t="s">
        <v>12</v>
      </c>
      <c r="O26" s="33" t="s">
        <v>170</v>
      </c>
    </row>
    <row r="27" spans="2:18" ht="15" thickBot="1" x14ac:dyDescent="0.4">
      <c r="B27" s="8"/>
      <c r="C27" s="3"/>
      <c r="D27" s="3"/>
      <c r="E27" s="3"/>
      <c r="F27" s="3"/>
      <c r="G27" s="3"/>
      <c r="H27" s="3"/>
      <c r="I27" s="3"/>
      <c r="J27" s="3"/>
      <c r="K27" s="3"/>
      <c r="L27" s="12"/>
      <c r="N27" s="30" t="s">
        <v>8</v>
      </c>
      <c r="O27" s="31" t="s">
        <v>181</v>
      </c>
      <c r="Q27" s="1">
        <f>575.1-66.59</f>
        <v>508.51</v>
      </c>
    </row>
    <row r="28" spans="2:18" ht="15" thickBot="1" x14ac:dyDescent="0.4">
      <c r="B28" s="9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12"/>
      <c r="N28" s="32" t="s">
        <v>9</v>
      </c>
      <c r="O28" s="2" t="s">
        <v>182</v>
      </c>
      <c r="Q28" s="34"/>
    </row>
    <row r="29" spans="2:18" ht="15" thickBot="1" x14ac:dyDescent="0.4">
      <c r="B29" s="24">
        <v>0.17013888888888887</v>
      </c>
      <c r="C29" s="24">
        <v>0.20069444444444443</v>
      </c>
      <c r="D29" s="24">
        <v>0.16250000000000001</v>
      </c>
      <c r="E29" s="24">
        <v>0.17430555555555557</v>
      </c>
      <c r="F29" s="24">
        <v>0.17083333333333331</v>
      </c>
      <c r="G29" s="24">
        <v>0.12708333333333333</v>
      </c>
      <c r="H29" s="24">
        <v>0.13194444444444445</v>
      </c>
      <c r="I29" s="24">
        <v>0.14166666666666666</v>
      </c>
      <c r="J29" s="24">
        <v>0.10277777777777779</v>
      </c>
      <c r="K29" s="24">
        <v>0.1451388888888889</v>
      </c>
      <c r="L29" s="12"/>
      <c r="N29" s="32" t="s">
        <v>10</v>
      </c>
      <c r="O29" s="2" t="s">
        <v>183</v>
      </c>
      <c r="Q29" s="34"/>
    </row>
    <row r="30" spans="2:18" ht="15" thickBot="1" x14ac:dyDescent="0.4">
      <c r="B30" s="8"/>
      <c r="C30" s="3"/>
      <c r="D30" s="3"/>
      <c r="E30" s="3"/>
      <c r="F30" s="3"/>
      <c r="G30" s="3"/>
      <c r="H30" s="3"/>
      <c r="I30" s="3"/>
      <c r="J30" s="3"/>
      <c r="K30" s="3"/>
      <c r="L30" s="12"/>
      <c r="N30" s="32" t="s">
        <v>11</v>
      </c>
      <c r="O30" s="2" t="s">
        <v>184</v>
      </c>
    </row>
    <row r="31" spans="2:18" x14ac:dyDescent="0.35">
      <c r="B31" s="9">
        <v>11</v>
      </c>
      <c r="C31" s="4">
        <v>12</v>
      </c>
      <c r="D31" s="4">
        <v>13</v>
      </c>
      <c r="E31" s="4">
        <v>14</v>
      </c>
      <c r="F31" s="4">
        <v>15</v>
      </c>
      <c r="G31" s="4">
        <v>16</v>
      </c>
      <c r="H31" s="4">
        <v>17</v>
      </c>
      <c r="I31" s="4">
        <v>18</v>
      </c>
      <c r="J31" s="4">
        <v>19</v>
      </c>
      <c r="K31" s="4">
        <v>20</v>
      </c>
      <c r="L31" s="12"/>
    </row>
    <row r="32" spans="2:18" x14ac:dyDescent="0.35">
      <c r="B32" s="24">
        <v>0.15486111111111112</v>
      </c>
      <c r="C32" s="24">
        <v>7.4999999999999997E-2</v>
      </c>
      <c r="D32" s="24">
        <v>5.9027777777777783E-2</v>
      </c>
      <c r="E32" s="24">
        <v>7.9861111111111105E-2</v>
      </c>
      <c r="F32" s="24">
        <v>9.0277777777777776E-2</v>
      </c>
      <c r="G32" s="24">
        <v>9.6527777777777768E-2</v>
      </c>
      <c r="H32" s="24">
        <v>6.1111111111111116E-2</v>
      </c>
      <c r="I32" s="24">
        <v>0.16458333333333333</v>
      </c>
      <c r="J32" s="24">
        <v>0.17361111111111113</v>
      </c>
      <c r="K32" s="24">
        <v>0.14652777777777778</v>
      </c>
      <c r="L32" s="12"/>
    </row>
    <row r="33" spans="2:18" x14ac:dyDescent="0.35">
      <c r="B33" s="8"/>
      <c r="C33" s="3"/>
      <c r="D33" s="3"/>
      <c r="E33" s="3"/>
      <c r="F33" s="3"/>
      <c r="G33" s="3"/>
      <c r="H33" s="3"/>
      <c r="I33" s="3"/>
      <c r="J33" s="3"/>
      <c r="K33" s="3"/>
      <c r="L33" s="12"/>
    </row>
    <row r="34" spans="2:18" x14ac:dyDescent="0.35">
      <c r="B34" s="9">
        <v>21</v>
      </c>
      <c r="C34" s="4">
        <v>22</v>
      </c>
      <c r="D34" s="4">
        <v>23</v>
      </c>
      <c r="E34" s="4">
        <v>24</v>
      </c>
      <c r="F34" s="4">
        <v>25</v>
      </c>
      <c r="G34" s="4">
        <v>26</v>
      </c>
      <c r="H34" s="4">
        <v>27</v>
      </c>
      <c r="I34" s="4">
        <v>28</v>
      </c>
      <c r="J34" s="4">
        <v>29</v>
      </c>
      <c r="K34" s="4">
        <v>30</v>
      </c>
      <c r="L34" s="13">
        <v>31</v>
      </c>
    </row>
    <row r="35" spans="2:18" x14ac:dyDescent="0.35">
      <c r="B35" s="24">
        <v>0.14722222222222223</v>
      </c>
      <c r="C35" s="24">
        <v>0.14166666666666666</v>
      </c>
      <c r="D35" s="24">
        <v>0.1763888888888889</v>
      </c>
      <c r="E35" s="24">
        <v>0.18402777777777779</v>
      </c>
      <c r="F35" s="24">
        <v>0.1173611111111111</v>
      </c>
      <c r="G35" s="24">
        <v>0.13958333333333334</v>
      </c>
      <c r="H35" s="24">
        <v>0.16388888888888889</v>
      </c>
      <c r="I35" s="24">
        <v>0.13194444444444445</v>
      </c>
      <c r="J35" s="24">
        <v>0.12152777777777778</v>
      </c>
      <c r="K35" s="24">
        <v>0.21736111111111112</v>
      </c>
      <c r="L35" s="24">
        <v>0.29722222222222222</v>
      </c>
    </row>
    <row r="37" spans="2:18" ht="15" thickBot="1" x14ac:dyDescent="0.4"/>
    <row r="38" spans="2:18" ht="16.5" thickBot="1" x14ac:dyDescent="0.4">
      <c r="B38" s="17" t="s">
        <v>0</v>
      </c>
      <c r="C38" s="21"/>
      <c r="D38" s="18" t="s">
        <v>4</v>
      </c>
      <c r="E38" s="21"/>
      <c r="F38" s="21"/>
      <c r="G38" s="21"/>
      <c r="H38" s="21"/>
      <c r="I38" s="21"/>
      <c r="J38" s="377" t="s">
        <v>6</v>
      </c>
      <c r="K38" s="377"/>
      <c r="L38" s="378"/>
      <c r="N38" s="30" t="s">
        <v>12</v>
      </c>
      <c r="O38" s="33" t="s">
        <v>170</v>
      </c>
      <c r="Q38" s="1">
        <v>597.48</v>
      </c>
      <c r="R38" s="1">
        <f>Q38-Q42</f>
        <v>585.02</v>
      </c>
    </row>
    <row r="39" spans="2:18" ht="15" thickBot="1" x14ac:dyDescent="0.4">
      <c r="B39" s="8"/>
      <c r="C39" s="3"/>
      <c r="D39" s="3"/>
      <c r="E39" s="3"/>
      <c r="F39" s="3"/>
      <c r="G39" s="3"/>
      <c r="H39" s="3"/>
      <c r="I39" s="3"/>
      <c r="J39" s="3"/>
      <c r="K39" s="3"/>
      <c r="L39" s="12"/>
      <c r="N39" s="32" t="s">
        <v>8</v>
      </c>
      <c r="O39" s="2" t="s">
        <v>185</v>
      </c>
      <c r="R39" s="1">
        <f>22*31</f>
        <v>682</v>
      </c>
    </row>
    <row r="40" spans="2:18" ht="15" thickBot="1" x14ac:dyDescent="0.4">
      <c r="B40" s="9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12"/>
      <c r="N40" s="32" t="s">
        <v>9</v>
      </c>
      <c r="O40" s="2" t="s">
        <v>186</v>
      </c>
    </row>
    <row r="41" spans="2:18" ht="15" thickBot="1" x14ac:dyDescent="0.4">
      <c r="B41" s="24">
        <v>9.6527777777777768E-2</v>
      </c>
      <c r="C41" s="24">
        <v>7.1527777777777787E-2</v>
      </c>
      <c r="D41" s="24">
        <v>8.819444444444445E-2</v>
      </c>
      <c r="E41" s="24">
        <v>0.11875000000000001</v>
      </c>
      <c r="F41" s="24">
        <v>0.17361111111111113</v>
      </c>
      <c r="G41" s="24">
        <v>0.1875</v>
      </c>
      <c r="H41" s="24">
        <v>0.19166666666666665</v>
      </c>
      <c r="I41" s="24">
        <v>0.11597222222222221</v>
      </c>
      <c r="J41" s="24">
        <v>9.375E-2</v>
      </c>
      <c r="K41" s="24">
        <v>6.7361111111111108E-2</v>
      </c>
      <c r="L41" s="12"/>
      <c r="N41" s="32" t="s">
        <v>10</v>
      </c>
      <c r="O41" s="2" t="s">
        <v>187</v>
      </c>
    </row>
    <row r="42" spans="2:18" ht="15" thickBot="1" x14ac:dyDescent="0.4">
      <c r="B42" s="8"/>
      <c r="C42" s="3"/>
      <c r="D42" s="3"/>
      <c r="E42" s="3"/>
      <c r="F42" s="3"/>
      <c r="G42" s="3"/>
      <c r="H42" s="3"/>
      <c r="I42" s="3"/>
      <c r="J42" s="3"/>
      <c r="K42" s="3"/>
      <c r="L42" s="12"/>
      <c r="N42" s="32" t="s">
        <v>11</v>
      </c>
      <c r="O42" s="2" t="s">
        <v>188</v>
      </c>
      <c r="Q42" s="1">
        <f>124.6*10%</f>
        <v>12.46</v>
      </c>
    </row>
    <row r="43" spans="2:18" x14ac:dyDescent="0.35">
      <c r="B43" s="9">
        <v>11</v>
      </c>
      <c r="C43" s="4">
        <v>12</v>
      </c>
      <c r="D43" s="4">
        <v>13</v>
      </c>
      <c r="E43" s="4">
        <v>14</v>
      </c>
      <c r="F43" s="4">
        <v>15</v>
      </c>
      <c r="G43" s="4">
        <v>16</v>
      </c>
      <c r="H43" s="4">
        <v>17</v>
      </c>
      <c r="I43" s="4">
        <v>18</v>
      </c>
      <c r="J43" s="4">
        <v>19</v>
      </c>
      <c r="K43" s="4">
        <v>20</v>
      </c>
      <c r="L43" s="12"/>
    </row>
    <row r="44" spans="2:18" x14ac:dyDescent="0.35">
      <c r="B44" s="24">
        <v>7.1527777777777787E-2</v>
      </c>
      <c r="C44" s="38">
        <v>0.13125000000000001</v>
      </c>
      <c r="D44" s="24">
        <v>0.12222222222222223</v>
      </c>
      <c r="E44" s="24">
        <v>0.15694444444444444</v>
      </c>
      <c r="F44" s="24">
        <v>0.20208333333333331</v>
      </c>
      <c r="G44" s="24">
        <v>0.14305555555555557</v>
      </c>
      <c r="H44" s="24">
        <v>0.1763888888888889</v>
      </c>
      <c r="I44" s="24">
        <v>0.19722222222222222</v>
      </c>
      <c r="J44" s="24">
        <v>0.22638888888888889</v>
      </c>
      <c r="K44" s="24">
        <v>0.22500000000000001</v>
      </c>
      <c r="L44" s="12"/>
    </row>
    <row r="45" spans="2:18" x14ac:dyDescent="0.3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12"/>
    </row>
    <row r="46" spans="2:18" x14ac:dyDescent="0.35">
      <c r="B46" s="9">
        <v>21</v>
      </c>
      <c r="C46" s="4">
        <v>22</v>
      </c>
      <c r="D46" s="4">
        <v>23</v>
      </c>
      <c r="E46" s="4">
        <v>24</v>
      </c>
      <c r="F46" s="4">
        <v>25</v>
      </c>
      <c r="G46" s="4">
        <v>26</v>
      </c>
      <c r="H46" s="4">
        <v>27</v>
      </c>
      <c r="I46" s="4">
        <v>28</v>
      </c>
      <c r="J46" s="4">
        <v>29</v>
      </c>
      <c r="K46" s="4">
        <v>30</v>
      </c>
      <c r="L46" s="13">
        <v>31</v>
      </c>
    </row>
    <row r="47" spans="2:18" ht="15" thickBot="1" x14ac:dyDescent="0.4">
      <c r="B47" s="24">
        <v>0.29097222222222224</v>
      </c>
      <c r="C47" s="24">
        <v>0.26041666666666669</v>
      </c>
      <c r="D47" s="26">
        <v>0.15</v>
      </c>
      <c r="E47" s="29"/>
      <c r="F47" s="24">
        <v>0.21458333333333335</v>
      </c>
      <c r="G47" s="24">
        <v>0.17986111111111111</v>
      </c>
      <c r="H47" s="24">
        <v>0.19583333333333333</v>
      </c>
      <c r="I47" s="24">
        <v>0.21736111111111112</v>
      </c>
      <c r="J47" s="24">
        <v>0.20625000000000002</v>
      </c>
      <c r="K47" s="24">
        <v>0.22361111111111109</v>
      </c>
      <c r="L47" s="24">
        <v>0.25277777777777777</v>
      </c>
    </row>
    <row r="49" spans="2:19" ht="15" thickBot="1" x14ac:dyDescent="0.4"/>
    <row r="50" spans="2:19" ht="16.5" thickBot="1" x14ac:dyDescent="0.4">
      <c r="B50" s="17" t="s">
        <v>0</v>
      </c>
      <c r="C50" s="21"/>
      <c r="D50" s="19" t="s">
        <v>5</v>
      </c>
      <c r="E50" s="21"/>
      <c r="F50" s="21"/>
      <c r="G50" s="21"/>
      <c r="H50" s="21"/>
      <c r="I50" s="21"/>
      <c r="J50" s="377" t="s">
        <v>6</v>
      </c>
      <c r="K50" s="377"/>
      <c r="L50" s="378"/>
      <c r="N50" s="30" t="s">
        <v>12</v>
      </c>
      <c r="O50" s="33" t="s">
        <v>170</v>
      </c>
    </row>
    <row r="51" spans="2:19" ht="15" thickBot="1" x14ac:dyDescent="0.4">
      <c r="B51" s="8"/>
      <c r="C51" s="3"/>
      <c r="D51" s="3"/>
      <c r="E51" s="3"/>
      <c r="F51" s="3"/>
      <c r="G51" s="3"/>
      <c r="H51" s="3"/>
      <c r="I51" s="3"/>
      <c r="J51" s="3"/>
      <c r="K51" s="3"/>
      <c r="L51" s="12"/>
      <c r="N51" s="32" t="s">
        <v>8</v>
      </c>
      <c r="O51" s="2" t="s">
        <v>189</v>
      </c>
    </row>
    <row r="52" spans="2:19" ht="15" thickBot="1" x14ac:dyDescent="0.4">
      <c r="B52" s="9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12"/>
      <c r="N52" s="32" t="s">
        <v>9</v>
      </c>
      <c r="O52" s="2" t="s">
        <v>190</v>
      </c>
    </row>
    <row r="53" spans="2:19" ht="15" thickBot="1" x14ac:dyDescent="0.4">
      <c r="B53" s="24">
        <v>0.14722222222222223</v>
      </c>
      <c r="C53" s="24">
        <v>0.16250000000000001</v>
      </c>
      <c r="D53" s="24">
        <v>0.12569444444444444</v>
      </c>
      <c r="E53" s="24">
        <v>0.14027777777777778</v>
      </c>
      <c r="F53" s="24">
        <v>0.18333333333333335</v>
      </c>
      <c r="G53" s="24">
        <v>0.17291666666666669</v>
      </c>
      <c r="H53" s="24">
        <v>0.10694444444444444</v>
      </c>
      <c r="I53" s="24">
        <v>0.12916666666666668</v>
      </c>
      <c r="J53" s="26">
        <v>0.12083333333333333</v>
      </c>
      <c r="K53" s="26">
        <v>0.10902777777777778</v>
      </c>
      <c r="L53" s="12"/>
      <c r="M53" s="20"/>
      <c r="N53" s="32" t="s">
        <v>10</v>
      </c>
      <c r="O53" s="2" t="s">
        <v>191</v>
      </c>
      <c r="P53" s="20"/>
      <c r="Q53" s="20"/>
      <c r="R53" s="20"/>
      <c r="S53" s="20"/>
    </row>
    <row r="54" spans="2:19" ht="15" thickBot="1" x14ac:dyDescent="0.4">
      <c r="B54" s="8"/>
      <c r="C54" s="3"/>
      <c r="D54" s="3"/>
      <c r="E54" s="3"/>
      <c r="F54" s="3"/>
      <c r="G54" s="3"/>
      <c r="H54" s="3"/>
      <c r="I54" s="3"/>
      <c r="J54" s="3"/>
      <c r="K54" s="3"/>
      <c r="L54" s="12"/>
      <c r="M54" s="20"/>
      <c r="N54" s="32" t="s">
        <v>11</v>
      </c>
      <c r="O54" s="2" t="s">
        <v>192</v>
      </c>
      <c r="P54" s="20"/>
      <c r="Q54" s="20"/>
      <c r="R54" s="20"/>
      <c r="S54" s="20"/>
    </row>
    <row r="55" spans="2:19" ht="15" thickBot="1" x14ac:dyDescent="0.4">
      <c r="B55" s="9">
        <v>11</v>
      </c>
      <c r="C55" s="4">
        <v>12</v>
      </c>
      <c r="D55" s="4">
        <v>13</v>
      </c>
      <c r="E55" s="4">
        <v>14</v>
      </c>
      <c r="F55" s="4">
        <v>15</v>
      </c>
      <c r="G55" s="4">
        <v>16</v>
      </c>
      <c r="H55" s="4">
        <v>17</v>
      </c>
      <c r="I55" s="4">
        <v>18</v>
      </c>
      <c r="J55" s="4">
        <v>19</v>
      </c>
      <c r="K55" s="4">
        <v>20</v>
      </c>
      <c r="L55" s="12"/>
      <c r="M55" s="20"/>
      <c r="N55" s="28"/>
      <c r="O55" s="20"/>
      <c r="P55" s="20"/>
      <c r="Q55" s="20"/>
      <c r="R55" s="28"/>
      <c r="S55" s="20"/>
    </row>
    <row r="56" spans="2:19" ht="15" thickBot="1" x14ac:dyDescent="0.4">
      <c r="B56" s="26">
        <v>0.11805555555555557</v>
      </c>
      <c r="C56" s="26">
        <v>0.10625</v>
      </c>
      <c r="D56" s="24">
        <v>6.9444444444444434E-2</v>
      </c>
      <c r="E56" s="24">
        <v>8.6805555555555566E-2</v>
      </c>
      <c r="F56" s="24">
        <v>0.17986111111111111</v>
      </c>
      <c r="G56" s="24">
        <v>9.3055555555555558E-2</v>
      </c>
      <c r="H56" s="24">
        <v>3.4027777777777775E-2</v>
      </c>
      <c r="I56" s="24">
        <v>9.5138888888888884E-2</v>
      </c>
      <c r="J56" s="26">
        <v>6.1111111111111116E-2</v>
      </c>
      <c r="K56" s="24">
        <v>9.1666666666666674E-2</v>
      </c>
      <c r="L56" s="12"/>
      <c r="M56" s="20"/>
      <c r="N56" s="20"/>
      <c r="O56" s="20"/>
      <c r="P56" s="20"/>
      <c r="Q56" s="20"/>
      <c r="R56" s="20"/>
      <c r="S56" s="20"/>
    </row>
    <row r="57" spans="2:19" ht="15" thickBot="1" x14ac:dyDescent="0.4">
      <c r="B57" s="8"/>
      <c r="C57" s="3"/>
      <c r="D57" s="3"/>
      <c r="E57" s="3"/>
      <c r="F57" s="3"/>
      <c r="G57" s="3"/>
      <c r="H57" s="3"/>
      <c r="I57" s="3"/>
      <c r="J57" s="3"/>
      <c r="K57" s="3"/>
      <c r="L57" s="12"/>
      <c r="M57" s="28"/>
    </row>
    <row r="58" spans="2:19" x14ac:dyDescent="0.35">
      <c r="B58" s="9">
        <v>21</v>
      </c>
      <c r="C58" s="4">
        <v>22</v>
      </c>
      <c r="D58" s="4">
        <v>23</v>
      </c>
      <c r="E58" s="4">
        <v>24</v>
      </c>
      <c r="F58" s="4">
        <v>25</v>
      </c>
      <c r="G58" s="4">
        <v>26</v>
      </c>
      <c r="H58" s="4">
        <v>27</v>
      </c>
      <c r="I58" s="4">
        <v>28</v>
      </c>
      <c r="J58" s="4">
        <v>29</v>
      </c>
      <c r="K58" s="4">
        <v>30</v>
      </c>
      <c r="L58" s="13">
        <v>31</v>
      </c>
    </row>
    <row r="59" spans="2:19" x14ac:dyDescent="0.35">
      <c r="B59" s="24">
        <v>0.17777777777777778</v>
      </c>
      <c r="C59" s="24">
        <v>0.20833333333333334</v>
      </c>
      <c r="D59" s="24">
        <v>0.25069444444444444</v>
      </c>
      <c r="E59" s="24">
        <v>0.17569444444444446</v>
      </c>
      <c r="F59" s="24">
        <v>0.16458333333333333</v>
      </c>
      <c r="G59" s="24">
        <v>0.17569444444444446</v>
      </c>
      <c r="H59" s="24">
        <v>0.12569444444444444</v>
      </c>
      <c r="I59" s="24">
        <v>0.10625</v>
      </c>
      <c r="J59" s="24">
        <v>0.17430555555555557</v>
      </c>
      <c r="K59" s="24">
        <v>0.17430555555555557</v>
      </c>
      <c r="L59" s="24">
        <v>0.19166666666666665</v>
      </c>
    </row>
  </sheetData>
  <mergeCells count="5">
    <mergeCell ref="J50:L50"/>
    <mergeCell ref="J2:L2"/>
    <mergeCell ref="J14:L14"/>
    <mergeCell ref="J26:L26"/>
    <mergeCell ref="J38:L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59"/>
  <sheetViews>
    <sheetView topLeftCell="A4" zoomScale="85" zoomScaleNormal="85" workbookViewId="0">
      <selection activeCell="N10" sqref="N10"/>
    </sheetView>
  </sheetViews>
  <sheetFormatPr defaultRowHeight="14.5" x14ac:dyDescent="0.35"/>
  <cols>
    <col min="1" max="9" width="8.7265625" style="1"/>
    <col min="10" max="10" width="8.7265625" style="1" customWidth="1"/>
    <col min="11" max="14" width="8.7265625" style="1"/>
    <col min="15" max="15" width="11.1796875" style="1" customWidth="1"/>
    <col min="16" max="16" width="8.7265625" style="42" customWidth="1"/>
    <col min="17" max="17" width="8.7265625" style="1"/>
    <col min="18" max="18" width="17.1796875" style="1" customWidth="1"/>
    <col min="19" max="16384" width="8.7265625" style="1"/>
  </cols>
  <sheetData>
    <row r="1" spans="2:17" ht="15" thickBot="1" x14ac:dyDescent="0.4"/>
    <row r="2" spans="2:17" ht="15" customHeight="1" thickBot="1" x14ac:dyDescent="0.4">
      <c r="B2" s="17" t="s">
        <v>0</v>
      </c>
      <c r="C2" s="39"/>
      <c r="D2" s="18" t="s">
        <v>1</v>
      </c>
      <c r="E2" s="39"/>
      <c r="F2" s="39"/>
      <c r="G2" s="39"/>
      <c r="H2" s="39"/>
      <c r="I2" s="39"/>
      <c r="J2" s="377" t="s">
        <v>15</v>
      </c>
      <c r="K2" s="377"/>
      <c r="L2" s="378"/>
      <c r="N2" s="30" t="s">
        <v>12</v>
      </c>
      <c r="O2" s="33" t="s">
        <v>13</v>
      </c>
    </row>
    <row r="3" spans="2:17" ht="15" thickBot="1" x14ac:dyDescent="0.4">
      <c r="B3" s="8"/>
      <c r="C3" s="3"/>
      <c r="D3" s="3"/>
      <c r="E3" s="3"/>
      <c r="F3" s="3"/>
      <c r="G3" s="3"/>
      <c r="H3" s="3"/>
      <c r="I3" s="3"/>
      <c r="J3" s="3"/>
      <c r="K3" s="3"/>
      <c r="L3" s="12"/>
      <c r="N3" s="32" t="s">
        <v>8</v>
      </c>
      <c r="O3" s="26" t="s">
        <v>216</v>
      </c>
      <c r="P3" s="42">
        <v>549.54</v>
      </c>
    </row>
    <row r="4" spans="2:17" ht="15" thickBot="1" x14ac:dyDescent="0.4">
      <c r="B4" s="9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12"/>
      <c r="N4" s="32" t="s">
        <v>9</v>
      </c>
      <c r="O4" s="2" t="s">
        <v>217</v>
      </c>
    </row>
    <row r="5" spans="2:17" ht="15" thickBot="1" x14ac:dyDescent="0.4">
      <c r="B5" s="10" t="s">
        <v>16</v>
      </c>
      <c r="C5" s="5" t="s">
        <v>17</v>
      </c>
      <c r="D5" s="20" t="s">
        <v>26</v>
      </c>
      <c r="E5" s="20" t="s">
        <v>27</v>
      </c>
      <c r="F5" s="20" t="s">
        <v>28</v>
      </c>
      <c r="G5" s="20" t="s">
        <v>39</v>
      </c>
      <c r="H5" s="20" t="s">
        <v>44</v>
      </c>
      <c r="I5" s="20" t="s">
        <v>45</v>
      </c>
      <c r="J5" s="20" t="s">
        <v>46</v>
      </c>
      <c r="K5" s="20" t="s">
        <v>47</v>
      </c>
      <c r="L5" s="12"/>
      <c r="N5" s="32" t="s">
        <v>10</v>
      </c>
      <c r="O5" s="2" t="s">
        <v>218</v>
      </c>
      <c r="Q5" s="1">
        <f>P3-P6</f>
        <v>449.97999999999996</v>
      </c>
    </row>
    <row r="6" spans="2:17" ht="15" thickBot="1" x14ac:dyDescent="0.4">
      <c r="B6" s="8"/>
      <c r="C6" s="3"/>
      <c r="D6" s="3"/>
      <c r="E6" s="3"/>
      <c r="F6" s="3"/>
      <c r="G6" s="3"/>
      <c r="H6" s="3"/>
      <c r="I6" s="3"/>
      <c r="J6" s="3"/>
      <c r="K6" s="3"/>
      <c r="L6" s="12"/>
      <c r="N6" s="32" t="s">
        <v>11</v>
      </c>
      <c r="O6" s="26" t="s">
        <v>219</v>
      </c>
      <c r="P6" s="42">
        <v>99.56</v>
      </c>
    </row>
    <row r="7" spans="2:17" x14ac:dyDescent="0.35">
      <c r="B7" s="9">
        <v>11</v>
      </c>
      <c r="C7" s="4">
        <v>12</v>
      </c>
      <c r="D7" s="4">
        <v>13</v>
      </c>
      <c r="E7" s="4">
        <v>14</v>
      </c>
      <c r="F7" s="4">
        <v>15</v>
      </c>
      <c r="G7" s="4">
        <v>16</v>
      </c>
      <c r="H7" s="4">
        <v>17</v>
      </c>
      <c r="I7" s="4">
        <v>18</v>
      </c>
      <c r="J7" s="4">
        <v>19</v>
      </c>
      <c r="K7" s="4">
        <v>20</v>
      </c>
      <c r="L7" s="12"/>
    </row>
    <row r="8" spans="2:17" x14ac:dyDescent="0.35">
      <c r="B8" s="20" t="s">
        <v>48</v>
      </c>
      <c r="C8" s="20" t="s">
        <v>49</v>
      </c>
      <c r="D8" s="20" t="s">
        <v>38</v>
      </c>
      <c r="E8" s="20" t="s">
        <v>193</v>
      </c>
      <c r="F8" s="20" t="s">
        <v>109</v>
      </c>
      <c r="G8" s="20" t="s">
        <v>25</v>
      </c>
      <c r="H8" s="20" t="s">
        <v>62</v>
      </c>
      <c r="I8" s="20" t="s">
        <v>194</v>
      </c>
      <c r="J8" s="20" t="s">
        <v>195</v>
      </c>
      <c r="K8" s="20" t="s">
        <v>196</v>
      </c>
      <c r="L8" s="12"/>
      <c r="N8" s="25"/>
    </row>
    <row r="9" spans="2:17" x14ac:dyDescent="0.35">
      <c r="B9" s="8"/>
      <c r="C9" s="3"/>
      <c r="D9" s="3"/>
      <c r="E9" s="3"/>
      <c r="F9" s="3"/>
      <c r="G9" s="3"/>
      <c r="H9" s="3"/>
      <c r="I9" s="3"/>
      <c r="J9" s="3"/>
      <c r="K9" s="3"/>
      <c r="L9" s="12"/>
    </row>
    <row r="10" spans="2:17" x14ac:dyDescent="0.35">
      <c r="B10" s="9">
        <v>21</v>
      </c>
      <c r="C10" s="4">
        <v>22</v>
      </c>
      <c r="D10" s="4">
        <v>23</v>
      </c>
      <c r="E10" s="4">
        <v>24</v>
      </c>
      <c r="F10" s="4">
        <v>25</v>
      </c>
      <c r="G10" s="4">
        <v>26</v>
      </c>
      <c r="H10" s="4">
        <v>27</v>
      </c>
      <c r="I10" s="4">
        <v>28</v>
      </c>
      <c r="J10" s="4">
        <v>29</v>
      </c>
      <c r="K10" s="4">
        <v>30</v>
      </c>
      <c r="L10" s="13"/>
    </row>
    <row r="11" spans="2:17" x14ac:dyDescent="0.35">
      <c r="B11" s="20" t="s">
        <v>150</v>
      </c>
      <c r="C11" s="20" t="s">
        <v>107</v>
      </c>
      <c r="D11" s="20" t="s">
        <v>24</v>
      </c>
      <c r="E11" s="20" t="s">
        <v>220</v>
      </c>
      <c r="F11" s="20" t="s">
        <v>118</v>
      </c>
      <c r="G11" s="20" t="s">
        <v>207</v>
      </c>
      <c r="H11" s="20" t="s">
        <v>201</v>
      </c>
      <c r="I11" s="20" t="s">
        <v>28</v>
      </c>
      <c r="J11" s="20" t="s">
        <v>56</v>
      </c>
      <c r="K11" s="20" t="s">
        <v>48</v>
      </c>
      <c r="L11" s="27"/>
      <c r="N11" s="25"/>
    </row>
    <row r="13" spans="2:17" ht="15" thickBot="1" x14ac:dyDescent="0.4"/>
    <row r="14" spans="2:17" ht="15" customHeight="1" thickBot="1" x14ac:dyDescent="0.4">
      <c r="B14" s="17" t="s">
        <v>0</v>
      </c>
      <c r="C14" s="39"/>
      <c r="D14" s="18" t="s">
        <v>2</v>
      </c>
      <c r="E14" s="39"/>
      <c r="F14" s="39"/>
      <c r="G14" s="39"/>
      <c r="H14" s="39"/>
      <c r="I14" s="39"/>
      <c r="J14" s="377" t="s">
        <v>15</v>
      </c>
      <c r="K14" s="377"/>
      <c r="L14" s="378"/>
      <c r="N14" s="30" t="s">
        <v>12</v>
      </c>
      <c r="O14" s="33" t="s">
        <v>13</v>
      </c>
    </row>
    <row r="15" spans="2:17" ht="15" thickBot="1" x14ac:dyDescent="0.4">
      <c r="B15" s="8"/>
      <c r="C15" s="3"/>
      <c r="D15" s="3"/>
      <c r="E15" s="3"/>
      <c r="F15" s="3"/>
      <c r="G15" s="3"/>
      <c r="H15" s="3"/>
      <c r="I15" s="3"/>
      <c r="J15" s="3"/>
      <c r="K15" s="3"/>
      <c r="L15" s="12"/>
      <c r="N15" s="32" t="s">
        <v>8</v>
      </c>
      <c r="O15" s="2" t="s">
        <v>221</v>
      </c>
      <c r="P15" s="42">
        <v>545.29</v>
      </c>
    </row>
    <row r="16" spans="2:17" ht="15" thickBot="1" x14ac:dyDescent="0.4">
      <c r="B16" s="9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12"/>
      <c r="N16" s="32" t="s">
        <v>9</v>
      </c>
      <c r="O16" s="2" t="s">
        <v>222</v>
      </c>
      <c r="Q16" s="1">
        <f>P15-P19</f>
        <v>545.29</v>
      </c>
    </row>
    <row r="17" spans="2:17" ht="15" thickBot="1" x14ac:dyDescent="0.4">
      <c r="B17" s="10" t="s">
        <v>18</v>
      </c>
      <c r="C17" s="5" t="s">
        <v>19</v>
      </c>
      <c r="D17" s="20" t="s">
        <v>25</v>
      </c>
      <c r="E17" s="20" t="s">
        <v>29</v>
      </c>
      <c r="F17" s="20" t="s">
        <v>30</v>
      </c>
      <c r="G17" s="20" t="s">
        <v>40</v>
      </c>
      <c r="H17" s="20" t="s">
        <v>50</v>
      </c>
      <c r="I17" s="20" t="s">
        <v>40</v>
      </c>
      <c r="J17" s="20" t="s">
        <v>31</v>
      </c>
      <c r="K17" s="20" t="s">
        <v>51</v>
      </c>
      <c r="L17" s="12"/>
      <c r="N17" s="32" t="s">
        <v>10</v>
      </c>
      <c r="O17" s="2" t="s">
        <v>223</v>
      </c>
    </row>
    <row r="18" spans="2:17" ht="15" thickBot="1" x14ac:dyDescent="0.4">
      <c r="B18" s="8"/>
      <c r="C18" s="3"/>
      <c r="D18" s="3"/>
      <c r="E18" s="3"/>
      <c r="F18" s="3"/>
      <c r="G18" s="3"/>
      <c r="H18" s="3"/>
      <c r="I18" s="3"/>
      <c r="J18" s="3"/>
      <c r="K18" s="3"/>
      <c r="L18" s="12"/>
      <c r="N18" s="32" t="s">
        <v>11</v>
      </c>
      <c r="O18" s="2" t="s">
        <v>224</v>
      </c>
      <c r="P18" s="42">
        <v>122.24</v>
      </c>
    </row>
    <row r="19" spans="2:17" x14ac:dyDescent="0.35">
      <c r="B19" s="9">
        <v>11</v>
      </c>
      <c r="C19" s="4">
        <v>12</v>
      </c>
      <c r="D19" s="4">
        <v>13</v>
      </c>
      <c r="E19" s="4">
        <v>14</v>
      </c>
      <c r="F19" s="4">
        <v>15</v>
      </c>
      <c r="G19" s="4">
        <v>16</v>
      </c>
      <c r="H19" s="4">
        <v>17</v>
      </c>
      <c r="I19" s="4">
        <v>18</v>
      </c>
      <c r="J19" s="4">
        <v>19</v>
      </c>
      <c r="K19" s="4">
        <v>20</v>
      </c>
      <c r="L19" s="12"/>
    </row>
    <row r="20" spans="2:17" x14ac:dyDescent="0.35">
      <c r="B20" s="20" t="s">
        <v>52</v>
      </c>
      <c r="C20" s="20" t="s">
        <v>34</v>
      </c>
      <c r="D20" s="20" t="s">
        <v>197</v>
      </c>
      <c r="E20" s="20" t="s">
        <v>198</v>
      </c>
      <c r="F20" s="20" t="s">
        <v>93</v>
      </c>
      <c r="G20" s="20" t="s">
        <v>155</v>
      </c>
      <c r="H20" s="20" t="s">
        <v>199</v>
      </c>
      <c r="I20" s="20" t="s">
        <v>200</v>
      </c>
      <c r="J20" s="20" t="s">
        <v>201</v>
      </c>
      <c r="K20" s="20" t="s">
        <v>202</v>
      </c>
      <c r="L20" s="12"/>
    </row>
    <row r="21" spans="2:17" x14ac:dyDescent="0.35">
      <c r="B21" s="8"/>
      <c r="C21" s="3"/>
      <c r="D21" s="3"/>
      <c r="E21" s="3"/>
      <c r="F21" s="3"/>
      <c r="G21" s="3"/>
      <c r="H21" s="3"/>
      <c r="I21" s="3"/>
      <c r="J21" s="3"/>
      <c r="K21" s="3"/>
      <c r="L21" s="12"/>
    </row>
    <row r="22" spans="2:17" x14ac:dyDescent="0.35">
      <c r="B22" s="9">
        <v>21</v>
      </c>
      <c r="C22" s="4">
        <v>22</v>
      </c>
      <c r="D22" s="4">
        <v>23</v>
      </c>
      <c r="E22" s="4">
        <v>24</v>
      </c>
      <c r="F22" s="4">
        <v>25</v>
      </c>
      <c r="G22" s="4">
        <v>26</v>
      </c>
      <c r="H22" s="4">
        <v>27</v>
      </c>
      <c r="I22" s="4">
        <v>28</v>
      </c>
      <c r="J22" s="4">
        <v>29</v>
      </c>
      <c r="K22" s="4">
        <v>30</v>
      </c>
      <c r="L22" s="13"/>
    </row>
    <row r="23" spans="2:17" ht="15" thickBot="1" x14ac:dyDescent="0.4">
      <c r="B23" s="20" t="s">
        <v>201</v>
      </c>
      <c r="C23" s="20" t="s">
        <v>93</v>
      </c>
      <c r="D23" s="2" t="s">
        <v>61</v>
      </c>
      <c r="E23" s="20" t="s">
        <v>225</v>
      </c>
      <c r="F23" s="20" t="s">
        <v>197</v>
      </c>
      <c r="G23" s="20" t="s">
        <v>226</v>
      </c>
      <c r="H23" s="20" t="s">
        <v>227</v>
      </c>
      <c r="I23" s="20" t="s">
        <v>228</v>
      </c>
      <c r="J23" s="20" t="s">
        <v>229</v>
      </c>
      <c r="K23" s="20" t="s">
        <v>230</v>
      </c>
      <c r="L23" s="27"/>
    </row>
    <row r="25" spans="2:17" ht="15" thickBot="1" x14ac:dyDescent="0.4"/>
    <row r="26" spans="2:17" ht="15" customHeight="1" thickBot="1" x14ac:dyDescent="0.4">
      <c r="B26" s="17" t="s">
        <v>0</v>
      </c>
      <c r="C26" s="39"/>
      <c r="D26" s="18" t="s">
        <v>3</v>
      </c>
      <c r="E26" s="39"/>
      <c r="F26" s="39"/>
      <c r="G26" s="39"/>
      <c r="H26" s="39"/>
      <c r="I26" s="39"/>
      <c r="J26" s="377" t="s">
        <v>15</v>
      </c>
      <c r="K26" s="377"/>
      <c r="L26" s="378"/>
      <c r="N26" s="30" t="s">
        <v>12</v>
      </c>
      <c r="O26" s="33" t="s">
        <v>13</v>
      </c>
    </row>
    <row r="27" spans="2:17" ht="15" thickBot="1" x14ac:dyDescent="0.4">
      <c r="B27" s="8"/>
      <c r="C27" s="3"/>
      <c r="D27" s="3"/>
      <c r="E27" s="3"/>
      <c r="F27" s="3"/>
      <c r="G27" s="3"/>
      <c r="H27" s="3"/>
      <c r="I27" s="3"/>
      <c r="J27" s="3"/>
      <c r="K27" s="3"/>
      <c r="L27" s="12"/>
      <c r="N27" s="32" t="s">
        <v>8</v>
      </c>
      <c r="O27" s="2" t="s">
        <v>231</v>
      </c>
      <c r="P27" s="42">
        <v>500.38</v>
      </c>
    </row>
    <row r="28" spans="2:17" ht="15" thickBot="1" x14ac:dyDescent="0.4">
      <c r="B28" s="9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12"/>
      <c r="N28" s="32" t="s">
        <v>9</v>
      </c>
      <c r="O28" s="2" t="s">
        <v>232</v>
      </c>
      <c r="Q28" s="1">
        <f>P27-P30</f>
        <v>381</v>
      </c>
    </row>
    <row r="29" spans="2:17" ht="15" thickBot="1" x14ac:dyDescent="0.4">
      <c r="B29" s="10" t="s">
        <v>20</v>
      </c>
      <c r="C29" s="5" t="s">
        <v>21</v>
      </c>
      <c r="D29" s="20" t="s">
        <v>31</v>
      </c>
      <c r="E29" s="20" t="s">
        <v>32</v>
      </c>
      <c r="F29" s="20" t="s">
        <v>33</v>
      </c>
      <c r="G29" s="20" t="s">
        <v>41</v>
      </c>
      <c r="H29" s="20" t="s">
        <v>53</v>
      </c>
      <c r="I29" s="20" t="s">
        <v>54</v>
      </c>
      <c r="J29" s="20" t="s">
        <v>55</v>
      </c>
      <c r="K29" s="20" t="s">
        <v>56</v>
      </c>
      <c r="L29" s="12"/>
      <c r="N29" s="32" t="s">
        <v>10</v>
      </c>
      <c r="O29" s="2" t="s">
        <v>233</v>
      </c>
    </row>
    <row r="30" spans="2:17" ht="15" thickBot="1" x14ac:dyDescent="0.4">
      <c r="B30" s="8"/>
      <c r="C30" s="3"/>
      <c r="D30" s="3"/>
      <c r="E30" s="3"/>
      <c r="F30" s="3"/>
      <c r="G30" s="3"/>
      <c r="H30" s="3"/>
      <c r="I30" s="3"/>
      <c r="J30" s="3"/>
      <c r="K30" s="3"/>
      <c r="L30" s="12"/>
      <c r="N30" s="32" t="s">
        <v>11</v>
      </c>
      <c r="O30" s="2" t="s">
        <v>234</v>
      </c>
      <c r="P30" s="42">
        <v>119.38</v>
      </c>
    </row>
    <row r="31" spans="2:17" x14ac:dyDescent="0.35">
      <c r="B31" s="9">
        <v>11</v>
      </c>
      <c r="C31" s="4">
        <v>12</v>
      </c>
      <c r="D31" s="4">
        <v>13</v>
      </c>
      <c r="E31" s="4">
        <v>14</v>
      </c>
      <c r="F31" s="4">
        <v>15</v>
      </c>
      <c r="G31" s="4">
        <v>16</v>
      </c>
      <c r="H31" s="4">
        <v>17</v>
      </c>
      <c r="I31" s="4">
        <v>18</v>
      </c>
      <c r="J31" s="4">
        <v>19</v>
      </c>
      <c r="K31" s="4">
        <v>20</v>
      </c>
      <c r="L31" s="12"/>
    </row>
    <row r="32" spans="2:17" x14ac:dyDescent="0.35">
      <c r="B32" s="20" t="s">
        <v>57</v>
      </c>
      <c r="C32" s="20" t="s">
        <v>58</v>
      </c>
      <c r="D32" s="20" t="s">
        <v>203</v>
      </c>
      <c r="E32" s="20" t="s">
        <v>204</v>
      </c>
      <c r="F32" s="20" t="s">
        <v>43</v>
      </c>
      <c r="G32" s="20" t="s">
        <v>205</v>
      </c>
      <c r="H32" s="20" t="s">
        <v>163</v>
      </c>
      <c r="I32" s="20" t="s">
        <v>206</v>
      </c>
      <c r="J32" s="20" t="s">
        <v>207</v>
      </c>
      <c r="K32" s="20" t="s">
        <v>61</v>
      </c>
      <c r="L32" s="12"/>
    </row>
    <row r="33" spans="2:17" x14ac:dyDescent="0.35">
      <c r="B33" s="8"/>
      <c r="C33" s="3"/>
      <c r="D33" s="3"/>
      <c r="E33" s="3"/>
      <c r="F33" s="3"/>
      <c r="G33" s="3"/>
      <c r="H33" s="3"/>
      <c r="I33" s="3"/>
      <c r="J33" s="3"/>
      <c r="K33" s="3"/>
      <c r="L33" s="12"/>
    </row>
    <row r="34" spans="2:17" x14ac:dyDescent="0.35">
      <c r="B34" s="9">
        <v>21</v>
      </c>
      <c r="C34" s="4">
        <v>22</v>
      </c>
      <c r="D34" s="4">
        <v>23</v>
      </c>
      <c r="E34" s="4">
        <v>24</v>
      </c>
      <c r="F34" s="4">
        <v>25</v>
      </c>
      <c r="G34" s="4">
        <v>26</v>
      </c>
      <c r="H34" s="4">
        <v>27</v>
      </c>
      <c r="I34" s="4">
        <v>28</v>
      </c>
      <c r="J34" s="4">
        <v>29</v>
      </c>
      <c r="K34" s="4">
        <v>30</v>
      </c>
      <c r="L34" s="13"/>
    </row>
    <row r="35" spans="2:17" ht="15" thickBot="1" x14ac:dyDescent="0.4">
      <c r="B35" s="20" t="s">
        <v>235</v>
      </c>
      <c r="C35" s="2" t="s">
        <v>236</v>
      </c>
      <c r="D35" s="2" t="s">
        <v>227</v>
      </c>
      <c r="E35" s="20" t="s">
        <v>33</v>
      </c>
      <c r="F35" s="20" t="s">
        <v>128</v>
      </c>
      <c r="G35" s="20" t="s">
        <v>237</v>
      </c>
      <c r="H35" s="20" t="s">
        <v>74</v>
      </c>
      <c r="I35" s="20" t="s">
        <v>238</v>
      </c>
      <c r="J35" s="29"/>
      <c r="K35" s="29"/>
      <c r="L35" s="27"/>
    </row>
    <row r="37" spans="2:17" ht="15" thickBot="1" x14ac:dyDescent="0.4"/>
    <row r="38" spans="2:17" ht="15" customHeight="1" thickBot="1" x14ac:dyDescent="0.4">
      <c r="B38" s="17" t="s">
        <v>0</v>
      </c>
      <c r="C38" s="39"/>
      <c r="D38" s="18" t="s">
        <v>4</v>
      </c>
      <c r="E38" s="39"/>
      <c r="F38" s="39"/>
      <c r="G38" s="39"/>
      <c r="H38" s="39"/>
      <c r="I38" s="39"/>
      <c r="J38" s="377" t="s">
        <v>15</v>
      </c>
      <c r="K38" s="377"/>
      <c r="L38" s="378"/>
      <c r="N38" s="30" t="s">
        <v>12</v>
      </c>
      <c r="O38" s="33" t="s">
        <v>13</v>
      </c>
    </row>
    <row r="39" spans="2:17" ht="15" thickBot="1" x14ac:dyDescent="0.4">
      <c r="B39" s="8"/>
      <c r="C39" s="3"/>
      <c r="D39" s="3"/>
      <c r="E39" s="3"/>
      <c r="F39" s="3"/>
      <c r="G39" s="3"/>
      <c r="H39" s="3"/>
      <c r="I39" s="3"/>
      <c r="J39" s="3"/>
      <c r="K39" s="3"/>
      <c r="L39" s="12"/>
      <c r="N39" s="32" t="s">
        <v>8</v>
      </c>
      <c r="O39" s="2" t="s">
        <v>239</v>
      </c>
      <c r="P39" s="42">
        <v>597.4</v>
      </c>
    </row>
    <row r="40" spans="2:17" ht="15" thickBot="1" x14ac:dyDescent="0.4">
      <c r="B40" s="9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12"/>
      <c r="N40" s="32" t="s">
        <v>9</v>
      </c>
      <c r="O40" s="2" t="s">
        <v>240</v>
      </c>
      <c r="Q40" s="1">
        <f>P39-P42</f>
        <v>498.97999999999996</v>
      </c>
    </row>
    <row r="41" spans="2:17" ht="15" thickBot="1" x14ac:dyDescent="0.4">
      <c r="B41" s="10" t="s">
        <v>22</v>
      </c>
      <c r="C41" s="5" t="s">
        <v>23</v>
      </c>
      <c r="D41" s="20" t="s">
        <v>34</v>
      </c>
      <c r="E41" s="20" t="s">
        <v>28</v>
      </c>
      <c r="F41" s="20" t="s">
        <v>35</v>
      </c>
      <c r="G41" s="20" t="s">
        <v>42</v>
      </c>
      <c r="H41" s="20" t="s">
        <v>59</v>
      </c>
      <c r="I41" s="20" t="s">
        <v>40</v>
      </c>
      <c r="J41" s="20" t="s">
        <v>40</v>
      </c>
      <c r="K41" s="20" t="s">
        <v>60</v>
      </c>
      <c r="L41" s="12"/>
      <c r="N41" s="32" t="s">
        <v>10</v>
      </c>
      <c r="O41" s="2" t="s">
        <v>241</v>
      </c>
    </row>
    <row r="42" spans="2:17" ht="15" thickBot="1" x14ac:dyDescent="0.4">
      <c r="B42" s="8"/>
      <c r="C42" s="3"/>
      <c r="D42" s="3"/>
      <c r="E42" s="3"/>
      <c r="F42" s="3"/>
      <c r="G42" s="3"/>
      <c r="H42" s="3"/>
      <c r="I42" s="3"/>
      <c r="J42" s="3"/>
      <c r="K42" s="3"/>
      <c r="L42" s="12"/>
      <c r="N42" s="32" t="s">
        <v>11</v>
      </c>
      <c r="O42" s="2" t="s">
        <v>242</v>
      </c>
      <c r="P42" s="42">
        <v>98.42</v>
      </c>
    </row>
    <row r="43" spans="2:17" x14ac:dyDescent="0.35">
      <c r="B43" s="9">
        <v>11</v>
      </c>
      <c r="C43" s="4">
        <v>12</v>
      </c>
      <c r="D43" s="4">
        <v>13</v>
      </c>
      <c r="E43" s="4">
        <v>14</v>
      </c>
      <c r="F43" s="4">
        <v>15</v>
      </c>
      <c r="G43" s="4">
        <v>16</v>
      </c>
      <c r="H43" s="4">
        <v>17</v>
      </c>
      <c r="I43" s="4">
        <v>18</v>
      </c>
      <c r="J43" s="4">
        <v>19</v>
      </c>
      <c r="K43" s="4">
        <v>20</v>
      </c>
      <c r="L43" s="12"/>
    </row>
    <row r="44" spans="2:17" x14ac:dyDescent="0.35">
      <c r="B44" s="20" t="s">
        <v>61</v>
      </c>
      <c r="C44" s="20" t="s">
        <v>62</v>
      </c>
      <c r="D44" s="20" t="s">
        <v>61</v>
      </c>
      <c r="E44" s="20" t="s">
        <v>208</v>
      </c>
      <c r="F44" s="20" t="s">
        <v>149</v>
      </c>
      <c r="G44" s="20" t="s">
        <v>209</v>
      </c>
      <c r="H44" s="36"/>
      <c r="I44" s="20" t="s">
        <v>210</v>
      </c>
      <c r="J44" s="20" t="s">
        <v>211</v>
      </c>
      <c r="K44" s="20" t="s">
        <v>106</v>
      </c>
      <c r="L44" s="12"/>
    </row>
    <row r="45" spans="2:17" x14ac:dyDescent="0.3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12"/>
    </row>
    <row r="46" spans="2:17" x14ac:dyDescent="0.35">
      <c r="B46" s="9">
        <v>21</v>
      </c>
      <c r="C46" s="4">
        <v>22</v>
      </c>
      <c r="D46" s="4">
        <v>23</v>
      </c>
      <c r="E46" s="4">
        <v>24</v>
      </c>
      <c r="F46" s="4">
        <v>25</v>
      </c>
      <c r="G46" s="4">
        <v>26</v>
      </c>
      <c r="H46" s="4">
        <v>27</v>
      </c>
      <c r="I46" s="4">
        <v>28</v>
      </c>
      <c r="J46" s="4">
        <v>29</v>
      </c>
      <c r="K46" s="4">
        <v>30</v>
      </c>
      <c r="L46" s="13"/>
    </row>
    <row r="47" spans="2:17" ht="15" thickBot="1" x14ac:dyDescent="0.4">
      <c r="B47" s="37"/>
      <c r="C47" s="20" t="s">
        <v>243</v>
      </c>
      <c r="D47" s="20" t="s">
        <v>38</v>
      </c>
      <c r="E47" s="20" t="s">
        <v>20</v>
      </c>
      <c r="F47" s="20" t="s">
        <v>196</v>
      </c>
      <c r="G47" s="20" t="s">
        <v>132</v>
      </c>
      <c r="H47" s="20" t="s">
        <v>16</v>
      </c>
      <c r="I47" s="20" t="s">
        <v>109</v>
      </c>
      <c r="J47" s="2" t="s">
        <v>244</v>
      </c>
      <c r="K47" s="20" t="s">
        <v>88</v>
      </c>
      <c r="L47" s="27"/>
    </row>
    <row r="49" spans="2:17" ht="15" thickBot="1" x14ac:dyDescent="0.4"/>
    <row r="50" spans="2:17" ht="15" customHeight="1" thickBot="1" x14ac:dyDescent="0.4">
      <c r="B50" s="17" t="s">
        <v>0</v>
      </c>
      <c r="C50" s="39"/>
      <c r="D50" s="19" t="s">
        <v>5</v>
      </c>
      <c r="E50" s="39"/>
      <c r="F50" s="39"/>
      <c r="G50" s="39"/>
      <c r="H50" s="39"/>
      <c r="I50" s="39"/>
      <c r="J50" s="377" t="s">
        <v>15</v>
      </c>
      <c r="K50" s="377"/>
      <c r="L50" s="378"/>
      <c r="N50" s="30" t="s">
        <v>12</v>
      </c>
      <c r="O50" s="33" t="s">
        <v>13</v>
      </c>
    </row>
    <row r="51" spans="2:17" ht="15" thickBot="1" x14ac:dyDescent="0.4">
      <c r="B51" s="8"/>
      <c r="C51" s="3"/>
      <c r="D51" s="3"/>
      <c r="E51" s="3"/>
      <c r="F51" s="3"/>
      <c r="G51" s="3"/>
      <c r="H51" s="3"/>
      <c r="I51" s="3"/>
      <c r="J51" s="3"/>
      <c r="K51" s="3"/>
      <c r="L51" s="12"/>
      <c r="N51" s="32" t="s">
        <v>8</v>
      </c>
      <c r="O51" s="2" t="s">
        <v>245</v>
      </c>
      <c r="P51" s="42">
        <v>558.38</v>
      </c>
    </row>
    <row r="52" spans="2:17" ht="15" thickBot="1" x14ac:dyDescent="0.4">
      <c r="B52" s="9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12"/>
      <c r="N52" s="32" t="s">
        <v>9</v>
      </c>
      <c r="O52" s="2" t="s">
        <v>246</v>
      </c>
      <c r="Q52" s="1">
        <f>P51-P54</f>
        <v>442.95</v>
      </c>
    </row>
    <row r="53" spans="2:17" ht="15" thickBot="1" x14ac:dyDescent="0.4">
      <c r="B53" s="10" t="s">
        <v>24</v>
      </c>
      <c r="C53" s="5" t="s">
        <v>25</v>
      </c>
      <c r="D53" s="20" t="s">
        <v>36</v>
      </c>
      <c r="E53" s="20" t="s">
        <v>37</v>
      </c>
      <c r="F53" s="20" t="s">
        <v>38</v>
      </c>
      <c r="G53" s="20" t="s">
        <v>43</v>
      </c>
      <c r="H53" s="20" t="s">
        <v>63</v>
      </c>
      <c r="I53" s="20" t="s">
        <v>64</v>
      </c>
      <c r="J53" s="20" t="s">
        <v>65</v>
      </c>
      <c r="K53" s="20" t="s">
        <v>51</v>
      </c>
      <c r="L53" s="12"/>
      <c r="M53" s="20"/>
      <c r="N53" s="32" t="s">
        <v>10</v>
      </c>
      <c r="O53" s="2" t="s">
        <v>247</v>
      </c>
      <c r="P53" s="43"/>
      <c r="Q53" s="20"/>
    </row>
    <row r="54" spans="2:17" ht="15" thickBot="1" x14ac:dyDescent="0.4">
      <c r="B54" s="8"/>
      <c r="C54" s="3"/>
      <c r="D54" s="3"/>
      <c r="E54" s="3"/>
      <c r="F54" s="3"/>
      <c r="G54" s="3"/>
      <c r="H54" s="3"/>
      <c r="I54" s="3"/>
      <c r="J54" s="3"/>
      <c r="K54" s="3"/>
      <c r="L54" s="12"/>
      <c r="M54" s="20"/>
      <c r="N54" s="32" t="s">
        <v>11</v>
      </c>
      <c r="O54" s="2" t="s">
        <v>248</v>
      </c>
      <c r="P54" s="44">
        <v>115.43</v>
      </c>
      <c r="Q54" s="20"/>
    </row>
    <row r="55" spans="2:17" ht="15" thickBot="1" x14ac:dyDescent="0.4">
      <c r="B55" s="9">
        <v>11</v>
      </c>
      <c r="C55" s="4">
        <v>12</v>
      </c>
      <c r="D55" s="4">
        <v>13</v>
      </c>
      <c r="E55" s="4">
        <v>14</v>
      </c>
      <c r="F55" s="4">
        <v>15</v>
      </c>
      <c r="G55" s="4">
        <v>16</v>
      </c>
      <c r="H55" s="4">
        <v>17</v>
      </c>
      <c r="I55" s="4">
        <v>18</v>
      </c>
      <c r="J55" s="4">
        <v>19</v>
      </c>
      <c r="K55" s="4">
        <v>20</v>
      </c>
      <c r="L55" s="12"/>
      <c r="M55" s="20"/>
      <c r="N55" s="28"/>
      <c r="O55" s="20"/>
      <c r="P55" s="43"/>
      <c r="Q55" s="20"/>
    </row>
    <row r="56" spans="2:17" ht="15" thickBot="1" x14ac:dyDescent="0.4">
      <c r="B56" s="20" t="s">
        <v>66</v>
      </c>
      <c r="C56" s="20" t="s">
        <v>67</v>
      </c>
      <c r="D56" s="20" t="s">
        <v>93</v>
      </c>
      <c r="E56" s="20" t="s">
        <v>80</v>
      </c>
      <c r="F56" s="20" t="s">
        <v>212</v>
      </c>
      <c r="G56" s="20" t="s">
        <v>213</v>
      </c>
      <c r="H56" s="20" t="s">
        <v>214</v>
      </c>
      <c r="I56" s="20" t="s">
        <v>45</v>
      </c>
      <c r="J56" s="20" t="s">
        <v>131</v>
      </c>
      <c r="K56" s="20" t="s">
        <v>215</v>
      </c>
      <c r="L56" s="12"/>
      <c r="M56" s="20"/>
      <c r="N56" s="20"/>
      <c r="O56" s="20"/>
      <c r="P56" s="43"/>
      <c r="Q56" s="20"/>
    </row>
    <row r="57" spans="2:17" ht="15" thickBot="1" x14ac:dyDescent="0.4">
      <c r="B57" s="8"/>
      <c r="C57" s="3"/>
      <c r="D57" s="3"/>
      <c r="E57" s="3"/>
      <c r="F57" s="3"/>
      <c r="G57" s="3"/>
      <c r="H57" s="3"/>
      <c r="I57" s="3"/>
      <c r="J57" s="3"/>
      <c r="K57" s="3"/>
      <c r="L57" s="12"/>
      <c r="M57" s="31"/>
    </row>
    <row r="58" spans="2:17" x14ac:dyDescent="0.35">
      <c r="B58" s="9">
        <v>21</v>
      </c>
      <c r="C58" s="4">
        <v>22</v>
      </c>
      <c r="D58" s="4">
        <v>23</v>
      </c>
      <c r="E58" s="4">
        <v>24</v>
      </c>
      <c r="F58" s="4">
        <v>25</v>
      </c>
      <c r="G58" s="4">
        <v>26</v>
      </c>
      <c r="H58" s="4">
        <v>27</v>
      </c>
      <c r="I58" s="4">
        <v>28</v>
      </c>
      <c r="J58" s="4">
        <v>29</v>
      </c>
      <c r="K58" s="4">
        <v>30</v>
      </c>
      <c r="L58" s="13"/>
    </row>
    <row r="59" spans="2:17" ht="15" thickBot="1" x14ac:dyDescent="0.4">
      <c r="B59" s="20" t="s">
        <v>37</v>
      </c>
      <c r="C59" s="2" t="s">
        <v>74</v>
      </c>
      <c r="D59" s="20" t="s">
        <v>249</v>
      </c>
      <c r="E59" s="20" t="s">
        <v>105</v>
      </c>
      <c r="F59" s="20" t="s">
        <v>38</v>
      </c>
      <c r="G59" s="20" t="s">
        <v>214</v>
      </c>
      <c r="H59" s="20" t="s">
        <v>250</v>
      </c>
      <c r="I59" s="20" t="s">
        <v>126</v>
      </c>
      <c r="J59" s="20" t="s">
        <v>251</v>
      </c>
      <c r="K59" s="20" t="s">
        <v>55</v>
      </c>
      <c r="L59" s="27"/>
    </row>
  </sheetData>
  <mergeCells count="5">
    <mergeCell ref="J2:L2"/>
    <mergeCell ref="J14:L14"/>
    <mergeCell ref="J26:L26"/>
    <mergeCell ref="J38:L38"/>
    <mergeCell ref="J50:L5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zoomScale="85" zoomScaleNormal="85" workbookViewId="0">
      <selection activeCell="R19" sqref="R19"/>
    </sheetView>
  </sheetViews>
  <sheetFormatPr defaultRowHeight="14.5" x14ac:dyDescent="0.35"/>
  <cols>
    <col min="1" max="9" width="8.7265625" style="1"/>
    <col min="10" max="10" width="8.7265625" style="1" customWidth="1"/>
    <col min="11" max="14" width="8.7265625" style="1"/>
    <col min="15" max="15" width="11.1796875" style="1" customWidth="1"/>
    <col min="16" max="16" width="8.7265625" style="42" customWidth="1"/>
    <col min="17" max="17" width="8.7265625" style="1"/>
    <col min="18" max="18" width="17.1796875" style="1" customWidth="1"/>
    <col min="19" max="16384" width="8.7265625" style="1"/>
  </cols>
  <sheetData>
    <row r="1" spans="2:15" ht="15" thickBot="1" x14ac:dyDescent="0.4"/>
    <row r="2" spans="2:15" ht="15" customHeight="1" thickBot="1" x14ac:dyDescent="0.4">
      <c r="B2" s="17" t="s">
        <v>0</v>
      </c>
      <c r="C2" s="81"/>
      <c r="D2" s="18" t="s">
        <v>1</v>
      </c>
      <c r="E2" s="81"/>
      <c r="F2" s="81"/>
      <c r="G2" s="81"/>
      <c r="H2" s="81"/>
      <c r="I2" s="81"/>
      <c r="J2" s="377" t="s">
        <v>270</v>
      </c>
      <c r="K2" s="377"/>
      <c r="L2" s="378"/>
      <c r="N2" s="30" t="s">
        <v>12</v>
      </c>
      <c r="O2" s="33" t="s">
        <v>13</v>
      </c>
    </row>
    <row r="3" spans="2:15" ht="15" thickBot="1" x14ac:dyDescent="0.4">
      <c r="B3" s="8"/>
      <c r="C3" s="3"/>
      <c r="D3" s="3"/>
      <c r="E3" s="3"/>
      <c r="F3" s="3"/>
      <c r="G3" s="3"/>
      <c r="H3" s="3"/>
      <c r="I3" s="3"/>
      <c r="J3" s="3"/>
      <c r="K3" s="3"/>
      <c r="L3" s="12"/>
      <c r="N3" s="32" t="s">
        <v>8</v>
      </c>
      <c r="O3" s="2" t="s">
        <v>368</v>
      </c>
    </row>
    <row r="4" spans="2:15" ht="15" thickBot="1" x14ac:dyDescent="0.4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382"/>
      <c r="N4" s="32" t="s">
        <v>9</v>
      </c>
      <c r="O4" s="2" t="s">
        <v>369</v>
      </c>
    </row>
    <row r="5" spans="2:15" ht="15" thickBot="1" x14ac:dyDescent="0.4">
      <c r="B5" s="82" t="s">
        <v>36</v>
      </c>
      <c r="C5" s="82" t="s">
        <v>209</v>
      </c>
      <c r="D5" s="82" t="s">
        <v>168</v>
      </c>
      <c r="E5" s="82" t="s">
        <v>151</v>
      </c>
      <c r="F5" s="82" t="s">
        <v>45</v>
      </c>
      <c r="G5" s="82" t="s">
        <v>127</v>
      </c>
      <c r="H5" s="82" t="s">
        <v>128</v>
      </c>
      <c r="I5" s="82" t="s">
        <v>312</v>
      </c>
      <c r="J5" s="82" t="s">
        <v>313</v>
      </c>
      <c r="K5" s="82" t="s">
        <v>314</v>
      </c>
      <c r="L5" s="383"/>
      <c r="N5" s="32" t="s">
        <v>10</v>
      </c>
      <c r="O5" s="2" t="s">
        <v>370</v>
      </c>
    </row>
    <row r="6" spans="2:15" ht="15" thickBot="1" x14ac:dyDescent="0.4">
      <c r="B6" s="379"/>
      <c r="C6" s="380"/>
      <c r="D6" s="380"/>
      <c r="E6" s="380"/>
      <c r="F6" s="380"/>
      <c r="G6" s="380"/>
      <c r="H6" s="380"/>
      <c r="I6" s="380"/>
      <c r="J6" s="380"/>
      <c r="K6" s="380"/>
      <c r="L6" s="381"/>
      <c r="N6" s="32" t="s">
        <v>11</v>
      </c>
      <c r="O6" s="2" t="s">
        <v>371</v>
      </c>
    </row>
    <row r="7" spans="2:15" ht="15" thickBot="1" x14ac:dyDescent="0.4">
      <c r="B7" s="19">
        <v>11</v>
      </c>
      <c r="C7" s="19">
        <v>12</v>
      </c>
      <c r="D7" s="19">
        <v>13</v>
      </c>
      <c r="E7" s="19">
        <v>14</v>
      </c>
      <c r="F7" s="19">
        <v>15</v>
      </c>
      <c r="G7" s="19">
        <v>16</v>
      </c>
      <c r="H7" s="19">
        <v>17</v>
      </c>
      <c r="I7" s="19">
        <v>18</v>
      </c>
      <c r="J7" s="19">
        <v>19</v>
      </c>
      <c r="K7" s="19">
        <v>20</v>
      </c>
      <c r="L7" s="382"/>
      <c r="O7" s="2"/>
    </row>
    <row r="8" spans="2:15" ht="15" thickBot="1" x14ac:dyDescent="0.4">
      <c r="B8" s="82" t="s">
        <v>315</v>
      </c>
      <c r="C8" s="82" t="s">
        <v>316</v>
      </c>
      <c r="D8" s="82" t="s">
        <v>317</v>
      </c>
      <c r="E8" s="82" t="s">
        <v>318</v>
      </c>
      <c r="F8" s="82" t="s">
        <v>154</v>
      </c>
      <c r="G8" s="82" t="s">
        <v>57</v>
      </c>
      <c r="H8" s="82" t="s">
        <v>319</v>
      </c>
      <c r="I8" s="82" t="s">
        <v>79</v>
      </c>
      <c r="J8" s="82" t="s">
        <v>66</v>
      </c>
      <c r="K8" s="82" t="s">
        <v>214</v>
      </c>
      <c r="L8" s="383"/>
      <c r="N8" s="25"/>
      <c r="O8" s="2"/>
    </row>
    <row r="9" spans="2:15" x14ac:dyDescent="0.35">
      <c r="B9" s="379"/>
      <c r="C9" s="380"/>
      <c r="D9" s="380"/>
      <c r="E9" s="380"/>
      <c r="F9" s="380"/>
      <c r="G9" s="380"/>
      <c r="H9" s="380"/>
      <c r="I9" s="380"/>
      <c r="J9" s="380"/>
      <c r="K9" s="380"/>
      <c r="L9" s="381"/>
    </row>
    <row r="10" spans="2:15" x14ac:dyDescent="0.35">
      <c r="B10" s="19">
        <v>21</v>
      </c>
      <c r="C10" s="19">
        <v>22</v>
      </c>
      <c r="D10" s="19">
        <v>23</v>
      </c>
      <c r="E10" s="19">
        <v>24</v>
      </c>
      <c r="F10" s="19">
        <v>25</v>
      </c>
      <c r="G10" s="19">
        <v>26</v>
      </c>
      <c r="H10" s="19">
        <v>27</v>
      </c>
      <c r="I10" s="19">
        <v>28</v>
      </c>
      <c r="J10" s="19">
        <v>29</v>
      </c>
      <c r="K10" s="19">
        <v>30</v>
      </c>
      <c r="L10" s="19">
        <v>31</v>
      </c>
    </row>
    <row r="11" spans="2:15" x14ac:dyDescent="0.35">
      <c r="B11" s="82" t="s">
        <v>316</v>
      </c>
      <c r="C11" s="82" t="s">
        <v>163</v>
      </c>
      <c r="D11" s="82" t="s">
        <v>352</v>
      </c>
      <c r="E11" s="82" t="s">
        <v>48</v>
      </c>
      <c r="F11" s="82" t="s">
        <v>169</v>
      </c>
      <c r="G11" s="82" t="s">
        <v>214</v>
      </c>
      <c r="H11" s="82" t="s">
        <v>45</v>
      </c>
      <c r="I11" s="82" t="s">
        <v>107</v>
      </c>
      <c r="J11" s="82" t="s">
        <v>58</v>
      </c>
      <c r="K11" s="82" t="s">
        <v>372</v>
      </c>
      <c r="L11" s="85" t="s">
        <v>373</v>
      </c>
      <c r="N11" s="25"/>
    </row>
    <row r="13" spans="2:15" ht="15" thickBot="1" x14ac:dyDescent="0.4"/>
    <row r="14" spans="2:15" ht="15" customHeight="1" thickBot="1" x14ac:dyDescent="0.4">
      <c r="B14" s="17" t="s">
        <v>0</v>
      </c>
      <c r="C14" s="81"/>
      <c r="D14" s="18" t="s">
        <v>2</v>
      </c>
      <c r="E14" s="81"/>
      <c r="F14" s="81"/>
      <c r="G14" s="81"/>
      <c r="H14" s="81"/>
      <c r="I14" s="81"/>
      <c r="J14" s="377" t="s">
        <v>270</v>
      </c>
      <c r="K14" s="377"/>
      <c r="L14" s="378"/>
      <c r="N14" s="30" t="s">
        <v>12</v>
      </c>
      <c r="O14" s="33" t="s">
        <v>13</v>
      </c>
    </row>
    <row r="15" spans="2:15" ht="15" thickBot="1" x14ac:dyDescent="0.4">
      <c r="B15" s="8"/>
      <c r="C15" s="3"/>
      <c r="D15" s="3"/>
      <c r="E15" s="3"/>
      <c r="F15" s="3"/>
      <c r="G15" s="3"/>
      <c r="H15" s="3"/>
      <c r="I15" s="3"/>
      <c r="J15" s="3"/>
      <c r="K15" s="3"/>
      <c r="L15" s="12"/>
      <c r="N15" s="32" t="s">
        <v>8</v>
      </c>
      <c r="O15" s="2" t="s">
        <v>374</v>
      </c>
    </row>
    <row r="16" spans="2:15" ht="15" thickBot="1" x14ac:dyDescent="0.4">
      <c r="B16" s="19">
        <v>1</v>
      </c>
      <c r="C16" s="19">
        <v>2</v>
      </c>
      <c r="D16" s="19">
        <v>3</v>
      </c>
      <c r="E16" s="19">
        <v>4</v>
      </c>
      <c r="F16" s="19">
        <v>5</v>
      </c>
      <c r="G16" s="19">
        <v>6</v>
      </c>
      <c r="H16" s="19">
        <v>7</v>
      </c>
      <c r="I16" s="19">
        <v>8</v>
      </c>
      <c r="J16" s="19">
        <v>9</v>
      </c>
      <c r="K16" s="19">
        <v>10</v>
      </c>
      <c r="L16" s="382"/>
      <c r="N16" s="32" t="s">
        <v>9</v>
      </c>
      <c r="O16" s="2" t="s">
        <v>375</v>
      </c>
    </row>
    <row r="17" spans="2:15" ht="15" thickBot="1" x14ac:dyDescent="0.4">
      <c r="B17" s="82" t="s">
        <v>35</v>
      </c>
      <c r="C17" s="82" t="s">
        <v>320</v>
      </c>
      <c r="D17" s="82" t="s">
        <v>321</v>
      </c>
      <c r="E17" s="82" t="s">
        <v>21</v>
      </c>
      <c r="F17" s="82" t="s">
        <v>118</v>
      </c>
      <c r="G17" s="82" t="s">
        <v>109</v>
      </c>
      <c r="H17" s="82" t="s">
        <v>126</v>
      </c>
      <c r="I17" s="82" t="s">
        <v>137</v>
      </c>
      <c r="J17" s="82" t="s">
        <v>71</v>
      </c>
      <c r="K17" s="82" t="s">
        <v>322</v>
      </c>
      <c r="L17" s="383"/>
      <c r="N17" s="32" t="s">
        <v>10</v>
      </c>
      <c r="O17" s="2" t="s">
        <v>376</v>
      </c>
    </row>
    <row r="18" spans="2:15" ht="15" thickBot="1" x14ac:dyDescent="0.4">
      <c r="B18" s="379"/>
      <c r="C18" s="380"/>
      <c r="D18" s="380"/>
      <c r="E18" s="380"/>
      <c r="F18" s="380"/>
      <c r="G18" s="380"/>
      <c r="H18" s="380"/>
      <c r="I18" s="380"/>
      <c r="J18" s="380"/>
      <c r="K18" s="380"/>
      <c r="L18" s="381"/>
      <c r="N18" s="32" t="s">
        <v>11</v>
      </c>
      <c r="O18" s="2" t="s">
        <v>377</v>
      </c>
    </row>
    <row r="19" spans="2:15" x14ac:dyDescent="0.35">
      <c r="B19" s="19">
        <v>11</v>
      </c>
      <c r="C19" s="19">
        <v>12</v>
      </c>
      <c r="D19" s="19">
        <v>13</v>
      </c>
      <c r="E19" s="19">
        <v>14</v>
      </c>
      <c r="F19" s="19">
        <v>15</v>
      </c>
      <c r="G19" s="19">
        <v>16</v>
      </c>
      <c r="H19" s="19">
        <v>17</v>
      </c>
      <c r="I19" s="19">
        <v>18</v>
      </c>
      <c r="J19" s="19">
        <v>19</v>
      </c>
      <c r="K19" s="19">
        <v>20</v>
      </c>
      <c r="L19" s="382"/>
    </row>
    <row r="20" spans="2:15" x14ac:dyDescent="0.35">
      <c r="B20" s="82" t="s">
        <v>323</v>
      </c>
      <c r="C20" s="82" t="s">
        <v>324</v>
      </c>
      <c r="D20" s="82" t="s">
        <v>82</v>
      </c>
      <c r="E20" s="82" t="s">
        <v>32</v>
      </c>
      <c r="F20" s="82" t="s">
        <v>34</v>
      </c>
      <c r="G20" s="82" t="s">
        <v>107</v>
      </c>
      <c r="H20" s="82" t="s">
        <v>122</v>
      </c>
      <c r="I20" s="82" t="s">
        <v>163</v>
      </c>
      <c r="J20" s="82" t="s">
        <v>124</v>
      </c>
      <c r="K20" s="82" t="s">
        <v>74</v>
      </c>
      <c r="L20" s="383"/>
    </row>
    <row r="21" spans="2:15" x14ac:dyDescent="0.35">
      <c r="B21" s="379"/>
      <c r="C21" s="380"/>
      <c r="D21" s="380"/>
      <c r="E21" s="380"/>
      <c r="F21" s="380"/>
      <c r="G21" s="380"/>
      <c r="H21" s="380"/>
      <c r="I21" s="380"/>
      <c r="J21" s="380"/>
      <c r="K21" s="380"/>
      <c r="L21" s="381"/>
    </row>
    <row r="22" spans="2:15" x14ac:dyDescent="0.35">
      <c r="B22" s="19">
        <v>21</v>
      </c>
      <c r="C22" s="19">
        <v>22</v>
      </c>
      <c r="D22" s="19">
        <v>23</v>
      </c>
      <c r="E22" s="19">
        <v>24</v>
      </c>
      <c r="F22" s="19">
        <v>25</v>
      </c>
      <c r="G22" s="19">
        <v>26</v>
      </c>
      <c r="H22" s="19">
        <v>27</v>
      </c>
      <c r="I22" s="19">
        <v>28</v>
      </c>
      <c r="J22" s="19">
        <v>29</v>
      </c>
      <c r="K22" s="19">
        <v>30</v>
      </c>
      <c r="L22" s="19">
        <v>31</v>
      </c>
    </row>
    <row r="23" spans="2:15" x14ac:dyDescent="0.35">
      <c r="B23" s="82" t="s">
        <v>114</v>
      </c>
      <c r="C23" s="82" t="s">
        <v>71</v>
      </c>
      <c r="D23" s="82" t="s">
        <v>353</v>
      </c>
      <c r="E23" s="82" t="s">
        <v>354</v>
      </c>
      <c r="F23" s="82" t="s">
        <v>71</v>
      </c>
      <c r="G23" s="82" t="s">
        <v>55</v>
      </c>
      <c r="H23" s="82" t="s">
        <v>360</v>
      </c>
      <c r="I23" s="82" t="s">
        <v>154</v>
      </c>
      <c r="J23" s="82" t="s">
        <v>378</v>
      </c>
      <c r="K23" s="82" t="s">
        <v>230</v>
      </c>
      <c r="L23" s="82" t="s">
        <v>63</v>
      </c>
    </row>
    <row r="25" spans="2:15" ht="15" thickBot="1" x14ac:dyDescent="0.4"/>
    <row r="26" spans="2:15" ht="15" customHeight="1" thickBot="1" x14ac:dyDescent="0.4">
      <c r="B26" s="17" t="s">
        <v>0</v>
      </c>
      <c r="C26" s="81"/>
      <c r="D26" s="18" t="s">
        <v>3</v>
      </c>
      <c r="E26" s="81"/>
      <c r="F26" s="81"/>
      <c r="G26" s="81"/>
      <c r="H26" s="81"/>
      <c r="I26" s="81"/>
      <c r="J26" s="377" t="s">
        <v>270</v>
      </c>
      <c r="K26" s="377"/>
      <c r="L26" s="378"/>
      <c r="N26" s="30" t="s">
        <v>12</v>
      </c>
      <c r="O26" s="33" t="s">
        <v>13</v>
      </c>
    </row>
    <row r="27" spans="2:15" ht="15" thickBot="1" x14ac:dyDescent="0.4">
      <c r="B27" s="8"/>
      <c r="C27" s="3"/>
      <c r="D27" s="3"/>
      <c r="E27" s="3"/>
      <c r="F27" s="3"/>
      <c r="G27" s="3"/>
      <c r="H27" s="3"/>
      <c r="I27" s="3"/>
      <c r="J27" s="3"/>
      <c r="K27" s="3"/>
      <c r="L27" s="12"/>
      <c r="N27" s="32" t="s">
        <v>8</v>
      </c>
      <c r="O27" s="2" t="s">
        <v>379</v>
      </c>
    </row>
    <row r="28" spans="2:15" ht="15" thickBot="1" x14ac:dyDescent="0.4">
      <c r="B28" s="19">
        <v>1</v>
      </c>
      <c r="C28" s="19">
        <v>2</v>
      </c>
      <c r="D28" s="19">
        <v>3</v>
      </c>
      <c r="E28" s="19">
        <v>4</v>
      </c>
      <c r="F28" s="19">
        <v>5</v>
      </c>
      <c r="G28" s="19">
        <v>6</v>
      </c>
      <c r="H28" s="19">
        <v>7</v>
      </c>
      <c r="I28" s="19">
        <v>8</v>
      </c>
      <c r="J28" s="19">
        <v>9</v>
      </c>
      <c r="K28" s="19">
        <v>10</v>
      </c>
      <c r="L28" s="382"/>
      <c r="N28" s="32" t="s">
        <v>9</v>
      </c>
      <c r="O28" s="2" t="s">
        <v>380</v>
      </c>
    </row>
    <row r="29" spans="2:15" ht="15" thickBot="1" x14ac:dyDescent="0.4"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383"/>
      <c r="N29" s="32" t="s">
        <v>10</v>
      </c>
      <c r="O29" s="2" t="s">
        <v>381</v>
      </c>
    </row>
    <row r="30" spans="2:15" ht="15" thickBot="1" x14ac:dyDescent="0.4">
      <c r="B30" s="379"/>
      <c r="C30" s="380"/>
      <c r="D30" s="380"/>
      <c r="E30" s="380"/>
      <c r="F30" s="380"/>
      <c r="G30" s="380"/>
      <c r="H30" s="380"/>
      <c r="I30" s="380"/>
      <c r="J30" s="380"/>
      <c r="K30" s="380"/>
      <c r="L30" s="381"/>
      <c r="N30" s="32" t="s">
        <v>11</v>
      </c>
      <c r="O30" s="2" t="s">
        <v>382</v>
      </c>
    </row>
    <row r="31" spans="2:15" x14ac:dyDescent="0.35">
      <c r="B31" s="19">
        <v>11</v>
      </c>
      <c r="C31" s="19">
        <v>12</v>
      </c>
      <c r="D31" s="19">
        <v>13</v>
      </c>
      <c r="E31" s="19">
        <v>14</v>
      </c>
      <c r="F31" s="19">
        <v>15</v>
      </c>
      <c r="G31" s="19">
        <v>16</v>
      </c>
      <c r="H31" s="95">
        <v>17</v>
      </c>
      <c r="I31" s="95">
        <v>18</v>
      </c>
      <c r="J31" s="95">
        <v>19</v>
      </c>
      <c r="K31" s="95">
        <v>20</v>
      </c>
      <c r="L31" s="382"/>
    </row>
    <row r="32" spans="2:15" x14ac:dyDescent="0.35">
      <c r="B32" s="82" t="s">
        <v>100</v>
      </c>
      <c r="C32" s="82" t="s">
        <v>149</v>
      </c>
      <c r="D32" s="85" t="s">
        <v>96</v>
      </c>
      <c r="E32" s="82" t="s">
        <v>319</v>
      </c>
      <c r="F32" s="83"/>
      <c r="G32" s="82" t="s">
        <v>325</v>
      </c>
      <c r="H32" s="96" t="s">
        <v>326</v>
      </c>
      <c r="I32" s="96" t="s">
        <v>327</v>
      </c>
      <c r="J32" s="96" t="s">
        <v>328</v>
      </c>
      <c r="K32" s="96" t="s">
        <v>329</v>
      </c>
      <c r="L32" s="383"/>
    </row>
    <row r="33" spans="2:15" x14ac:dyDescent="0.35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2:15" x14ac:dyDescent="0.35">
      <c r="B34" s="95">
        <v>21</v>
      </c>
      <c r="C34" s="19">
        <v>22</v>
      </c>
      <c r="D34" s="19">
        <v>23</v>
      </c>
      <c r="E34" s="19">
        <v>24</v>
      </c>
      <c r="F34" s="19">
        <v>25</v>
      </c>
      <c r="G34" s="19">
        <v>26</v>
      </c>
      <c r="H34" s="19">
        <v>27</v>
      </c>
      <c r="I34" s="19">
        <v>28</v>
      </c>
      <c r="J34" s="19">
        <v>29</v>
      </c>
      <c r="K34" s="19">
        <v>30</v>
      </c>
      <c r="L34" s="19">
        <v>31</v>
      </c>
    </row>
    <row r="35" spans="2:15" x14ac:dyDescent="0.35">
      <c r="B35" s="96" t="s">
        <v>33</v>
      </c>
      <c r="C35" s="82" t="s">
        <v>335</v>
      </c>
      <c r="D35" s="82" t="s">
        <v>355</v>
      </c>
      <c r="E35" s="82" t="s">
        <v>92</v>
      </c>
      <c r="F35" s="82" t="s">
        <v>356</v>
      </c>
      <c r="G35" s="82" t="s">
        <v>361</v>
      </c>
      <c r="H35" s="82" t="s">
        <v>362</v>
      </c>
      <c r="I35" s="82" t="s">
        <v>39</v>
      </c>
      <c r="J35" s="84"/>
      <c r="K35" s="82" t="s">
        <v>328</v>
      </c>
      <c r="L35" s="82" t="s">
        <v>383</v>
      </c>
    </row>
    <row r="37" spans="2:15" ht="15" thickBot="1" x14ac:dyDescent="0.4"/>
    <row r="38" spans="2:15" ht="15" customHeight="1" thickBot="1" x14ac:dyDescent="0.4">
      <c r="B38" s="17" t="s">
        <v>0</v>
      </c>
      <c r="C38" s="81"/>
      <c r="D38" s="18" t="s">
        <v>4</v>
      </c>
      <c r="E38" s="81"/>
      <c r="F38" s="81"/>
      <c r="G38" s="81"/>
      <c r="H38" s="81"/>
      <c r="I38" s="81"/>
      <c r="J38" s="377" t="s">
        <v>270</v>
      </c>
      <c r="K38" s="377"/>
      <c r="L38" s="378"/>
      <c r="N38" s="30" t="s">
        <v>12</v>
      </c>
      <c r="O38" s="33" t="s">
        <v>13</v>
      </c>
    </row>
    <row r="39" spans="2:15" ht="15" thickBot="1" x14ac:dyDescent="0.4">
      <c r="B39" s="8"/>
      <c r="C39" s="3"/>
      <c r="D39" s="3"/>
      <c r="E39" s="3"/>
      <c r="F39" s="3"/>
      <c r="G39" s="3"/>
      <c r="H39" s="3"/>
      <c r="I39" s="3"/>
      <c r="J39" s="3"/>
      <c r="K39" s="3"/>
      <c r="L39" s="12"/>
      <c r="N39" s="32" t="s">
        <v>8</v>
      </c>
      <c r="O39" s="2" t="s">
        <v>384</v>
      </c>
    </row>
    <row r="40" spans="2:15" ht="15" thickBot="1" x14ac:dyDescent="0.4">
      <c r="B40" s="19">
        <v>1</v>
      </c>
      <c r="C40" s="19">
        <v>2</v>
      </c>
      <c r="D40" s="19">
        <v>3</v>
      </c>
      <c r="E40" s="19">
        <v>4</v>
      </c>
      <c r="F40" s="19">
        <v>5</v>
      </c>
      <c r="G40" s="19">
        <v>6</v>
      </c>
      <c r="H40" s="19">
        <v>7</v>
      </c>
      <c r="I40" s="19">
        <v>8</v>
      </c>
      <c r="J40" s="19">
        <v>9</v>
      </c>
      <c r="K40" s="19">
        <v>10</v>
      </c>
      <c r="L40" s="382"/>
      <c r="N40" s="32" t="s">
        <v>9</v>
      </c>
      <c r="O40" s="2" t="s">
        <v>385</v>
      </c>
    </row>
    <row r="41" spans="2:15" ht="15" thickBot="1" x14ac:dyDescent="0.4">
      <c r="B41" s="82" t="s">
        <v>330</v>
      </c>
      <c r="C41" s="82" t="s">
        <v>29</v>
      </c>
      <c r="D41" s="82" t="s">
        <v>227</v>
      </c>
      <c r="E41" s="82" t="s">
        <v>331</v>
      </c>
      <c r="F41" s="82" t="s">
        <v>19</v>
      </c>
      <c r="G41" s="82" t="s">
        <v>235</v>
      </c>
      <c r="H41" s="82" t="s">
        <v>128</v>
      </c>
      <c r="I41" s="83"/>
      <c r="J41" s="82" t="s">
        <v>206</v>
      </c>
      <c r="K41" s="82" t="s">
        <v>50</v>
      </c>
      <c r="L41" s="383"/>
      <c r="N41" s="32" t="s">
        <v>10</v>
      </c>
      <c r="O41" s="2" t="s">
        <v>386</v>
      </c>
    </row>
    <row r="42" spans="2:15" ht="15" thickBot="1" x14ac:dyDescent="0.4"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8"/>
      <c r="N42" s="32" t="s">
        <v>11</v>
      </c>
      <c r="O42" s="2" t="s">
        <v>387</v>
      </c>
    </row>
    <row r="43" spans="2:15" x14ac:dyDescent="0.35">
      <c r="B43" s="19">
        <v>11</v>
      </c>
      <c r="C43" s="19">
        <v>12</v>
      </c>
      <c r="D43" s="19">
        <v>13</v>
      </c>
      <c r="E43" s="19">
        <v>14</v>
      </c>
      <c r="F43" s="19">
        <v>15</v>
      </c>
      <c r="G43" s="19">
        <v>16</v>
      </c>
      <c r="H43" s="19">
        <v>17</v>
      </c>
      <c r="I43" s="95">
        <v>18</v>
      </c>
      <c r="J43" s="95">
        <v>19</v>
      </c>
      <c r="K43" s="95">
        <v>20</v>
      </c>
      <c r="L43" s="382"/>
    </row>
    <row r="44" spans="2:15" x14ac:dyDescent="0.35">
      <c r="B44" s="82" t="s">
        <v>317</v>
      </c>
      <c r="C44" s="82" t="s">
        <v>251</v>
      </c>
      <c r="D44" s="82" t="s">
        <v>250</v>
      </c>
      <c r="E44" s="82" t="s">
        <v>63</v>
      </c>
      <c r="F44" s="82" t="s">
        <v>28</v>
      </c>
      <c r="G44" s="82" t="s">
        <v>332</v>
      </c>
      <c r="H44" s="82" t="s">
        <v>333</v>
      </c>
      <c r="I44" s="96" t="s">
        <v>334</v>
      </c>
      <c r="J44" s="96" t="s">
        <v>33</v>
      </c>
      <c r="K44" s="96" t="s">
        <v>317</v>
      </c>
      <c r="L44" s="383"/>
    </row>
    <row r="45" spans="2:15" x14ac:dyDescent="0.35">
      <c r="B45" s="384"/>
      <c r="C45" s="385"/>
      <c r="D45" s="385"/>
      <c r="E45" s="385"/>
      <c r="F45" s="385"/>
      <c r="G45" s="385"/>
      <c r="H45" s="385"/>
      <c r="I45" s="385"/>
      <c r="J45" s="385"/>
      <c r="K45" s="385"/>
      <c r="L45" s="386"/>
    </row>
    <row r="46" spans="2:15" x14ac:dyDescent="0.35">
      <c r="B46" s="19">
        <v>21</v>
      </c>
      <c r="C46" s="19">
        <v>22</v>
      </c>
      <c r="D46" s="19">
        <v>23</v>
      </c>
      <c r="E46" s="19">
        <v>24</v>
      </c>
      <c r="F46" s="19">
        <v>25</v>
      </c>
      <c r="G46" s="19">
        <v>26</v>
      </c>
      <c r="H46" s="19">
        <v>27</v>
      </c>
      <c r="I46" s="19">
        <v>28</v>
      </c>
      <c r="J46" s="19">
        <v>29</v>
      </c>
      <c r="K46" s="19">
        <v>30</v>
      </c>
      <c r="L46" s="19">
        <v>31</v>
      </c>
    </row>
    <row r="47" spans="2:15" x14ac:dyDescent="0.35">
      <c r="B47" s="82" t="s">
        <v>335</v>
      </c>
      <c r="C47" s="85" t="s">
        <v>144</v>
      </c>
      <c r="D47" s="83"/>
      <c r="E47" s="82" t="s">
        <v>139</v>
      </c>
      <c r="F47" s="82" t="s">
        <v>357</v>
      </c>
      <c r="G47" s="82" t="s">
        <v>363</v>
      </c>
      <c r="H47" s="82" t="s">
        <v>364</v>
      </c>
      <c r="I47" s="82" t="s">
        <v>365</v>
      </c>
      <c r="J47" s="82" t="s">
        <v>34</v>
      </c>
      <c r="K47" s="82" t="s">
        <v>388</v>
      </c>
      <c r="L47" s="84"/>
    </row>
    <row r="49" spans="2:17" ht="15" thickBot="1" x14ac:dyDescent="0.4"/>
    <row r="50" spans="2:17" ht="15" customHeight="1" thickBot="1" x14ac:dyDescent="0.4">
      <c r="B50" s="17" t="s">
        <v>0</v>
      </c>
      <c r="C50" s="81"/>
      <c r="D50" s="19" t="s">
        <v>5</v>
      </c>
      <c r="E50" s="81"/>
      <c r="F50" s="81"/>
      <c r="G50" s="81"/>
      <c r="H50" s="81"/>
      <c r="I50" s="81"/>
      <c r="J50" s="377" t="s">
        <v>270</v>
      </c>
      <c r="K50" s="377"/>
      <c r="L50" s="378"/>
      <c r="N50" s="30" t="s">
        <v>12</v>
      </c>
      <c r="O50" s="33" t="s">
        <v>13</v>
      </c>
    </row>
    <row r="51" spans="2:17" ht="15" thickBot="1" x14ac:dyDescent="0.4">
      <c r="B51" s="8"/>
      <c r="C51" s="3"/>
      <c r="D51" s="3"/>
      <c r="E51" s="3"/>
      <c r="F51" s="3"/>
      <c r="G51" s="3"/>
      <c r="H51" s="3"/>
      <c r="I51" s="3"/>
      <c r="J51" s="3"/>
      <c r="K51" s="3"/>
      <c r="L51" s="12"/>
      <c r="N51" s="32" t="s">
        <v>8</v>
      </c>
      <c r="O51" s="2" t="s">
        <v>389</v>
      </c>
    </row>
    <row r="52" spans="2:17" ht="15" thickBot="1" x14ac:dyDescent="0.4">
      <c r="B52" s="19">
        <v>1</v>
      </c>
      <c r="C52" s="19">
        <v>2</v>
      </c>
      <c r="D52" s="19">
        <v>3</v>
      </c>
      <c r="E52" s="19">
        <v>4</v>
      </c>
      <c r="F52" s="19">
        <v>5</v>
      </c>
      <c r="G52" s="19">
        <v>6</v>
      </c>
      <c r="H52" s="19">
        <v>7</v>
      </c>
      <c r="I52" s="19">
        <v>8</v>
      </c>
      <c r="J52" s="19">
        <v>9</v>
      </c>
      <c r="K52" s="19">
        <v>10</v>
      </c>
      <c r="L52" s="382"/>
      <c r="N52" s="32" t="s">
        <v>9</v>
      </c>
      <c r="O52" s="2" t="s">
        <v>390</v>
      </c>
    </row>
    <row r="53" spans="2:17" ht="15" thickBot="1" x14ac:dyDescent="0.4">
      <c r="B53" s="82" t="s">
        <v>214</v>
      </c>
      <c r="C53" s="82" t="s">
        <v>75</v>
      </c>
      <c r="D53" s="82" t="s">
        <v>235</v>
      </c>
      <c r="E53" s="82" t="s">
        <v>336</v>
      </c>
      <c r="F53" s="82" t="s">
        <v>72</v>
      </c>
      <c r="G53" s="82" t="s">
        <v>76</v>
      </c>
      <c r="H53" s="82" t="s">
        <v>25</v>
      </c>
      <c r="I53" s="82" t="s">
        <v>337</v>
      </c>
      <c r="J53" s="82" t="s">
        <v>43</v>
      </c>
      <c r="K53" s="82" t="s">
        <v>338</v>
      </c>
      <c r="L53" s="383"/>
      <c r="M53" s="20"/>
      <c r="N53" s="32" t="s">
        <v>10</v>
      </c>
      <c r="O53" s="2" t="s">
        <v>391</v>
      </c>
      <c r="P53" s="43"/>
      <c r="Q53" s="20"/>
    </row>
    <row r="54" spans="2:17" ht="15" thickBot="1" x14ac:dyDescent="0.4">
      <c r="B54" s="379"/>
      <c r="C54" s="380"/>
      <c r="D54" s="380"/>
      <c r="E54" s="380"/>
      <c r="F54" s="380"/>
      <c r="G54" s="380"/>
      <c r="H54" s="380"/>
      <c r="I54" s="380"/>
      <c r="J54" s="380"/>
      <c r="K54" s="380"/>
      <c r="L54" s="381"/>
      <c r="M54" s="20"/>
      <c r="N54" s="32" t="s">
        <v>11</v>
      </c>
      <c r="O54" s="2" t="s">
        <v>392</v>
      </c>
      <c r="P54" s="44"/>
      <c r="Q54" s="20"/>
    </row>
    <row r="55" spans="2:17" ht="15" thickBot="1" x14ac:dyDescent="0.4">
      <c r="B55" s="19">
        <v>11</v>
      </c>
      <c r="C55" s="19">
        <v>12</v>
      </c>
      <c r="D55" s="19">
        <v>13</v>
      </c>
      <c r="E55" s="19">
        <v>14</v>
      </c>
      <c r="F55" s="19">
        <v>15</v>
      </c>
      <c r="G55" s="19">
        <v>16</v>
      </c>
      <c r="H55" s="19">
        <v>17</v>
      </c>
      <c r="I55" s="19">
        <v>18</v>
      </c>
      <c r="J55" s="19">
        <v>19</v>
      </c>
      <c r="K55" s="19">
        <v>20</v>
      </c>
      <c r="L55" s="382"/>
      <c r="M55" s="20"/>
      <c r="N55" s="28"/>
      <c r="O55" s="20"/>
      <c r="P55" s="43"/>
      <c r="Q55" s="20"/>
    </row>
    <row r="56" spans="2:17" ht="15" thickBot="1" x14ac:dyDescent="0.4">
      <c r="B56" s="82" t="s">
        <v>339</v>
      </c>
      <c r="C56" s="83"/>
      <c r="D56" s="83"/>
      <c r="E56" s="83"/>
      <c r="F56" s="83"/>
      <c r="G56" s="83"/>
      <c r="H56" s="83"/>
      <c r="I56" s="83"/>
      <c r="J56" s="83"/>
      <c r="K56" s="83"/>
      <c r="L56" s="383"/>
      <c r="M56" s="20"/>
      <c r="N56" s="20"/>
      <c r="O56" s="20"/>
      <c r="P56" s="43"/>
      <c r="Q56" s="20"/>
    </row>
    <row r="57" spans="2:17" ht="15" thickBot="1" x14ac:dyDescent="0.4">
      <c r="B57" s="379"/>
      <c r="C57" s="380"/>
      <c r="D57" s="380"/>
      <c r="E57" s="380"/>
      <c r="F57" s="380"/>
      <c r="G57" s="380"/>
      <c r="H57" s="380"/>
      <c r="I57" s="380"/>
      <c r="J57" s="380"/>
      <c r="K57" s="380"/>
      <c r="L57" s="381"/>
      <c r="M57" s="31"/>
    </row>
    <row r="58" spans="2:17" x14ac:dyDescent="0.35">
      <c r="B58" s="19">
        <v>21</v>
      </c>
      <c r="C58" s="19">
        <v>22</v>
      </c>
      <c r="D58" s="19">
        <v>23</v>
      </c>
      <c r="E58" s="19">
        <v>24</v>
      </c>
      <c r="F58" s="19">
        <v>25</v>
      </c>
      <c r="G58" s="19">
        <v>26</v>
      </c>
      <c r="H58" s="19">
        <v>27</v>
      </c>
      <c r="I58" s="19">
        <v>28</v>
      </c>
      <c r="J58" s="19">
        <v>29</v>
      </c>
      <c r="K58" s="19">
        <v>30</v>
      </c>
      <c r="L58" s="19">
        <v>31</v>
      </c>
    </row>
    <row r="59" spans="2:17" x14ac:dyDescent="0.35">
      <c r="B59" s="82" t="s">
        <v>340</v>
      </c>
      <c r="C59" s="82" t="s">
        <v>358</v>
      </c>
      <c r="D59" s="82" t="s">
        <v>359</v>
      </c>
      <c r="E59" s="82" t="s">
        <v>60</v>
      </c>
      <c r="F59" s="82" t="s">
        <v>110</v>
      </c>
      <c r="G59" s="82" t="s">
        <v>366</v>
      </c>
      <c r="H59" s="82" t="s">
        <v>102</v>
      </c>
      <c r="I59" s="82" t="s">
        <v>330</v>
      </c>
      <c r="J59" s="82" t="s">
        <v>63</v>
      </c>
      <c r="K59" s="82" t="s">
        <v>357</v>
      </c>
      <c r="L59" s="82" t="s">
        <v>108</v>
      </c>
    </row>
  </sheetData>
  <mergeCells count="23">
    <mergeCell ref="B57:L57"/>
    <mergeCell ref="L52:L53"/>
    <mergeCell ref="L55:L56"/>
    <mergeCell ref="B45:L45"/>
    <mergeCell ref="L40:L41"/>
    <mergeCell ref="L43:L44"/>
    <mergeCell ref="B54:L54"/>
    <mergeCell ref="J2:L2"/>
    <mergeCell ref="J14:L14"/>
    <mergeCell ref="J26:L26"/>
    <mergeCell ref="J38:L38"/>
    <mergeCell ref="J50:L50"/>
    <mergeCell ref="B6:L6"/>
    <mergeCell ref="B9:L9"/>
    <mergeCell ref="L4:L5"/>
    <mergeCell ref="L7:L8"/>
    <mergeCell ref="L16:L17"/>
    <mergeCell ref="L19:L20"/>
    <mergeCell ref="B18:L18"/>
    <mergeCell ref="B21:L21"/>
    <mergeCell ref="B30:L30"/>
    <mergeCell ref="L28:L29"/>
    <mergeCell ref="L31:L32"/>
  </mergeCell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9"/>
  <sheetViews>
    <sheetView topLeftCell="G532" zoomScaleNormal="100" workbookViewId="0">
      <selection activeCell="G547" sqref="G547"/>
    </sheetView>
  </sheetViews>
  <sheetFormatPr defaultRowHeight="14.5" x14ac:dyDescent="0.35"/>
  <cols>
    <col min="1" max="1" width="9.1796875" style="1" bestFit="1" customWidth="1"/>
    <col min="2" max="2" width="8" style="1" bestFit="1" customWidth="1"/>
    <col min="3" max="3" width="7.6328125" style="1" bestFit="1" customWidth="1"/>
    <col min="4" max="8" width="8" style="1" bestFit="1" customWidth="1"/>
    <col min="9" max="9" width="8.7265625" style="1" customWidth="1"/>
    <col min="10" max="12" width="8.7265625" style="1"/>
    <col min="13" max="13" width="11.1796875" style="1" customWidth="1"/>
    <col min="14" max="16384" width="8.7265625" style="1"/>
  </cols>
  <sheetData>
    <row r="2" spans="1:13" x14ac:dyDescent="0.35">
      <c r="A2" s="17" t="s">
        <v>0</v>
      </c>
      <c r="B2" s="107"/>
      <c r="C2" s="18" t="s">
        <v>1</v>
      </c>
      <c r="D2" s="107"/>
      <c r="E2" s="107"/>
      <c r="F2" s="107"/>
      <c r="G2" s="107"/>
      <c r="H2" s="107"/>
      <c r="I2" s="389" t="s">
        <v>393</v>
      </c>
      <c r="J2" s="389"/>
      <c r="K2" s="390"/>
      <c r="L2" s="106" t="s">
        <v>12</v>
      </c>
      <c r="M2" s="106" t="s">
        <v>13</v>
      </c>
    </row>
    <row r="3" spans="1:13" x14ac:dyDescent="0.3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106" t="s">
        <v>8</v>
      </c>
      <c r="M3" s="85" t="s">
        <v>463</v>
      </c>
    </row>
    <row r="4" spans="1:13" x14ac:dyDescent="0.3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391"/>
      <c r="L4" s="106" t="s">
        <v>9</v>
      </c>
      <c r="M4" s="85" t="s">
        <v>464</v>
      </c>
    </row>
    <row r="5" spans="1:13" x14ac:dyDescent="0.35">
      <c r="A5" s="103" t="s">
        <v>127</v>
      </c>
      <c r="B5" s="103" t="s">
        <v>394</v>
      </c>
      <c r="C5" s="103" t="s">
        <v>128</v>
      </c>
      <c r="D5" s="103" t="s">
        <v>129</v>
      </c>
      <c r="E5" s="103" t="s">
        <v>207</v>
      </c>
      <c r="F5" s="104" t="s">
        <v>237</v>
      </c>
      <c r="G5" s="103" t="s">
        <v>75</v>
      </c>
      <c r="H5" s="103" t="s">
        <v>413</v>
      </c>
      <c r="I5" s="103" t="s">
        <v>200</v>
      </c>
      <c r="J5" s="103" t="s">
        <v>422</v>
      </c>
      <c r="K5" s="391"/>
      <c r="L5" s="106" t="s">
        <v>10</v>
      </c>
      <c r="M5" s="85" t="s">
        <v>465</v>
      </c>
    </row>
    <row r="6" spans="1:13" x14ac:dyDescent="0.35">
      <c r="A6" s="395"/>
      <c r="B6" s="396"/>
      <c r="C6" s="396"/>
      <c r="D6" s="396"/>
      <c r="E6" s="396"/>
      <c r="F6" s="396"/>
      <c r="G6" s="396"/>
      <c r="H6" s="396"/>
      <c r="I6" s="396"/>
      <c r="J6" s="396"/>
      <c r="K6" s="380"/>
      <c r="L6" s="106" t="s">
        <v>11</v>
      </c>
      <c r="M6" s="85" t="s">
        <v>466</v>
      </c>
    </row>
    <row r="7" spans="1:13" ht="15" thickBot="1" x14ac:dyDescent="0.4">
      <c r="A7" s="19">
        <v>11</v>
      </c>
      <c r="B7" s="19">
        <v>12</v>
      </c>
      <c r="C7" s="19">
        <v>13</v>
      </c>
      <c r="D7" s="19">
        <v>14</v>
      </c>
      <c r="E7" s="19">
        <v>15</v>
      </c>
      <c r="F7" s="19">
        <v>16</v>
      </c>
      <c r="G7" s="19">
        <v>17</v>
      </c>
      <c r="H7" s="19">
        <v>18</v>
      </c>
      <c r="I7" s="19">
        <v>19</v>
      </c>
      <c r="J7" s="19">
        <v>20</v>
      </c>
      <c r="K7" s="382"/>
      <c r="M7" s="2"/>
    </row>
    <row r="8" spans="1:13" ht="15" thickBot="1" x14ac:dyDescent="0.4">
      <c r="A8" s="103" t="s">
        <v>423</v>
      </c>
      <c r="B8" s="103" t="s">
        <v>427</v>
      </c>
      <c r="C8" s="103" t="s">
        <v>154</v>
      </c>
      <c r="D8" s="110" t="s">
        <v>428</v>
      </c>
      <c r="E8" s="103" t="s">
        <v>429</v>
      </c>
      <c r="F8" s="103" t="s">
        <v>435</v>
      </c>
      <c r="G8" s="83" t="s">
        <v>201</v>
      </c>
      <c r="H8" s="83" t="s">
        <v>55</v>
      </c>
      <c r="I8" s="103" t="s">
        <v>395</v>
      </c>
      <c r="J8" s="110" t="s">
        <v>440</v>
      </c>
      <c r="K8" s="383"/>
      <c r="L8" s="25"/>
      <c r="M8" s="2"/>
    </row>
    <row r="9" spans="1:13" x14ac:dyDescent="0.35">
      <c r="A9" s="379"/>
      <c r="B9" s="380"/>
      <c r="C9" s="380"/>
      <c r="D9" s="380"/>
      <c r="E9" s="380"/>
      <c r="F9" s="380"/>
      <c r="G9" s="380"/>
      <c r="H9" s="380"/>
      <c r="I9" s="380"/>
      <c r="J9" s="380"/>
      <c r="K9" s="381"/>
    </row>
    <row r="10" spans="1:13" x14ac:dyDescent="0.35">
      <c r="A10" s="19">
        <v>21</v>
      </c>
      <c r="B10" s="19">
        <v>22</v>
      </c>
      <c r="C10" s="19">
        <v>23</v>
      </c>
      <c r="D10" s="19">
        <v>24</v>
      </c>
      <c r="E10" s="19">
        <v>25</v>
      </c>
      <c r="F10" s="19">
        <v>26</v>
      </c>
      <c r="G10" s="19">
        <v>27</v>
      </c>
      <c r="H10" s="19">
        <v>28</v>
      </c>
      <c r="I10" s="19">
        <v>29</v>
      </c>
      <c r="J10" s="19">
        <v>30</v>
      </c>
      <c r="K10" s="387"/>
    </row>
    <row r="11" spans="1:13" x14ac:dyDescent="0.35">
      <c r="A11" s="103" t="s">
        <v>441</v>
      </c>
      <c r="B11" s="104" t="s">
        <v>447</v>
      </c>
      <c r="C11" s="104" t="s">
        <v>438</v>
      </c>
      <c r="D11" s="122" t="s">
        <v>373</v>
      </c>
      <c r="E11" s="82" t="s">
        <v>235</v>
      </c>
      <c r="F11" s="122" t="s">
        <v>458</v>
      </c>
      <c r="G11" s="82" t="s">
        <v>459</v>
      </c>
      <c r="H11" s="122" t="s">
        <v>460</v>
      </c>
      <c r="I11" s="82" t="s">
        <v>461</v>
      </c>
      <c r="J11" s="122" t="s">
        <v>462</v>
      </c>
      <c r="K11" s="388"/>
      <c r="L11" s="25"/>
    </row>
    <row r="14" spans="1:13" x14ac:dyDescent="0.35">
      <c r="A14" s="17" t="s">
        <v>0</v>
      </c>
      <c r="B14" s="107"/>
      <c r="C14" s="18" t="s">
        <v>2</v>
      </c>
      <c r="D14" s="107"/>
      <c r="E14" s="107"/>
      <c r="F14" s="107"/>
      <c r="G14" s="107"/>
      <c r="H14" s="107"/>
      <c r="I14" s="389" t="s">
        <v>393</v>
      </c>
      <c r="J14" s="389"/>
      <c r="K14" s="390"/>
      <c r="L14" s="106" t="s">
        <v>12</v>
      </c>
      <c r="M14" s="106" t="s">
        <v>13</v>
      </c>
    </row>
    <row r="15" spans="1:13" x14ac:dyDescent="0.3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106" t="s">
        <v>8</v>
      </c>
      <c r="M15" s="85" t="s">
        <v>476</v>
      </c>
    </row>
    <row r="16" spans="1:13" x14ac:dyDescent="0.35">
      <c r="A16" s="19">
        <v>1</v>
      </c>
      <c r="B16" s="19">
        <v>2</v>
      </c>
      <c r="C16" s="19">
        <v>3</v>
      </c>
      <c r="D16" s="19">
        <v>4</v>
      </c>
      <c r="E16" s="19">
        <v>5</v>
      </c>
      <c r="F16" s="19">
        <v>6</v>
      </c>
      <c r="G16" s="19">
        <v>7</v>
      </c>
      <c r="H16" s="19">
        <v>8</v>
      </c>
      <c r="I16" s="19">
        <v>9</v>
      </c>
      <c r="J16" s="19">
        <v>10</v>
      </c>
      <c r="K16" s="393"/>
      <c r="L16" s="106" t="s">
        <v>9</v>
      </c>
      <c r="M16" s="85" t="s">
        <v>477</v>
      </c>
    </row>
    <row r="17" spans="1:13" x14ac:dyDescent="0.35">
      <c r="A17" s="83" t="s">
        <v>66</v>
      </c>
      <c r="B17" s="83" t="s">
        <v>62</v>
      </c>
      <c r="C17" s="85" t="s">
        <v>372</v>
      </c>
      <c r="D17" s="83" t="s">
        <v>27</v>
      </c>
      <c r="E17" s="83" t="s">
        <v>141</v>
      </c>
      <c r="F17" s="83" t="s">
        <v>414</v>
      </c>
      <c r="G17" s="83" t="s">
        <v>415</v>
      </c>
      <c r="H17" s="83" t="s">
        <v>88</v>
      </c>
      <c r="I17" s="83" t="s">
        <v>424</v>
      </c>
      <c r="J17" s="83" t="s">
        <v>49</v>
      </c>
      <c r="K17" s="394"/>
      <c r="L17" s="106" t="s">
        <v>10</v>
      </c>
      <c r="M17" s="85" t="s">
        <v>478</v>
      </c>
    </row>
    <row r="18" spans="1:13" x14ac:dyDescent="0.35">
      <c r="A18" s="395"/>
      <c r="B18" s="396"/>
      <c r="C18" s="396"/>
      <c r="D18" s="380"/>
      <c r="E18" s="380"/>
      <c r="F18" s="380"/>
      <c r="G18" s="380"/>
      <c r="H18" s="380"/>
      <c r="I18" s="380"/>
      <c r="J18" s="380"/>
      <c r="K18" s="380"/>
      <c r="L18" s="106" t="s">
        <v>11</v>
      </c>
      <c r="M18" s="85" t="s">
        <v>479</v>
      </c>
    </row>
    <row r="19" spans="1:13" x14ac:dyDescent="0.35">
      <c r="A19" s="19">
        <v>11</v>
      </c>
      <c r="B19" s="19">
        <v>12</v>
      </c>
      <c r="C19" s="19">
        <v>13</v>
      </c>
      <c r="D19" s="19">
        <v>14</v>
      </c>
      <c r="E19" s="19">
        <v>15</v>
      </c>
      <c r="F19" s="19">
        <v>16</v>
      </c>
      <c r="G19" s="19">
        <v>17</v>
      </c>
      <c r="H19" s="19">
        <v>18</v>
      </c>
      <c r="I19" s="19">
        <v>19</v>
      </c>
      <c r="J19" s="19">
        <v>20</v>
      </c>
      <c r="K19" s="382"/>
    </row>
    <row r="20" spans="1:13" x14ac:dyDescent="0.35">
      <c r="A20" s="20" t="s">
        <v>243</v>
      </c>
      <c r="B20" s="105" t="s">
        <v>426</v>
      </c>
      <c r="C20" s="105" t="s">
        <v>426</v>
      </c>
      <c r="D20" s="105" t="s">
        <v>426</v>
      </c>
      <c r="E20" s="105" t="s">
        <v>426</v>
      </c>
      <c r="F20" s="105" t="s">
        <v>426</v>
      </c>
      <c r="G20" s="105" t="s">
        <v>426</v>
      </c>
      <c r="H20" s="105" t="s">
        <v>426</v>
      </c>
      <c r="I20" s="105" t="s">
        <v>426</v>
      </c>
      <c r="J20" s="105" t="s">
        <v>426</v>
      </c>
      <c r="K20" s="383"/>
    </row>
    <row r="21" spans="1:13" x14ac:dyDescent="0.35">
      <c r="A21" s="379"/>
      <c r="B21" s="380"/>
      <c r="C21" s="380"/>
      <c r="D21" s="380"/>
      <c r="E21" s="380"/>
      <c r="F21" s="380"/>
      <c r="G21" s="380"/>
      <c r="H21" s="380"/>
      <c r="I21" s="380"/>
      <c r="J21" s="380"/>
      <c r="K21" s="381"/>
    </row>
    <row r="22" spans="1:13" x14ac:dyDescent="0.35">
      <c r="A22" s="19">
        <v>21</v>
      </c>
      <c r="B22" s="19">
        <v>22</v>
      </c>
      <c r="C22" s="19">
        <v>23</v>
      </c>
      <c r="D22" s="19">
        <v>24</v>
      </c>
      <c r="E22" s="19">
        <v>25</v>
      </c>
      <c r="F22" s="19">
        <v>26</v>
      </c>
      <c r="G22" s="19">
        <v>27</v>
      </c>
      <c r="H22" s="19">
        <v>28</v>
      </c>
      <c r="I22" s="19">
        <v>29</v>
      </c>
      <c r="J22" s="19">
        <v>30</v>
      </c>
      <c r="K22" s="387"/>
    </row>
    <row r="23" spans="1:13" x14ac:dyDescent="0.35">
      <c r="A23" s="105" t="s">
        <v>426</v>
      </c>
      <c r="B23" s="105" t="s">
        <v>426</v>
      </c>
      <c r="C23" s="105" t="s">
        <v>426</v>
      </c>
      <c r="D23" s="105" t="s">
        <v>426</v>
      </c>
      <c r="E23" s="105" t="s">
        <v>426</v>
      </c>
      <c r="F23" s="105" t="s">
        <v>426</v>
      </c>
      <c r="G23" s="105" t="s">
        <v>426</v>
      </c>
      <c r="H23" s="105" t="s">
        <v>426</v>
      </c>
      <c r="I23" s="105" t="s">
        <v>426</v>
      </c>
      <c r="J23" s="105" t="s">
        <v>426</v>
      </c>
      <c r="K23" s="388"/>
    </row>
    <row r="26" spans="1:13" x14ac:dyDescent="0.35">
      <c r="A26" s="17" t="s">
        <v>0</v>
      </c>
      <c r="B26" s="107"/>
      <c r="C26" s="18" t="s">
        <v>3</v>
      </c>
      <c r="D26" s="107"/>
      <c r="E26" s="107"/>
      <c r="F26" s="107"/>
      <c r="G26" s="107"/>
      <c r="H26" s="107"/>
      <c r="I26" s="389" t="s">
        <v>393</v>
      </c>
      <c r="J26" s="389"/>
      <c r="K26" s="390"/>
      <c r="L26" s="106" t="s">
        <v>12</v>
      </c>
      <c r="M26" s="106" t="s">
        <v>13</v>
      </c>
    </row>
    <row r="27" spans="1:13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106" t="s">
        <v>8</v>
      </c>
      <c r="M27" s="85" t="s">
        <v>484</v>
      </c>
    </row>
    <row r="28" spans="1:13" x14ac:dyDescent="0.35">
      <c r="A28" s="19">
        <v>1</v>
      </c>
      <c r="B28" s="19">
        <v>2</v>
      </c>
      <c r="C28" s="19">
        <v>3</v>
      </c>
      <c r="D28" s="19">
        <v>4</v>
      </c>
      <c r="E28" s="19">
        <v>5</v>
      </c>
      <c r="F28" s="19">
        <v>6</v>
      </c>
      <c r="G28" s="19">
        <v>7</v>
      </c>
      <c r="H28" s="19">
        <v>8</v>
      </c>
      <c r="I28" s="19">
        <v>9</v>
      </c>
      <c r="J28" s="19">
        <v>10</v>
      </c>
      <c r="K28" s="393"/>
      <c r="L28" s="106" t="s">
        <v>9</v>
      </c>
      <c r="M28" s="85" t="s">
        <v>485</v>
      </c>
    </row>
    <row r="29" spans="1:13" x14ac:dyDescent="0.35">
      <c r="A29" s="103" t="s">
        <v>395</v>
      </c>
      <c r="B29" s="103" t="s">
        <v>361</v>
      </c>
      <c r="C29" s="103" t="s">
        <v>396</v>
      </c>
      <c r="D29" s="103" t="s">
        <v>23</v>
      </c>
      <c r="E29" s="103" t="s">
        <v>416</v>
      </c>
      <c r="F29" s="103" t="s">
        <v>417</v>
      </c>
      <c r="G29" s="103" t="s">
        <v>416</v>
      </c>
      <c r="H29" s="103" t="s">
        <v>317</v>
      </c>
      <c r="I29" s="103" t="s">
        <v>425</v>
      </c>
      <c r="J29" s="103" t="s">
        <v>315</v>
      </c>
      <c r="K29" s="394"/>
      <c r="L29" s="106" t="s">
        <v>10</v>
      </c>
      <c r="M29" s="85" t="s">
        <v>486</v>
      </c>
    </row>
    <row r="30" spans="1:13" x14ac:dyDescent="0.35">
      <c r="A30" s="379"/>
      <c r="B30" s="380"/>
      <c r="C30" s="380"/>
      <c r="D30" s="380"/>
      <c r="E30" s="380"/>
      <c r="F30" s="380"/>
      <c r="G30" s="380"/>
      <c r="H30" s="380"/>
      <c r="I30" s="380"/>
      <c r="J30" s="380"/>
      <c r="K30" s="380"/>
      <c r="L30" s="106" t="s">
        <v>11</v>
      </c>
      <c r="M30" s="85" t="s">
        <v>487</v>
      </c>
    </row>
    <row r="31" spans="1:13" x14ac:dyDescent="0.35">
      <c r="A31" s="19">
        <v>11</v>
      </c>
      <c r="B31" s="19">
        <v>12</v>
      </c>
      <c r="C31" s="19">
        <v>13</v>
      </c>
      <c r="D31" s="19">
        <v>14</v>
      </c>
      <c r="E31" s="19">
        <v>15</v>
      </c>
      <c r="F31" s="19">
        <v>16</v>
      </c>
      <c r="G31" s="95">
        <v>17</v>
      </c>
      <c r="H31" s="95">
        <v>18</v>
      </c>
      <c r="I31" s="95">
        <v>19</v>
      </c>
      <c r="J31" s="95">
        <v>20</v>
      </c>
      <c r="K31" s="382"/>
    </row>
    <row r="32" spans="1:13" x14ac:dyDescent="0.35">
      <c r="A32" s="103" t="s">
        <v>81</v>
      </c>
      <c r="B32" s="83" t="s">
        <v>97</v>
      </c>
      <c r="C32" s="103" t="s">
        <v>324</v>
      </c>
      <c r="D32" s="103" t="s">
        <v>362</v>
      </c>
      <c r="E32" s="111" t="s">
        <v>423</v>
      </c>
      <c r="F32" s="103" t="s">
        <v>237</v>
      </c>
      <c r="G32" s="103" t="s">
        <v>436</v>
      </c>
      <c r="H32" s="103" t="s">
        <v>437</v>
      </c>
      <c r="I32" s="83" t="s">
        <v>24</v>
      </c>
      <c r="J32" s="83" t="s">
        <v>82</v>
      </c>
      <c r="K32" s="383"/>
    </row>
    <row r="33" spans="1:13" x14ac:dyDescent="0.3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spans="1:13" x14ac:dyDescent="0.35">
      <c r="A34" s="95">
        <v>21</v>
      </c>
      <c r="B34" s="19">
        <v>22</v>
      </c>
      <c r="C34" s="19">
        <v>23</v>
      </c>
      <c r="D34" s="19">
        <v>24</v>
      </c>
      <c r="E34" s="19">
        <v>25</v>
      </c>
      <c r="F34" s="19">
        <v>26</v>
      </c>
      <c r="G34" s="19">
        <v>27</v>
      </c>
      <c r="H34" s="19">
        <v>28</v>
      </c>
      <c r="I34" s="19">
        <v>29</v>
      </c>
      <c r="J34" s="19">
        <v>30</v>
      </c>
      <c r="K34" s="387"/>
    </row>
    <row r="35" spans="1:13" x14ac:dyDescent="0.35">
      <c r="A35" s="103" t="s">
        <v>318</v>
      </c>
      <c r="B35" s="82" t="s">
        <v>72</v>
      </c>
      <c r="C35" s="82" t="s">
        <v>416</v>
      </c>
      <c r="D35" s="122" t="s">
        <v>425</v>
      </c>
      <c r="E35" s="122" t="s">
        <v>95</v>
      </c>
      <c r="F35" s="82" t="s">
        <v>480</v>
      </c>
      <c r="G35" s="122" t="s">
        <v>481</v>
      </c>
      <c r="H35" s="82" t="s">
        <v>469</v>
      </c>
      <c r="I35" s="82" t="s">
        <v>482</v>
      </c>
      <c r="J35" s="82" t="s">
        <v>483</v>
      </c>
      <c r="K35" s="388"/>
    </row>
    <row r="38" spans="1:13" x14ac:dyDescent="0.35">
      <c r="A38" s="17" t="s">
        <v>0</v>
      </c>
      <c r="B38" s="107"/>
      <c r="C38" s="18" t="s">
        <v>4</v>
      </c>
      <c r="D38" s="107"/>
      <c r="E38" s="107"/>
      <c r="F38" s="107"/>
      <c r="G38" s="107"/>
      <c r="H38" s="107"/>
      <c r="I38" s="389" t="s">
        <v>393</v>
      </c>
      <c r="J38" s="389"/>
      <c r="K38" s="390"/>
      <c r="L38" s="106" t="s">
        <v>12</v>
      </c>
      <c r="M38" s="106" t="s">
        <v>13</v>
      </c>
    </row>
    <row r="39" spans="1:13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106" t="s">
        <v>8</v>
      </c>
      <c r="M39" s="85" t="s">
        <v>454</v>
      </c>
    </row>
    <row r="40" spans="1:13" x14ac:dyDescent="0.35">
      <c r="A40" s="19">
        <v>1</v>
      </c>
      <c r="B40" s="19">
        <v>2</v>
      </c>
      <c r="C40" s="19">
        <v>3</v>
      </c>
      <c r="D40" s="19">
        <v>4</v>
      </c>
      <c r="E40" s="19">
        <v>5</v>
      </c>
      <c r="F40" s="19">
        <v>6</v>
      </c>
      <c r="G40" s="19">
        <v>7</v>
      </c>
      <c r="H40" s="19">
        <v>8</v>
      </c>
      <c r="I40" s="19">
        <v>9</v>
      </c>
      <c r="J40" s="19">
        <v>10</v>
      </c>
      <c r="K40" s="391"/>
      <c r="L40" s="106" t="s">
        <v>9</v>
      </c>
      <c r="M40" s="85" t="s">
        <v>455</v>
      </c>
    </row>
    <row r="41" spans="1:13" x14ac:dyDescent="0.35">
      <c r="A41" s="83"/>
      <c r="B41" s="83" t="s">
        <v>397</v>
      </c>
      <c r="C41" s="103" t="s">
        <v>398</v>
      </c>
      <c r="D41" s="83" t="s">
        <v>157</v>
      </c>
      <c r="E41" s="103" t="s">
        <v>418</v>
      </c>
      <c r="F41" s="103" t="s">
        <v>353</v>
      </c>
      <c r="G41" s="103" t="s">
        <v>312</v>
      </c>
      <c r="H41" s="83" t="s">
        <v>38</v>
      </c>
      <c r="I41" s="83" t="s">
        <v>201</v>
      </c>
      <c r="J41" s="83" t="s">
        <v>357</v>
      </c>
      <c r="K41" s="391"/>
      <c r="L41" s="106" t="s">
        <v>10</v>
      </c>
      <c r="M41" s="85" t="s">
        <v>456</v>
      </c>
    </row>
    <row r="42" spans="1:13" x14ac:dyDescent="0.3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6" t="s">
        <v>11</v>
      </c>
      <c r="M42" s="85" t="s">
        <v>457</v>
      </c>
    </row>
    <row r="43" spans="1:13" x14ac:dyDescent="0.35">
      <c r="A43" s="19">
        <v>11</v>
      </c>
      <c r="B43" s="19">
        <v>12</v>
      </c>
      <c r="C43" s="19">
        <v>13</v>
      </c>
      <c r="D43" s="19">
        <v>14</v>
      </c>
      <c r="E43" s="19">
        <v>15</v>
      </c>
      <c r="F43" s="19">
        <v>16</v>
      </c>
      <c r="G43" s="19">
        <v>17</v>
      </c>
      <c r="H43" s="95">
        <v>18</v>
      </c>
      <c r="I43" s="95">
        <v>19</v>
      </c>
      <c r="J43" s="95">
        <v>20</v>
      </c>
      <c r="K43" s="382"/>
    </row>
    <row r="44" spans="1:13" x14ac:dyDescent="0.35">
      <c r="A44" s="83" t="s">
        <v>122</v>
      </c>
      <c r="B44" s="83" t="s">
        <v>430</v>
      </c>
      <c r="C44" s="83" t="s">
        <v>123</v>
      </c>
      <c r="D44" s="83" t="s">
        <v>431</v>
      </c>
      <c r="E44" s="103" t="s">
        <v>432</v>
      </c>
      <c r="F44" s="103" t="s">
        <v>75</v>
      </c>
      <c r="G44" s="103" t="s">
        <v>438</v>
      </c>
      <c r="H44" s="103" t="s">
        <v>92</v>
      </c>
      <c r="I44" s="83" t="s">
        <v>62</v>
      </c>
      <c r="J44" s="83" t="s">
        <v>81</v>
      </c>
      <c r="K44" s="383"/>
    </row>
    <row r="45" spans="1:13" x14ac:dyDescent="0.35">
      <c r="A45" s="384"/>
      <c r="B45" s="385"/>
      <c r="C45" s="385"/>
      <c r="D45" s="385"/>
      <c r="E45" s="385"/>
      <c r="F45" s="385"/>
      <c r="G45" s="385"/>
      <c r="H45" s="385"/>
      <c r="I45" s="385"/>
      <c r="J45" s="385"/>
      <c r="K45" s="386"/>
    </row>
    <row r="46" spans="1:13" x14ac:dyDescent="0.35">
      <c r="A46" s="19">
        <v>21</v>
      </c>
      <c r="B46" s="19">
        <v>22</v>
      </c>
      <c r="C46" s="19">
        <v>23</v>
      </c>
      <c r="D46" s="19">
        <v>24</v>
      </c>
      <c r="E46" s="19">
        <v>25</v>
      </c>
      <c r="F46" s="19">
        <v>26</v>
      </c>
      <c r="G46" s="19">
        <v>27</v>
      </c>
      <c r="H46" s="19">
        <v>28</v>
      </c>
      <c r="I46" s="19">
        <v>29</v>
      </c>
      <c r="J46" s="19">
        <v>30</v>
      </c>
      <c r="K46" s="387"/>
    </row>
    <row r="47" spans="1:13" x14ac:dyDescent="0.35">
      <c r="A47" s="83" t="s">
        <v>250</v>
      </c>
      <c r="B47" s="122" t="s">
        <v>321</v>
      </c>
      <c r="C47" s="82" t="s">
        <v>243</v>
      </c>
      <c r="D47" s="85" t="s">
        <v>212</v>
      </c>
      <c r="E47" s="82" t="s">
        <v>168</v>
      </c>
      <c r="F47" s="82" t="s">
        <v>449</v>
      </c>
      <c r="G47" s="85" t="s">
        <v>450</v>
      </c>
      <c r="H47" s="82" t="s">
        <v>451</v>
      </c>
      <c r="I47" s="82" t="s">
        <v>452</v>
      </c>
      <c r="J47" s="82" t="s">
        <v>453</v>
      </c>
      <c r="K47" s="388"/>
    </row>
    <row r="50" spans="1:13" x14ac:dyDescent="0.35">
      <c r="A50" s="17" t="s">
        <v>0</v>
      </c>
      <c r="B50" s="107"/>
      <c r="C50" s="19" t="s">
        <v>5</v>
      </c>
      <c r="D50" s="107"/>
      <c r="E50" s="107"/>
      <c r="F50" s="107"/>
      <c r="G50" s="107"/>
      <c r="H50" s="107"/>
      <c r="I50" s="389" t="s">
        <v>393</v>
      </c>
      <c r="J50" s="389"/>
      <c r="K50" s="390"/>
      <c r="L50" s="106" t="s">
        <v>12</v>
      </c>
      <c r="M50" s="106" t="s">
        <v>13</v>
      </c>
    </row>
    <row r="51" spans="1:13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106" t="s">
        <v>8</v>
      </c>
      <c r="M51" s="85" t="s">
        <v>472</v>
      </c>
    </row>
    <row r="52" spans="1:13" x14ac:dyDescent="0.35">
      <c r="A52" s="19">
        <v>1</v>
      </c>
      <c r="B52" s="19">
        <v>2</v>
      </c>
      <c r="C52" s="19">
        <v>3</v>
      </c>
      <c r="D52" s="19">
        <v>4</v>
      </c>
      <c r="E52" s="19">
        <v>5</v>
      </c>
      <c r="F52" s="19">
        <v>6</v>
      </c>
      <c r="G52" s="19">
        <v>7</v>
      </c>
      <c r="H52" s="19">
        <v>8</v>
      </c>
      <c r="I52" s="19">
        <v>9</v>
      </c>
      <c r="J52" s="19">
        <v>10</v>
      </c>
      <c r="K52" s="391"/>
      <c r="L52" s="106" t="s">
        <v>9</v>
      </c>
      <c r="M52" s="85" t="s">
        <v>473</v>
      </c>
    </row>
    <row r="53" spans="1:13" x14ac:dyDescent="0.35">
      <c r="A53" s="103" t="s">
        <v>399</v>
      </c>
      <c r="B53" s="103" t="s">
        <v>400</v>
      </c>
      <c r="C53" s="103" t="s">
        <v>355</v>
      </c>
      <c r="D53" s="83" t="s">
        <v>20</v>
      </c>
      <c r="E53" s="83" t="s">
        <v>82</v>
      </c>
      <c r="F53" s="83" t="s">
        <v>36</v>
      </c>
      <c r="G53" s="83" t="s">
        <v>419</v>
      </c>
      <c r="H53" s="103" t="s">
        <v>420</v>
      </c>
      <c r="I53" s="83" t="s">
        <v>48</v>
      </c>
      <c r="J53" s="83" t="s">
        <v>211</v>
      </c>
      <c r="K53" s="391"/>
      <c r="L53" s="106" t="s">
        <v>10</v>
      </c>
      <c r="M53" s="85" t="s">
        <v>474</v>
      </c>
    </row>
    <row r="54" spans="1:13" x14ac:dyDescent="0.35">
      <c r="A54" s="379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106" t="s">
        <v>11</v>
      </c>
      <c r="M54" s="85" t="s">
        <v>475</v>
      </c>
    </row>
    <row r="55" spans="1:13" ht="15" thickBot="1" x14ac:dyDescent="0.4">
      <c r="A55" s="19">
        <v>11</v>
      </c>
      <c r="B55" s="19">
        <v>12</v>
      </c>
      <c r="C55" s="19">
        <v>13</v>
      </c>
      <c r="D55" s="19">
        <v>14</v>
      </c>
      <c r="E55" s="19">
        <v>15</v>
      </c>
      <c r="F55" s="19">
        <v>16</v>
      </c>
      <c r="G55" s="19">
        <v>17</v>
      </c>
      <c r="H55" s="19">
        <v>18</v>
      </c>
      <c r="I55" s="19">
        <v>19</v>
      </c>
      <c r="J55" s="19">
        <v>20</v>
      </c>
      <c r="K55" s="392"/>
      <c r="L55" s="2"/>
      <c r="M55" s="20"/>
    </row>
    <row r="56" spans="1:13" x14ac:dyDescent="0.35">
      <c r="A56" s="83" t="s">
        <v>243</v>
      </c>
      <c r="B56" s="83" t="s">
        <v>93</v>
      </c>
      <c r="C56" s="83" t="s">
        <v>433</v>
      </c>
      <c r="D56" s="83" t="s">
        <v>62</v>
      </c>
      <c r="E56" s="83" t="s">
        <v>434</v>
      </c>
      <c r="F56" s="83" t="s">
        <v>93</v>
      </c>
      <c r="G56" s="103" t="s">
        <v>196</v>
      </c>
      <c r="H56" s="83" t="s">
        <v>48</v>
      </c>
      <c r="I56" s="83" t="s">
        <v>397</v>
      </c>
      <c r="J56" s="83" t="s">
        <v>209</v>
      </c>
      <c r="K56" s="392"/>
      <c r="L56" s="20"/>
      <c r="M56" s="20"/>
    </row>
    <row r="57" spans="1:13" x14ac:dyDescent="0.35">
      <c r="A57" s="379"/>
      <c r="B57" s="380"/>
      <c r="C57" s="380"/>
      <c r="D57" s="380"/>
      <c r="E57" s="380"/>
      <c r="F57" s="380"/>
      <c r="G57" s="380"/>
      <c r="H57" s="380"/>
      <c r="I57" s="380"/>
      <c r="J57" s="380"/>
      <c r="K57" s="381"/>
    </row>
    <row r="58" spans="1:13" x14ac:dyDescent="0.35">
      <c r="A58" s="19">
        <v>21</v>
      </c>
      <c r="B58" s="19">
        <v>22</v>
      </c>
      <c r="C58" s="19">
        <v>23</v>
      </c>
      <c r="D58" s="19">
        <v>24</v>
      </c>
      <c r="E58" s="19">
        <v>25</v>
      </c>
      <c r="F58" s="19">
        <v>26</v>
      </c>
      <c r="G58" s="19">
        <v>27</v>
      </c>
      <c r="H58" s="19">
        <v>28</v>
      </c>
      <c r="I58" s="19">
        <v>29</v>
      </c>
      <c r="J58" s="19">
        <v>30</v>
      </c>
      <c r="K58" s="387"/>
    </row>
    <row r="59" spans="1:13" x14ac:dyDescent="0.35">
      <c r="A59" s="83" t="s">
        <v>38</v>
      </c>
      <c r="B59" s="82" t="s">
        <v>126</v>
      </c>
      <c r="C59" s="122" t="s">
        <v>448</v>
      </c>
      <c r="D59" s="122" t="s">
        <v>202</v>
      </c>
      <c r="E59" s="122" t="s">
        <v>34</v>
      </c>
      <c r="F59" s="122" t="s">
        <v>467</v>
      </c>
      <c r="G59" s="122" t="s">
        <v>468</v>
      </c>
      <c r="H59" s="122" t="s">
        <v>469</v>
      </c>
      <c r="I59" s="122" t="s">
        <v>470</v>
      </c>
      <c r="J59" s="122" t="s">
        <v>471</v>
      </c>
      <c r="K59" s="388"/>
    </row>
  </sheetData>
  <mergeCells count="28">
    <mergeCell ref="K28:K29"/>
    <mergeCell ref="I14:K14"/>
    <mergeCell ref="I2:K2"/>
    <mergeCell ref="K4:K5"/>
    <mergeCell ref="A6:K6"/>
    <mergeCell ref="K7:K8"/>
    <mergeCell ref="A9:K9"/>
    <mergeCell ref="K10:K11"/>
    <mergeCell ref="K16:K17"/>
    <mergeCell ref="A18:K18"/>
    <mergeCell ref="K19:K20"/>
    <mergeCell ref="A21:K21"/>
    <mergeCell ref="I26:K26"/>
    <mergeCell ref="K22:K23"/>
    <mergeCell ref="K34:K35"/>
    <mergeCell ref="K46:K47"/>
    <mergeCell ref="A30:K30"/>
    <mergeCell ref="K31:K32"/>
    <mergeCell ref="I38:K38"/>
    <mergeCell ref="K40:K41"/>
    <mergeCell ref="K43:K44"/>
    <mergeCell ref="A45:K45"/>
    <mergeCell ref="K58:K59"/>
    <mergeCell ref="I50:K50"/>
    <mergeCell ref="K52:K53"/>
    <mergeCell ref="A54:K54"/>
    <mergeCell ref="K55:K56"/>
    <mergeCell ref="A57:K57"/>
  </mergeCells>
  <pageMargins left="0.7" right="0.7" top="0.75" bottom="0.75" header="0.3" footer="0.3"/>
  <pageSetup paperSize="9" scale="7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opLeftCell="A38" zoomScaleNormal="100" workbookViewId="0">
      <selection activeCell="Q42" sqref="Q42"/>
    </sheetView>
  </sheetViews>
  <sheetFormatPr defaultRowHeight="14.5" x14ac:dyDescent="0.35"/>
  <cols>
    <col min="1" max="9" width="8.7265625" style="1"/>
    <col min="10" max="10" width="8.7265625" style="1" customWidth="1"/>
    <col min="11" max="13" width="8.7265625" style="1"/>
    <col min="14" max="14" width="11.1796875" style="1" customWidth="1"/>
    <col min="15" max="15" width="8.7265625" style="42" customWidth="1"/>
    <col min="16" max="16" width="8.7265625" style="1"/>
    <col min="17" max="17" width="17.1796875" style="1" customWidth="1"/>
    <col min="18" max="16384" width="8.7265625" style="1"/>
  </cols>
  <sheetData>
    <row r="1" spans="2:14" ht="15" thickBot="1" x14ac:dyDescent="0.4"/>
    <row r="2" spans="2:14" ht="15" customHeight="1" thickBot="1" x14ac:dyDescent="0.4">
      <c r="B2" s="155" t="s">
        <v>0</v>
      </c>
      <c r="C2" s="152"/>
      <c r="D2" s="19" t="s">
        <v>1</v>
      </c>
      <c r="E2" s="152"/>
      <c r="F2" s="152"/>
      <c r="G2" s="152"/>
      <c r="H2" s="152"/>
      <c r="I2" s="152"/>
      <c r="J2" s="397" t="s">
        <v>488</v>
      </c>
      <c r="K2" s="397"/>
      <c r="L2" s="398"/>
      <c r="M2" s="30" t="s">
        <v>12</v>
      </c>
      <c r="N2" s="33" t="s">
        <v>13</v>
      </c>
    </row>
    <row r="3" spans="2:14" ht="15" thickBot="1" x14ac:dyDescent="0.4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2" t="s">
        <v>8</v>
      </c>
      <c r="N3" s="2" t="s">
        <v>553</v>
      </c>
    </row>
    <row r="4" spans="2:14" ht="15" thickBot="1" x14ac:dyDescent="0.4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391"/>
      <c r="M4" s="32" t="s">
        <v>9</v>
      </c>
      <c r="N4" s="2" t="s">
        <v>554</v>
      </c>
    </row>
    <row r="5" spans="2:14" ht="15" thickBot="1" x14ac:dyDescent="0.4">
      <c r="B5" s="103" t="s">
        <v>425</v>
      </c>
      <c r="C5" s="103" t="s">
        <v>249</v>
      </c>
      <c r="D5" s="83" t="s">
        <v>434</v>
      </c>
      <c r="E5" s="83" t="s">
        <v>21</v>
      </c>
      <c r="F5" s="103" t="s">
        <v>133</v>
      </c>
      <c r="G5" s="103" t="s">
        <v>229</v>
      </c>
      <c r="H5" s="103" t="s">
        <v>92</v>
      </c>
      <c r="I5" s="83" t="s">
        <v>490</v>
      </c>
      <c r="J5" s="83" t="s">
        <v>415</v>
      </c>
      <c r="K5" s="83" t="s">
        <v>490</v>
      </c>
      <c r="L5" s="391"/>
      <c r="M5" s="32" t="s">
        <v>10</v>
      </c>
      <c r="N5" s="2" t="s">
        <v>555</v>
      </c>
    </row>
    <row r="6" spans="2:14" ht="15" thickBot="1" x14ac:dyDescent="0.4">
      <c r="B6" s="399"/>
      <c r="C6" s="399"/>
      <c r="D6" s="399"/>
      <c r="E6" s="399"/>
      <c r="F6" s="399"/>
      <c r="G6" s="399"/>
      <c r="H6" s="399"/>
      <c r="I6" s="399"/>
      <c r="J6" s="399"/>
      <c r="K6" s="399"/>
      <c r="L6" s="379"/>
      <c r="M6" s="32" t="s">
        <v>11</v>
      </c>
      <c r="N6" s="2" t="s">
        <v>556</v>
      </c>
    </row>
    <row r="7" spans="2:14" ht="15" thickBot="1" x14ac:dyDescent="0.4">
      <c r="B7" s="19">
        <v>11</v>
      </c>
      <c r="C7" s="19">
        <v>12</v>
      </c>
      <c r="D7" s="19">
        <v>13</v>
      </c>
      <c r="E7" s="19">
        <v>14</v>
      </c>
      <c r="F7" s="19">
        <v>15</v>
      </c>
      <c r="G7" s="19">
        <v>16</v>
      </c>
      <c r="H7" s="19">
        <v>17</v>
      </c>
      <c r="I7" s="19">
        <v>18</v>
      </c>
      <c r="J7" s="19">
        <v>19</v>
      </c>
      <c r="K7" s="19">
        <v>20</v>
      </c>
      <c r="L7" s="382"/>
      <c r="N7" s="2"/>
    </row>
    <row r="8" spans="2:14" ht="15" thickBot="1" x14ac:dyDescent="0.4">
      <c r="B8" s="161" t="s">
        <v>543</v>
      </c>
      <c r="C8" s="161" t="s">
        <v>544</v>
      </c>
      <c r="D8" s="161" t="s">
        <v>545</v>
      </c>
      <c r="E8" s="161" t="s">
        <v>546</v>
      </c>
      <c r="F8" s="161" t="s">
        <v>547</v>
      </c>
      <c r="G8" s="161" t="s">
        <v>548</v>
      </c>
      <c r="H8" s="161" t="s">
        <v>549</v>
      </c>
      <c r="I8" s="161" t="s">
        <v>550</v>
      </c>
      <c r="J8" s="161" t="s">
        <v>551</v>
      </c>
      <c r="K8" s="161" t="s">
        <v>469</v>
      </c>
      <c r="L8" s="383"/>
      <c r="M8" s="25"/>
      <c r="N8" s="2"/>
    </row>
    <row r="9" spans="2:14" x14ac:dyDescent="0.35">
      <c r="B9" s="379"/>
      <c r="C9" s="380"/>
      <c r="D9" s="380"/>
      <c r="E9" s="380"/>
      <c r="F9" s="380"/>
      <c r="G9" s="380"/>
      <c r="H9" s="380"/>
      <c r="I9" s="380"/>
      <c r="J9" s="380"/>
      <c r="K9" s="380"/>
      <c r="L9" s="381"/>
    </row>
    <row r="10" spans="2:14" x14ac:dyDescent="0.35">
      <c r="B10" s="19">
        <v>21</v>
      </c>
      <c r="C10" s="19">
        <v>22</v>
      </c>
      <c r="D10" s="19">
        <v>23</v>
      </c>
      <c r="E10" s="19">
        <v>24</v>
      </c>
      <c r="F10" s="19">
        <v>25</v>
      </c>
      <c r="G10" s="19">
        <v>26</v>
      </c>
      <c r="H10" s="19">
        <v>27</v>
      </c>
      <c r="I10" s="19">
        <v>28</v>
      </c>
      <c r="J10" s="19">
        <v>29</v>
      </c>
      <c r="K10" s="19">
        <v>30</v>
      </c>
      <c r="L10" s="19">
        <v>31</v>
      </c>
    </row>
    <row r="11" spans="2:14" x14ac:dyDescent="0.35">
      <c r="B11" s="161" t="s">
        <v>500</v>
      </c>
      <c r="C11" s="161" t="s">
        <v>552</v>
      </c>
      <c r="D11" s="83"/>
      <c r="E11" s="83"/>
      <c r="F11" s="83"/>
      <c r="G11" s="83"/>
      <c r="H11" s="83"/>
      <c r="I11" s="83"/>
      <c r="J11" s="83"/>
      <c r="K11" s="83"/>
      <c r="L11" s="85"/>
      <c r="M11" s="25"/>
    </row>
    <row r="13" spans="2:14" ht="15" thickBot="1" x14ac:dyDescent="0.4"/>
    <row r="14" spans="2:14" ht="15" customHeight="1" thickBot="1" x14ac:dyDescent="0.4">
      <c r="B14" s="155" t="s">
        <v>0</v>
      </c>
      <c r="C14" s="152"/>
      <c r="D14" s="19" t="s">
        <v>2</v>
      </c>
      <c r="E14" s="152"/>
      <c r="F14" s="152"/>
      <c r="G14" s="152"/>
      <c r="H14" s="152"/>
      <c r="I14" s="152"/>
      <c r="J14" s="397" t="s">
        <v>488</v>
      </c>
      <c r="K14" s="397"/>
      <c r="L14" s="398"/>
      <c r="M14" s="30" t="s">
        <v>12</v>
      </c>
      <c r="N14" s="33" t="s">
        <v>13</v>
      </c>
    </row>
    <row r="15" spans="2:14" ht="15" thickBot="1" x14ac:dyDescent="0.4"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2" t="s">
        <v>8</v>
      </c>
      <c r="N15" s="2" t="s">
        <v>557</v>
      </c>
    </row>
    <row r="16" spans="2:14" ht="15" thickBot="1" x14ac:dyDescent="0.4">
      <c r="B16" s="19">
        <v>1</v>
      </c>
      <c r="C16" s="19">
        <v>2</v>
      </c>
      <c r="D16" s="19">
        <v>3</v>
      </c>
      <c r="E16" s="19">
        <v>4</v>
      </c>
      <c r="F16" s="19">
        <v>5</v>
      </c>
      <c r="G16" s="19">
        <v>6</v>
      </c>
      <c r="H16" s="19">
        <v>7</v>
      </c>
      <c r="I16" s="19">
        <v>8</v>
      </c>
      <c r="J16" s="19">
        <v>9</v>
      </c>
      <c r="K16" s="19">
        <v>10</v>
      </c>
      <c r="L16" s="393"/>
      <c r="M16" s="32" t="s">
        <v>9</v>
      </c>
      <c r="N16" s="2" t="s">
        <v>558</v>
      </c>
    </row>
    <row r="17" spans="2:14" ht="15" thickBot="1" x14ac:dyDescent="0.4">
      <c r="B17" s="83" t="s">
        <v>80</v>
      </c>
      <c r="C17" s="103" t="s">
        <v>194</v>
      </c>
      <c r="D17" s="103" t="s">
        <v>362</v>
      </c>
      <c r="E17" s="103" t="s">
        <v>398</v>
      </c>
      <c r="F17" s="103" t="s">
        <v>394</v>
      </c>
      <c r="G17" s="103" t="s">
        <v>491</v>
      </c>
      <c r="H17" s="103" t="s">
        <v>18</v>
      </c>
      <c r="I17" s="83" t="s">
        <v>97</v>
      </c>
      <c r="J17" s="103" t="s">
        <v>492</v>
      </c>
      <c r="K17" s="103" t="s">
        <v>423</v>
      </c>
      <c r="L17" s="394"/>
      <c r="M17" s="32" t="s">
        <v>10</v>
      </c>
      <c r="N17" s="2" t="s">
        <v>559</v>
      </c>
    </row>
    <row r="18" spans="2:14" ht="15" thickBot="1" x14ac:dyDescent="0.4">
      <c r="B18" s="379"/>
      <c r="C18" s="380"/>
      <c r="D18" s="380"/>
      <c r="E18" s="380"/>
      <c r="F18" s="380"/>
      <c r="G18" s="380"/>
      <c r="H18" s="380"/>
      <c r="I18" s="380"/>
      <c r="J18" s="380"/>
      <c r="K18" s="380"/>
      <c r="L18" s="380"/>
      <c r="M18" s="32" t="s">
        <v>11</v>
      </c>
      <c r="N18" s="2" t="s">
        <v>560</v>
      </c>
    </row>
    <row r="19" spans="2:14" x14ac:dyDescent="0.35">
      <c r="B19" s="19">
        <v>11</v>
      </c>
      <c r="C19" s="19">
        <v>12</v>
      </c>
      <c r="D19" s="19">
        <v>13</v>
      </c>
      <c r="E19" s="19">
        <v>14</v>
      </c>
      <c r="F19" s="19">
        <v>15</v>
      </c>
      <c r="G19" s="19">
        <v>16</v>
      </c>
      <c r="H19" s="19">
        <v>17</v>
      </c>
      <c r="I19" s="19">
        <v>18</v>
      </c>
      <c r="J19" s="19">
        <v>19</v>
      </c>
      <c r="K19" s="19">
        <v>20</v>
      </c>
      <c r="L19" s="382"/>
    </row>
    <row r="20" spans="2:14" x14ac:dyDescent="0.35"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383"/>
    </row>
    <row r="21" spans="2:14" x14ac:dyDescent="0.35">
      <c r="B21" s="379"/>
      <c r="C21" s="380"/>
      <c r="D21" s="380"/>
      <c r="E21" s="380"/>
      <c r="F21" s="380"/>
      <c r="G21" s="380"/>
      <c r="H21" s="380"/>
      <c r="I21" s="380"/>
      <c r="J21" s="380"/>
      <c r="K21" s="380"/>
      <c r="L21" s="381"/>
    </row>
    <row r="22" spans="2:14" x14ac:dyDescent="0.35">
      <c r="B22" s="19">
        <v>21</v>
      </c>
      <c r="C22" s="19">
        <v>22</v>
      </c>
      <c r="D22" s="19">
        <v>23</v>
      </c>
      <c r="E22" s="19">
        <v>24</v>
      </c>
      <c r="F22" s="19">
        <v>25</v>
      </c>
      <c r="G22" s="19">
        <v>26</v>
      </c>
      <c r="H22" s="19">
        <v>27</v>
      </c>
      <c r="I22" s="19">
        <v>28</v>
      </c>
      <c r="J22" s="19">
        <v>29</v>
      </c>
      <c r="K22" s="19">
        <v>30</v>
      </c>
      <c r="L22" s="19">
        <v>31</v>
      </c>
    </row>
    <row r="23" spans="2:14" x14ac:dyDescent="0.35"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</row>
    <row r="25" spans="2:14" ht="15" thickBot="1" x14ac:dyDescent="0.4"/>
    <row r="26" spans="2:14" ht="15" customHeight="1" thickBot="1" x14ac:dyDescent="0.4">
      <c r="B26" s="155" t="s">
        <v>0</v>
      </c>
      <c r="C26" s="152"/>
      <c r="D26" s="19" t="s">
        <v>3</v>
      </c>
      <c r="E26" s="152"/>
      <c r="F26" s="152"/>
      <c r="G26" s="152"/>
      <c r="H26" s="152"/>
      <c r="I26" s="152"/>
      <c r="J26" s="397" t="s">
        <v>488</v>
      </c>
      <c r="K26" s="397"/>
      <c r="L26" s="398"/>
      <c r="M26" s="30" t="s">
        <v>12</v>
      </c>
      <c r="N26" s="33" t="s">
        <v>13</v>
      </c>
    </row>
    <row r="27" spans="2:14" ht="15" thickBot="1" x14ac:dyDescent="0.4"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2" t="s">
        <v>8</v>
      </c>
      <c r="N27" s="2" t="s">
        <v>519</v>
      </c>
    </row>
    <row r="28" spans="2:14" ht="15" thickBot="1" x14ac:dyDescent="0.4">
      <c r="B28" s="19">
        <v>1</v>
      </c>
      <c r="C28" s="19">
        <v>2</v>
      </c>
      <c r="D28" s="19">
        <v>3</v>
      </c>
      <c r="E28" s="19">
        <v>4</v>
      </c>
      <c r="F28" s="19">
        <v>5</v>
      </c>
      <c r="G28" s="19">
        <v>6</v>
      </c>
      <c r="H28" s="19">
        <v>7</v>
      </c>
      <c r="I28" s="19">
        <v>8</v>
      </c>
      <c r="J28" s="19">
        <v>9</v>
      </c>
      <c r="K28" s="19">
        <v>10</v>
      </c>
      <c r="L28" s="393"/>
      <c r="M28" s="32" t="s">
        <v>9</v>
      </c>
      <c r="N28" s="2" t="s">
        <v>520</v>
      </c>
    </row>
    <row r="29" spans="2:14" ht="15" thickBot="1" x14ac:dyDescent="0.4">
      <c r="B29" s="83" t="s">
        <v>68</v>
      </c>
      <c r="C29" s="103" t="s">
        <v>427</v>
      </c>
      <c r="D29" s="103" t="s">
        <v>154</v>
      </c>
      <c r="E29" s="103" t="s">
        <v>493</v>
      </c>
      <c r="F29" s="103" t="s">
        <v>494</v>
      </c>
      <c r="G29" s="103" t="s">
        <v>30</v>
      </c>
      <c r="H29" s="103" t="s">
        <v>69</v>
      </c>
      <c r="I29" s="103" t="s">
        <v>495</v>
      </c>
      <c r="J29" s="103" t="s">
        <v>18</v>
      </c>
      <c r="K29" s="103" t="s">
        <v>423</v>
      </c>
      <c r="L29" s="394"/>
      <c r="M29" s="32" t="s">
        <v>10</v>
      </c>
      <c r="N29" s="2" t="s">
        <v>521</v>
      </c>
    </row>
    <row r="30" spans="2:14" ht="15" thickBot="1" x14ac:dyDescent="0.4">
      <c r="B30" s="379"/>
      <c r="C30" s="380"/>
      <c r="D30" s="380"/>
      <c r="E30" s="380"/>
      <c r="F30" s="380"/>
      <c r="G30" s="380"/>
      <c r="H30" s="380"/>
      <c r="I30" s="380"/>
      <c r="J30" s="380"/>
      <c r="K30" s="380"/>
      <c r="L30" s="380"/>
      <c r="M30" s="32" t="s">
        <v>11</v>
      </c>
      <c r="N30" s="2" t="s">
        <v>522</v>
      </c>
    </row>
    <row r="31" spans="2:14" x14ac:dyDescent="0.35">
      <c r="B31" s="19">
        <v>11</v>
      </c>
      <c r="C31" s="19">
        <v>12</v>
      </c>
      <c r="D31" s="19">
        <v>13</v>
      </c>
      <c r="E31" s="19">
        <v>14</v>
      </c>
      <c r="F31" s="19">
        <v>15</v>
      </c>
      <c r="G31" s="19">
        <v>16</v>
      </c>
      <c r="H31" s="95">
        <v>17</v>
      </c>
      <c r="I31" s="95">
        <v>18</v>
      </c>
      <c r="J31" s="95">
        <v>19</v>
      </c>
      <c r="K31" s="95">
        <v>20</v>
      </c>
      <c r="L31" s="382"/>
    </row>
    <row r="32" spans="2:14" x14ac:dyDescent="0.35">
      <c r="B32" s="161" t="s">
        <v>499</v>
      </c>
      <c r="C32" s="161" t="s">
        <v>500</v>
      </c>
      <c r="D32" s="161" t="s">
        <v>501</v>
      </c>
      <c r="E32" s="161" t="s">
        <v>502</v>
      </c>
      <c r="F32" s="161" t="s">
        <v>503</v>
      </c>
      <c r="G32" s="161" t="s">
        <v>504</v>
      </c>
      <c r="H32" s="161" t="s">
        <v>505</v>
      </c>
      <c r="I32" s="161" t="s">
        <v>506</v>
      </c>
      <c r="J32" s="161" t="s">
        <v>507</v>
      </c>
      <c r="K32" s="161" t="s">
        <v>508</v>
      </c>
      <c r="L32" s="383"/>
    </row>
    <row r="33" spans="2:17" x14ac:dyDescent="0.35"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</row>
    <row r="34" spans="2:17" x14ac:dyDescent="0.35">
      <c r="B34" s="95">
        <v>21</v>
      </c>
      <c r="C34" s="19">
        <v>22</v>
      </c>
      <c r="D34" s="19">
        <v>23</v>
      </c>
      <c r="E34" s="19">
        <v>24</v>
      </c>
      <c r="F34" s="19">
        <v>25</v>
      </c>
      <c r="G34" s="19">
        <v>26</v>
      </c>
      <c r="H34" s="19">
        <v>27</v>
      </c>
      <c r="I34" s="19">
        <v>28</v>
      </c>
      <c r="J34" s="19">
        <v>29</v>
      </c>
      <c r="K34" s="19">
        <v>30</v>
      </c>
      <c r="L34" s="19">
        <v>31</v>
      </c>
    </row>
    <row r="35" spans="2:17" x14ac:dyDescent="0.35">
      <c r="B35" s="161" t="s">
        <v>509</v>
      </c>
      <c r="C35" s="161" t="s">
        <v>510</v>
      </c>
      <c r="D35" s="161" t="s">
        <v>511</v>
      </c>
      <c r="E35" s="161" t="s">
        <v>512</v>
      </c>
      <c r="F35" s="83"/>
      <c r="G35" s="161" t="s">
        <v>513</v>
      </c>
      <c r="H35" s="161" t="s">
        <v>514</v>
      </c>
      <c r="I35" s="161" t="s">
        <v>515</v>
      </c>
      <c r="J35" s="161" t="s">
        <v>516</v>
      </c>
      <c r="K35" s="161" t="s">
        <v>517</v>
      </c>
      <c r="L35" s="161" t="s">
        <v>518</v>
      </c>
    </row>
    <row r="37" spans="2:17" ht="15" thickBot="1" x14ac:dyDescent="0.4"/>
    <row r="38" spans="2:17" ht="15" customHeight="1" thickBot="1" x14ac:dyDescent="0.4">
      <c r="B38" s="155" t="s">
        <v>0</v>
      </c>
      <c r="C38" s="152"/>
      <c r="D38" s="19" t="s">
        <v>4</v>
      </c>
      <c r="E38" s="152"/>
      <c r="F38" s="152"/>
      <c r="G38" s="152"/>
      <c r="H38" s="152"/>
      <c r="I38" s="152"/>
      <c r="J38" s="397" t="s">
        <v>488</v>
      </c>
      <c r="K38" s="397"/>
      <c r="L38" s="398"/>
      <c r="M38" s="30" t="s">
        <v>12</v>
      </c>
      <c r="N38" s="33" t="s">
        <v>13</v>
      </c>
      <c r="Q38" s="1" t="s">
        <v>565</v>
      </c>
    </row>
    <row r="39" spans="2:17" ht="15" thickBot="1" x14ac:dyDescent="0.4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2" t="s">
        <v>8</v>
      </c>
      <c r="N39" s="2" t="s">
        <v>539</v>
      </c>
    </row>
    <row r="40" spans="2:17" ht="15" thickBot="1" x14ac:dyDescent="0.4">
      <c r="B40" s="19">
        <v>1</v>
      </c>
      <c r="C40" s="19">
        <v>2</v>
      </c>
      <c r="D40" s="19">
        <v>3</v>
      </c>
      <c r="E40" s="19">
        <v>4</v>
      </c>
      <c r="F40" s="19">
        <v>5</v>
      </c>
      <c r="G40" s="19">
        <v>6</v>
      </c>
      <c r="H40" s="19">
        <v>7</v>
      </c>
      <c r="I40" s="19">
        <v>8</v>
      </c>
      <c r="J40" s="19">
        <v>9</v>
      </c>
      <c r="K40" s="19">
        <v>10</v>
      </c>
      <c r="L40" s="393"/>
      <c r="M40" s="32" t="s">
        <v>9</v>
      </c>
      <c r="N40" s="2" t="s">
        <v>540</v>
      </c>
    </row>
    <row r="41" spans="2:17" ht="15" thickBot="1" x14ac:dyDescent="0.4">
      <c r="B41" s="103" t="s">
        <v>57</v>
      </c>
      <c r="C41" s="103" t="s">
        <v>398</v>
      </c>
      <c r="D41" s="83" t="s">
        <v>56</v>
      </c>
      <c r="E41" s="103" t="s">
        <v>432</v>
      </c>
      <c r="F41" s="103" t="s">
        <v>320</v>
      </c>
      <c r="G41" s="83" t="s">
        <v>80</v>
      </c>
      <c r="H41" s="83" t="s">
        <v>80</v>
      </c>
      <c r="I41" s="103" t="s">
        <v>432</v>
      </c>
      <c r="J41" s="103" t="s">
        <v>199</v>
      </c>
      <c r="K41" s="103" t="s">
        <v>356</v>
      </c>
      <c r="L41" s="394"/>
      <c r="M41" s="32" t="s">
        <v>10</v>
      </c>
      <c r="N41" s="2" t="s">
        <v>541</v>
      </c>
    </row>
    <row r="42" spans="2:17" ht="15" thickBot="1" x14ac:dyDescent="0.4">
      <c r="B42" s="153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32" t="s">
        <v>11</v>
      </c>
      <c r="N42" s="2" t="s">
        <v>542</v>
      </c>
    </row>
    <row r="43" spans="2:17" x14ac:dyDescent="0.35">
      <c r="B43" s="19">
        <v>11</v>
      </c>
      <c r="C43" s="19">
        <v>12</v>
      </c>
      <c r="D43" s="19">
        <v>13</v>
      </c>
      <c r="E43" s="19">
        <v>14</v>
      </c>
      <c r="F43" s="19">
        <v>15</v>
      </c>
      <c r="G43" s="19">
        <v>16</v>
      </c>
      <c r="H43" s="19">
        <v>17</v>
      </c>
      <c r="I43" s="95">
        <v>18</v>
      </c>
      <c r="J43" s="95">
        <v>19</v>
      </c>
      <c r="K43" s="95">
        <v>20</v>
      </c>
      <c r="L43" s="382"/>
    </row>
    <row r="44" spans="2:17" x14ac:dyDescent="0.35">
      <c r="B44" s="161" t="s">
        <v>459</v>
      </c>
      <c r="C44" s="161" t="s">
        <v>523</v>
      </c>
      <c r="D44" s="161" t="s">
        <v>524</v>
      </c>
      <c r="E44" s="161" t="s">
        <v>525</v>
      </c>
      <c r="F44" s="161" t="s">
        <v>526</v>
      </c>
      <c r="G44" s="161" t="s">
        <v>527</v>
      </c>
      <c r="H44" s="161" t="s">
        <v>468</v>
      </c>
      <c r="I44" s="161" t="s">
        <v>528</v>
      </c>
      <c r="J44" s="161" t="s">
        <v>529</v>
      </c>
      <c r="K44" s="161" t="s">
        <v>530</v>
      </c>
      <c r="L44" s="383"/>
    </row>
    <row r="45" spans="2:17" x14ac:dyDescent="0.35">
      <c r="B45" s="384"/>
      <c r="C45" s="385"/>
      <c r="D45" s="385"/>
      <c r="E45" s="385"/>
      <c r="F45" s="385"/>
      <c r="G45" s="385"/>
      <c r="H45" s="385"/>
      <c r="I45" s="385"/>
      <c r="J45" s="385"/>
      <c r="K45" s="385"/>
      <c r="L45" s="386"/>
    </row>
    <row r="46" spans="2:17" x14ac:dyDescent="0.35">
      <c r="B46" s="19">
        <v>21</v>
      </c>
      <c r="C46" s="19">
        <v>22</v>
      </c>
      <c r="D46" s="19">
        <v>23</v>
      </c>
      <c r="E46" s="19">
        <v>24</v>
      </c>
      <c r="F46" s="19">
        <v>25</v>
      </c>
      <c r="G46" s="19">
        <v>26</v>
      </c>
      <c r="H46" s="19">
        <v>27</v>
      </c>
      <c r="I46" s="19">
        <v>28</v>
      </c>
      <c r="J46" s="19">
        <v>29</v>
      </c>
      <c r="K46" s="19">
        <v>30</v>
      </c>
      <c r="L46" s="19">
        <v>31</v>
      </c>
    </row>
    <row r="47" spans="2:17" x14ac:dyDescent="0.35">
      <c r="B47" s="161" t="s">
        <v>470</v>
      </c>
      <c r="C47" s="161" t="s">
        <v>531</v>
      </c>
      <c r="D47" s="161" t="s">
        <v>532</v>
      </c>
      <c r="E47" s="161" t="s">
        <v>533</v>
      </c>
      <c r="F47" s="83"/>
      <c r="G47" s="161" t="s">
        <v>534</v>
      </c>
      <c r="H47" s="161" t="s">
        <v>535</v>
      </c>
      <c r="I47" s="161" t="s">
        <v>536</v>
      </c>
      <c r="J47" s="161" t="s">
        <v>537</v>
      </c>
      <c r="K47" s="161" t="s">
        <v>538</v>
      </c>
      <c r="L47" s="161" t="s">
        <v>483</v>
      </c>
    </row>
    <row r="49" spans="2:16" ht="15" thickBot="1" x14ac:dyDescent="0.4"/>
    <row r="50" spans="2:16" ht="15" customHeight="1" thickBot="1" x14ac:dyDescent="0.4">
      <c r="B50" s="155" t="s">
        <v>0</v>
      </c>
      <c r="C50" s="152"/>
      <c r="D50" s="19" t="s">
        <v>5</v>
      </c>
      <c r="E50" s="152"/>
      <c r="F50" s="152"/>
      <c r="G50" s="152"/>
      <c r="H50" s="152"/>
      <c r="I50" s="152"/>
      <c r="J50" s="397" t="s">
        <v>488</v>
      </c>
      <c r="K50" s="397"/>
      <c r="L50" s="398"/>
      <c r="M50" s="30" t="s">
        <v>12</v>
      </c>
      <c r="N50" s="33" t="s">
        <v>13</v>
      </c>
    </row>
    <row r="51" spans="2:16" ht="15" thickBot="1" x14ac:dyDescent="0.4"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2" t="s">
        <v>8</v>
      </c>
      <c r="N51" s="2" t="s">
        <v>561</v>
      </c>
    </row>
    <row r="52" spans="2:16" ht="15" thickBot="1" x14ac:dyDescent="0.4">
      <c r="B52" s="19">
        <v>1</v>
      </c>
      <c r="C52" s="19">
        <v>2</v>
      </c>
      <c r="D52" s="19">
        <v>3</v>
      </c>
      <c r="E52" s="19">
        <v>4</v>
      </c>
      <c r="F52" s="19">
        <v>5</v>
      </c>
      <c r="G52" s="19">
        <v>6</v>
      </c>
      <c r="H52" s="19">
        <v>7</v>
      </c>
      <c r="I52" s="19">
        <v>8</v>
      </c>
      <c r="J52" s="19">
        <v>9</v>
      </c>
      <c r="K52" s="19">
        <v>10</v>
      </c>
      <c r="L52" s="393"/>
      <c r="M52" s="32" t="s">
        <v>9</v>
      </c>
      <c r="N52" s="2" t="s">
        <v>562</v>
      </c>
    </row>
    <row r="53" spans="2:16" ht="15" thickBot="1" x14ac:dyDescent="0.4">
      <c r="B53" s="83" t="s">
        <v>66</v>
      </c>
      <c r="C53" s="103" t="s">
        <v>496</v>
      </c>
      <c r="D53" s="103" t="s">
        <v>235</v>
      </c>
      <c r="E53" s="83" t="s">
        <v>53</v>
      </c>
      <c r="F53" s="103" t="s">
        <v>336</v>
      </c>
      <c r="G53" s="103" t="s">
        <v>418</v>
      </c>
      <c r="H53" s="103" t="s">
        <v>435</v>
      </c>
      <c r="I53" s="103" t="s">
        <v>497</v>
      </c>
      <c r="J53" s="103" t="s">
        <v>214</v>
      </c>
      <c r="K53" s="83" t="s">
        <v>498</v>
      </c>
      <c r="L53" s="394"/>
      <c r="M53" s="32" t="s">
        <v>10</v>
      </c>
      <c r="N53" s="2" t="s">
        <v>563</v>
      </c>
      <c r="O53" s="43"/>
      <c r="P53" s="20"/>
    </row>
    <row r="54" spans="2:16" ht="15" thickBot="1" x14ac:dyDescent="0.4">
      <c r="B54" s="379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2" t="s">
        <v>11</v>
      </c>
      <c r="N54" s="2" t="s">
        <v>564</v>
      </c>
      <c r="O54" s="44"/>
      <c r="P54" s="20"/>
    </row>
    <row r="55" spans="2:16" ht="15" thickBot="1" x14ac:dyDescent="0.4">
      <c r="B55" s="19">
        <v>11</v>
      </c>
      <c r="C55" s="19">
        <v>12</v>
      </c>
      <c r="D55" s="19">
        <v>13</v>
      </c>
      <c r="E55" s="19">
        <v>14</v>
      </c>
      <c r="F55" s="19">
        <v>15</v>
      </c>
      <c r="G55" s="19">
        <v>16</v>
      </c>
      <c r="H55" s="19">
        <v>17</v>
      </c>
      <c r="I55" s="19">
        <v>18</v>
      </c>
      <c r="J55" s="19">
        <v>19</v>
      </c>
      <c r="K55" s="19">
        <v>20</v>
      </c>
      <c r="L55" s="392"/>
      <c r="M55" s="2"/>
      <c r="N55" s="20"/>
      <c r="O55" s="43"/>
      <c r="P55" s="20"/>
    </row>
    <row r="56" spans="2:16" x14ac:dyDescent="0.35"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392"/>
      <c r="M56" s="20"/>
      <c r="N56" s="20"/>
      <c r="O56" s="43"/>
      <c r="P56" s="20"/>
    </row>
    <row r="57" spans="2:16" x14ac:dyDescent="0.35">
      <c r="B57" s="379"/>
      <c r="C57" s="380"/>
      <c r="D57" s="380"/>
      <c r="E57" s="380"/>
      <c r="F57" s="380"/>
      <c r="G57" s="380"/>
      <c r="H57" s="380"/>
      <c r="I57" s="380"/>
      <c r="J57" s="380"/>
      <c r="K57" s="380"/>
      <c r="L57" s="381"/>
    </row>
    <row r="58" spans="2:16" x14ac:dyDescent="0.35">
      <c r="B58" s="19">
        <v>21</v>
      </c>
      <c r="C58" s="19">
        <v>22</v>
      </c>
      <c r="D58" s="19">
        <v>23</v>
      </c>
      <c r="E58" s="19">
        <v>24</v>
      </c>
      <c r="F58" s="19">
        <v>25</v>
      </c>
      <c r="G58" s="19">
        <v>26</v>
      </c>
      <c r="H58" s="19">
        <v>27</v>
      </c>
      <c r="I58" s="19">
        <v>28</v>
      </c>
      <c r="J58" s="19">
        <v>29</v>
      </c>
      <c r="K58" s="19">
        <v>30</v>
      </c>
      <c r="L58" s="19">
        <v>31</v>
      </c>
    </row>
    <row r="59" spans="2:16" x14ac:dyDescent="0.35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</row>
  </sheetData>
  <mergeCells count="23">
    <mergeCell ref="J14:L14"/>
    <mergeCell ref="J2:L2"/>
    <mergeCell ref="L4:L5"/>
    <mergeCell ref="B6:L6"/>
    <mergeCell ref="L7:L8"/>
    <mergeCell ref="B9:L9"/>
    <mergeCell ref="B45:L45"/>
    <mergeCell ref="L16:L17"/>
    <mergeCell ref="B18:L18"/>
    <mergeCell ref="L19:L20"/>
    <mergeCell ref="B21:L21"/>
    <mergeCell ref="J26:L26"/>
    <mergeCell ref="L28:L29"/>
    <mergeCell ref="B30:L30"/>
    <mergeCell ref="L31:L32"/>
    <mergeCell ref="J38:L38"/>
    <mergeCell ref="L40:L41"/>
    <mergeCell ref="L43:L44"/>
    <mergeCell ref="J50:L50"/>
    <mergeCell ref="L52:L53"/>
    <mergeCell ref="B54:L54"/>
    <mergeCell ref="L55:L56"/>
    <mergeCell ref="B57:L57"/>
  </mergeCells>
  <pageMargins left="0.7" right="0.7" top="0.75" bottom="0.75" header="0.3" footer="0.3"/>
  <pageSetup paperSize="9" scale="7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opLeftCell="A27" zoomScaleNormal="100" workbookViewId="0">
      <selection activeCell="B50" sqref="B50"/>
    </sheetView>
  </sheetViews>
  <sheetFormatPr defaultRowHeight="14.5" x14ac:dyDescent="0.35"/>
  <cols>
    <col min="1" max="1" width="8.7265625" style="400"/>
    <col min="2" max="9" width="8.7265625" style="1"/>
    <col min="10" max="10" width="8.7265625" style="1" customWidth="1"/>
    <col min="11" max="13" width="8.7265625" style="1"/>
    <col min="14" max="14" width="11.1796875" style="1" customWidth="1"/>
    <col min="15" max="15" width="8.7265625" style="42" customWidth="1"/>
    <col min="16" max="16" width="8.7265625" style="1"/>
    <col min="17" max="17" width="17.1796875" style="1" customWidth="1"/>
    <col min="18" max="16384" width="8.7265625" style="1"/>
  </cols>
  <sheetData>
    <row r="2" spans="2:14" ht="15" customHeight="1" x14ac:dyDescent="0.35">
      <c r="B2" s="174" t="s">
        <v>0</v>
      </c>
      <c r="C2" s="165"/>
      <c r="D2" s="19" t="s">
        <v>3</v>
      </c>
      <c r="E2" s="165"/>
      <c r="F2" s="165"/>
      <c r="G2" s="165"/>
      <c r="H2" s="165"/>
      <c r="I2" s="165"/>
      <c r="J2" s="174" t="s">
        <v>566</v>
      </c>
      <c r="K2" s="174"/>
      <c r="L2" s="175"/>
      <c r="M2" s="106" t="s">
        <v>12</v>
      </c>
      <c r="N2" s="106" t="s">
        <v>13</v>
      </c>
    </row>
    <row r="3" spans="2:14" x14ac:dyDescent="0.35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106" t="s">
        <v>8</v>
      </c>
      <c r="N3" s="85" t="s">
        <v>641</v>
      </c>
    </row>
    <row r="4" spans="2:14" x14ac:dyDescent="0.35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171"/>
      <c r="M4" s="106" t="s">
        <v>9</v>
      </c>
      <c r="N4" s="85" t="s">
        <v>642</v>
      </c>
    </row>
    <row r="5" spans="2:14" x14ac:dyDescent="0.35">
      <c r="B5" s="83" t="s">
        <v>567</v>
      </c>
      <c r="C5" s="83" t="s">
        <v>568</v>
      </c>
      <c r="D5" s="83" t="s">
        <v>321</v>
      </c>
      <c r="E5" s="83" t="s">
        <v>355</v>
      </c>
      <c r="F5" s="83" t="s">
        <v>58</v>
      </c>
      <c r="G5" s="83" t="s">
        <v>132</v>
      </c>
      <c r="H5" s="83" t="s">
        <v>400</v>
      </c>
      <c r="I5" s="83" t="s">
        <v>333</v>
      </c>
      <c r="J5" s="83" t="s">
        <v>229</v>
      </c>
      <c r="K5" s="20" t="s">
        <v>199</v>
      </c>
      <c r="L5" s="171"/>
      <c r="M5" s="106" t="s">
        <v>10</v>
      </c>
      <c r="N5" s="85" t="s">
        <v>643</v>
      </c>
    </row>
    <row r="6" spans="2:14" x14ac:dyDescent="0.35"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66"/>
      <c r="M6" s="106" t="s">
        <v>11</v>
      </c>
      <c r="N6" s="85" t="s">
        <v>644</v>
      </c>
    </row>
    <row r="7" spans="2:14" ht="15" thickBot="1" x14ac:dyDescent="0.4">
      <c r="B7" s="19">
        <v>11</v>
      </c>
      <c r="C7" s="19">
        <v>12</v>
      </c>
      <c r="D7" s="19">
        <v>13</v>
      </c>
      <c r="E7" s="19">
        <v>14</v>
      </c>
      <c r="F7" s="19">
        <v>15</v>
      </c>
      <c r="G7" s="19">
        <v>16</v>
      </c>
      <c r="H7" s="19">
        <v>17</v>
      </c>
      <c r="I7" s="19">
        <v>18</v>
      </c>
      <c r="J7" s="19">
        <v>19</v>
      </c>
      <c r="K7" s="19">
        <v>20</v>
      </c>
      <c r="L7" s="169"/>
      <c r="N7" s="2"/>
    </row>
    <row r="8" spans="2:14" ht="15" thickBot="1" x14ac:dyDescent="0.4">
      <c r="B8" s="85" t="s">
        <v>29</v>
      </c>
      <c r="C8" s="83" t="s">
        <v>74</v>
      </c>
      <c r="D8" s="83" t="s">
        <v>97</v>
      </c>
      <c r="E8" s="83" t="s">
        <v>312</v>
      </c>
      <c r="F8" s="83" t="s">
        <v>418</v>
      </c>
      <c r="G8" s="83" t="s">
        <v>577</v>
      </c>
      <c r="H8" s="83" t="s">
        <v>592</v>
      </c>
      <c r="I8" s="83" t="s">
        <v>593</v>
      </c>
      <c r="J8" s="82" t="s">
        <v>599</v>
      </c>
      <c r="K8" s="82" t="s">
        <v>600</v>
      </c>
      <c r="L8" s="170"/>
      <c r="M8" s="25"/>
      <c r="N8" s="2"/>
    </row>
    <row r="9" spans="2:14" x14ac:dyDescent="0.35">
      <c r="B9" s="172"/>
      <c r="C9" s="173"/>
      <c r="D9" s="173"/>
      <c r="E9" s="173"/>
      <c r="F9" s="173"/>
      <c r="G9" s="173"/>
      <c r="H9" s="173"/>
      <c r="I9" s="173"/>
      <c r="J9" s="167"/>
      <c r="K9" s="167"/>
      <c r="L9" s="168"/>
    </row>
    <row r="10" spans="2:14" x14ac:dyDescent="0.35">
      <c r="B10" s="19">
        <v>21</v>
      </c>
      <c r="C10" s="19">
        <v>22</v>
      </c>
      <c r="D10" s="19">
        <v>23</v>
      </c>
      <c r="E10" s="19">
        <v>24</v>
      </c>
      <c r="F10" s="19">
        <v>25</v>
      </c>
      <c r="G10" s="19">
        <v>26</v>
      </c>
      <c r="H10" s="19">
        <v>27</v>
      </c>
      <c r="I10" s="19">
        <v>28</v>
      </c>
      <c r="J10" s="19">
        <v>29</v>
      </c>
      <c r="K10" s="19">
        <v>30</v>
      </c>
      <c r="L10" s="19">
        <v>31</v>
      </c>
    </row>
    <row r="11" spans="2:14" x14ac:dyDescent="0.35">
      <c r="B11" s="82" t="s">
        <v>633</v>
      </c>
      <c r="C11" s="82" t="s">
        <v>634</v>
      </c>
      <c r="D11" s="82" t="s">
        <v>635</v>
      </c>
      <c r="E11" s="82" t="s">
        <v>636</v>
      </c>
      <c r="F11" s="82" t="s">
        <v>637</v>
      </c>
      <c r="G11" s="82" t="s">
        <v>482</v>
      </c>
      <c r="H11" s="82" t="s">
        <v>638</v>
      </c>
      <c r="I11" s="82" t="s">
        <v>639</v>
      </c>
      <c r="J11" s="82" t="s">
        <v>640</v>
      </c>
      <c r="K11" s="82" t="s">
        <v>507</v>
      </c>
      <c r="L11" s="82" t="s">
        <v>530</v>
      </c>
      <c r="M11" s="25"/>
    </row>
    <row r="14" spans="2:14" ht="15" customHeight="1" x14ac:dyDescent="0.35">
      <c r="B14" s="174" t="s">
        <v>0</v>
      </c>
      <c r="C14" s="165"/>
      <c r="D14" s="19" t="s">
        <v>4</v>
      </c>
      <c r="E14" s="165"/>
      <c r="F14" s="165"/>
      <c r="G14" s="165"/>
      <c r="H14" s="165"/>
      <c r="I14" s="165"/>
      <c r="J14" s="174" t="s">
        <v>566</v>
      </c>
      <c r="K14" s="174"/>
      <c r="L14" s="175"/>
      <c r="M14" s="106" t="s">
        <v>12</v>
      </c>
      <c r="N14" s="106" t="s">
        <v>13</v>
      </c>
    </row>
    <row r="15" spans="2:14" x14ac:dyDescent="0.35"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106" t="s">
        <v>8</v>
      </c>
      <c r="N15" s="85" t="s">
        <v>629</v>
      </c>
    </row>
    <row r="16" spans="2:14" x14ac:dyDescent="0.35">
      <c r="B16" s="19">
        <v>1</v>
      </c>
      <c r="C16" s="19">
        <v>2</v>
      </c>
      <c r="D16" s="19">
        <v>3</v>
      </c>
      <c r="E16" s="19">
        <v>4</v>
      </c>
      <c r="F16" s="19">
        <v>5</v>
      </c>
      <c r="G16" s="19">
        <v>6</v>
      </c>
      <c r="H16" s="19">
        <v>7</v>
      </c>
      <c r="I16" s="19">
        <v>8</v>
      </c>
      <c r="J16" s="19">
        <v>9</v>
      </c>
      <c r="K16" s="19">
        <v>10</v>
      </c>
      <c r="L16" s="171"/>
      <c r="M16" s="106" t="s">
        <v>9</v>
      </c>
      <c r="N16" s="85" t="s">
        <v>630</v>
      </c>
    </row>
    <row r="17" spans="2:14" x14ac:dyDescent="0.35">
      <c r="B17" s="83" t="s">
        <v>165</v>
      </c>
      <c r="C17" s="83" t="s">
        <v>312</v>
      </c>
      <c r="D17" s="83" t="s">
        <v>569</v>
      </c>
      <c r="E17" s="83" t="s">
        <v>141</v>
      </c>
      <c r="F17" s="83" t="s">
        <v>415</v>
      </c>
      <c r="G17" s="83" t="s">
        <v>569</v>
      </c>
      <c r="H17" s="83" t="s">
        <v>424</v>
      </c>
      <c r="I17" s="83" t="s">
        <v>194</v>
      </c>
      <c r="J17" s="83" t="s">
        <v>106</v>
      </c>
      <c r="K17" s="20" t="s">
        <v>197</v>
      </c>
      <c r="L17" s="171"/>
      <c r="M17" s="106" t="s">
        <v>10</v>
      </c>
      <c r="N17" s="85" t="s">
        <v>631</v>
      </c>
    </row>
    <row r="18" spans="2:14" x14ac:dyDescent="0.35"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66"/>
      <c r="M18" s="106" t="s">
        <v>11</v>
      </c>
      <c r="N18" s="85" t="s">
        <v>632</v>
      </c>
    </row>
    <row r="19" spans="2:14" ht="15" thickBot="1" x14ac:dyDescent="0.4">
      <c r="B19" s="19">
        <v>11</v>
      </c>
      <c r="C19" s="19">
        <v>12</v>
      </c>
      <c r="D19" s="19">
        <v>13</v>
      </c>
      <c r="E19" s="19">
        <v>14</v>
      </c>
      <c r="F19" s="19">
        <v>15</v>
      </c>
      <c r="G19" s="19">
        <v>16</v>
      </c>
      <c r="H19" s="19">
        <v>17</v>
      </c>
      <c r="I19" s="19">
        <v>18</v>
      </c>
      <c r="J19" s="19">
        <v>19</v>
      </c>
      <c r="K19" s="19">
        <v>20</v>
      </c>
      <c r="L19" s="169"/>
      <c r="N19" s="2"/>
    </row>
    <row r="20" spans="2:14" ht="15" thickBot="1" x14ac:dyDescent="0.4">
      <c r="B20" s="83" t="s">
        <v>65</v>
      </c>
      <c r="C20" s="83" t="s">
        <v>578</v>
      </c>
      <c r="D20" s="83" t="s">
        <v>115</v>
      </c>
      <c r="E20" s="83" t="s">
        <v>56</v>
      </c>
      <c r="F20" s="83" t="s">
        <v>579</v>
      </c>
      <c r="G20" s="83" t="s">
        <v>569</v>
      </c>
      <c r="H20" s="83" t="s">
        <v>586</v>
      </c>
      <c r="I20" s="83" t="s">
        <v>587</v>
      </c>
      <c r="J20" s="85" t="s">
        <v>596</v>
      </c>
      <c r="K20" s="82" t="s">
        <v>597</v>
      </c>
      <c r="L20" s="170"/>
      <c r="M20" s="25"/>
      <c r="N20" s="2"/>
    </row>
    <row r="21" spans="2:14" x14ac:dyDescent="0.35">
      <c r="B21" s="166"/>
      <c r="C21" s="167"/>
      <c r="D21" s="167"/>
      <c r="E21" s="167"/>
      <c r="F21" s="167"/>
      <c r="G21" s="167"/>
      <c r="H21" s="167"/>
      <c r="I21" s="167"/>
      <c r="J21" s="173"/>
      <c r="K21" s="173"/>
      <c r="L21" s="168"/>
    </row>
    <row r="22" spans="2:14" x14ac:dyDescent="0.35">
      <c r="B22" s="19">
        <v>21</v>
      </c>
      <c r="C22" s="19">
        <v>22</v>
      </c>
      <c r="D22" s="19">
        <v>23</v>
      </c>
      <c r="E22" s="19">
        <v>24</v>
      </c>
      <c r="F22" s="19">
        <v>25</v>
      </c>
      <c r="G22" s="19">
        <v>26</v>
      </c>
      <c r="H22" s="19">
        <v>27</v>
      </c>
      <c r="I22" s="19">
        <v>28</v>
      </c>
      <c r="J22" s="19">
        <v>29</v>
      </c>
      <c r="K22" s="19">
        <v>30</v>
      </c>
      <c r="L22" s="19">
        <v>31</v>
      </c>
    </row>
    <row r="23" spans="2:14" x14ac:dyDescent="0.35">
      <c r="B23" s="82" t="s">
        <v>621</v>
      </c>
      <c r="C23" s="82" t="s">
        <v>622</v>
      </c>
      <c r="D23" s="82" t="s">
        <v>623</v>
      </c>
      <c r="E23" s="82" t="s">
        <v>516</v>
      </c>
      <c r="F23" s="85" t="s">
        <v>624</v>
      </c>
      <c r="G23" s="82" t="s">
        <v>625</v>
      </c>
      <c r="H23" s="82" t="s">
        <v>527</v>
      </c>
      <c r="I23" s="82" t="s">
        <v>626</v>
      </c>
      <c r="J23" s="82" t="s">
        <v>627</v>
      </c>
      <c r="K23" s="82" t="s">
        <v>628</v>
      </c>
      <c r="L23" s="82" t="s">
        <v>523</v>
      </c>
      <c r="M23" s="25"/>
    </row>
    <row r="26" spans="2:14" ht="15" customHeight="1" x14ac:dyDescent="0.35">
      <c r="B26" s="174" t="s">
        <v>0</v>
      </c>
      <c r="C26" s="165"/>
      <c r="D26" s="19" t="s">
        <v>5</v>
      </c>
      <c r="E26" s="165"/>
      <c r="F26" s="165"/>
      <c r="G26" s="165"/>
      <c r="H26" s="165"/>
      <c r="I26" s="165"/>
      <c r="J26" s="174" t="s">
        <v>566</v>
      </c>
      <c r="K26" s="174"/>
      <c r="L26" s="175"/>
      <c r="M26" s="106" t="s">
        <v>12</v>
      </c>
      <c r="N26" s="106" t="s">
        <v>13</v>
      </c>
    </row>
    <row r="27" spans="2:14" x14ac:dyDescent="0.35"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106" t="s">
        <v>8</v>
      </c>
      <c r="N27" s="85" t="s">
        <v>608</v>
      </c>
    </row>
    <row r="28" spans="2:14" x14ac:dyDescent="0.35">
      <c r="B28" s="19">
        <v>1</v>
      </c>
      <c r="C28" s="19">
        <v>2</v>
      </c>
      <c r="D28" s="19">
        <v>3</v>
      </c>
      <c r="E28" s="19">
        <v>4</v>
      </c>
      <c r="F28" s="19">
        <v>5</v>
      </c>
      <c r="G28" s="19">
        <v>6</v>
      </c>
      <c r="H28" s="19">
        <v>7</v>
      </c>
      <c r="I28" s="19">
        <v>8</v>
      </c>
      <c r="J28" s="19">
        <v>9</v>
      </c>
      <c r="K28" s="19">
        <v>10</v>
      </c>
      <c r="L28" s="171"/>
      <c r="M28" s="106" t="s">
        <v>9</v>
      </c>
      <c r="N28" s="85" t="s">
        <v>609</v>
      </c>
    </row>
    <row r="29" spans="2:14" x14ac:dyDescent="0.35">
      <c r="B29" s="83" t="s">
        <v>570</v>
      </c>
      <c r="C29" s="83" t="s">
        <v>116</v>
      </c>
      <c r="D29" s="83" t="s">
        <v>571</v>
      </c>
      <c r="E29" s="83" t="s">
        <v>572</v>
      </c>
      <c r="F29" s="83" t="s">
        <v>494</v>
      </c>
      <c r="G29" s="83" t="s">
        <v>355</v>
      </c>
      <c r="H29" s="83" t="s">
        <v>50</v>
      </c>
      <c r="I29" s="83" t="s">
        <v>355</v>
      </c>
      <c r="J29" s="83" t="s">
        <v>571</v>
      </c>
      <c r="K29" s="20" t="s">
        <v>580</v>
      </c>
      <c r="L29" s="171"/>
      <c r="M29" s="106" t="s">
        <v>10</v>
      </c>
      <c r="N29" s="85" t="s">
        <v>610</v>
      </c>
    </row>
    <row r="30" spans="2:14" x14ac:dyDescent="0.35"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66"/>
      <c r="M30" s="106" t="s">
        <v>11</v>
      </c>
      <c r="N30" s="85" t="s">
        <v>611</v>
      </c>
    </row>
    <row r="31" spans="2:14" ht="15" thickBot="1" x14ac:dyDescent="0.4">
      <c r="B31" s="19">
        <v>11</v>
      </c>
      <c r="C31" s="19">
        <v>12</v>
      </c>
      <c r="D31" s="19">
        <v>13</v>
      </c>
      <c r="E31" s="19">
        <v>14</v>
      </c>
      <c r="F31" s="19">
        <v>15</v>
      </c>
      <c r="G31" s="19">
        <v>16</v>
      </c>
      <c r="H31" s="19">
        <v>17</v>
      </c>
      <c r="I31" s="19">
        <v>18</v>
      </c>
      <c r="J31" s="19">
        <v>19</v>
      </c>
      <c r="K31" s="19">
        <v>20</v>
      </c>
      <c r="L31" s="169"/>
      <c r="N31" s="2"/>
    </row>
    <row r="32" spans="2:14" ht="15" thickBot="1" x14ac:dyDescent="0.4">
      <c r="B32" s="83" t="s">
        <v>581</v>
      </c>
      <c r="C32" s="83" t="s">
        <v>361</v>
      </c>
      <c r="D32" s="83" t="s">
        <v>312</v>
      </c>
      <c r="E32" s="83" t="s">
        <v>75</v>
      </c>
      <c r="F32" s="83" t="s">
        <v>399</v>
      </c>
      <c r="G32" s="83" t="s">
        <v>327</v>
      </c>
      <c r="H32" s="83" t="s">
        <v>590</v>
      </c>
      <c r="I32" s="83" t="s">
        <v>546</v>
      </c>
      <c r="J32" s="82" t="s">
        <v>594</v>
      </c>
      <c r="K32" s="82" t="s">
        <v>595</v>
      </c>
      <c r="L32" s="170"/>
      <c r="M32" s="25"/>
      <c r="N32" s="2"/>
    </row>
    <row r="33" spans="2:14" x14ac:dyDescent="0.35">
      <c r="B33" s="166"/>
      <c r="C33" s="167"/>
      <c r="D33" s="167"/>
      <c r="E33" s="167"/>
      <c r="F33" s="167"/>
      <c r="G33" s="167"/>
      <c r="H33" s="167"/>
      <c r="I33" s="167"/>
      <c r="J33" s="167"/>
      <c r="K33" s="167"/>
      <c r="L33" s="168"/>
    </row>
    <row r="34" spans="2:14" x14ac:dyDescent="0.35">
      <c r="B34" s="19">
        <v>21</v>
      </c>
      <c r="C34" s="19">
        <v>22</v>
      </c>
      <c r="D34" s="19">
        <v>23</v>
      </c>
      <c r="E34" s="19">
        <v>24</v>
      </c>
      <c r="F34" s="19">
        <v>25</v>
      </c>
      <c r="G34" s="19">
        <v>26</v>
      </c>
      <c r="H34" s="19">
        <v>27</v>
      </c>
      <c r="I34" s="19">
        <v>28</v>
      </c>
      <c r="J34" s="19">
        <v>29</v>
      </c>
      <c r="K34" s="19">
        <v>30</v>
      </c>
      <c r="L34" s="19">
        <v>31</v>
      </c>
    </row>
    <row r="35" spans="2:14" x14ac:dyDescent="0.35">
      <c r="B35" s="82" t="s">
        <v>601</v>
      </c>
      <c r="C35" s="82" t="s">
        <v>590</v>
      </c>
      <c r="D35" s="82" t="s">
        <v>602</v>
      </c>
      <c r="E35" s="82" t="s">
        <v>597</v>
      </c>
      <c r="F35" s="82" t="s">
        <v>603</v>
      </c>
      <c r="G35" s="82" t="s">
        <v>604</v>
      </c>
      <c r="H35" s="82" t="s">
        <v>603</v>
      </c>
      <c r="I35" s="82" t="s">
        <v>605</v>
      </c>
      <c r="J35" s="82" t="s">
        <v>606</v>
      </c>
      <c r="K35" s="82" t="s">
        <v>607</v>
      </c>
      <c r="L35" s="82" t="s">
        <v>590</v>
      </c>
      <c r="M35" s="25"/>
    </row>
    <row r="38" spans="2:14" ht="15" customHeight="1" x14ac:dyDescent="0.35">
      <c r="B38" s="174" t="s">
        <v>0</v>
      </c>
      <c r="C38" s="165"/>
      <c r="D38" s="19" t="s">
        <v>1</v>
      </c>
      <c r="E38" s="165"/>
      <c r="F38" s="165"/>
      <c r="G38" s="165"/>
      <c r="H38" s="165"/>
      <c r="I38" s="165"/>
      <c r="J38" s="174" t="s">
        <v>566</v>
      </c>
      <c r="K38" s="174"/>
      <c r="L38" s="175"/>
      <c r="M38" s="106" t="s">
        <v>12</v>
      </c>
      <c r="N38" s="106" t="s">
        <v>13</v>
      </c>
    </row>
    <row r="39" spans="2:14" x14ac:dyDescent="0.35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106" t="s">
        <v>8</v>
      </c>
      <c r="N39" s="85" t="s">
        <v>617</v>
      </c>
    </row>
    <row r="40" spans="2:14" x14ac:dyDescent="0.35">
      <c r="B40" s="19">
        <v>1</v>
      </c>
      <c r="C40" s="19">
        <v>2</v>
      </c>
      <c r="D40" s="19">
        <v>3</v>
      </c>
      <c r="E40" s="19">
        <v>4</v>
      </c>
      <c r="F40" s="19">
        <v>5</v>
      </c>
      <c r="G40" s="19">
        <v>6</v>
      </c>
      <c r="H40" s="19">
        <v>7</v>
      </c>
      <c r="I40" s="19">
        <v>8</v>
      </c>
      <c r="J40" s="19">
        <v>9</v>
      </c>
      <c r="K40" s="19">
        <v>10</v>
      </c>
      <c r="L40" s="171"/>
      <c r="M40" s="106" t="s">
        <v>9</v>
      </c>
      <c r="N40" s="85" t="s">
        <v>618</v>
      </c>
    </row>
    <row r="41" spans="2:14" x14ac:dyDescent="0.35">
      <c r="B41" s="83" t="s">
        <v>573</v>
      </c>
      <c r="C41" s="83" t="s">
        <v>250</v>
      </c>
      <c r="D41" s="83" t="s">
        <v>569</v>
      </c>
      <c r="E41" s="83" t="s">
        <v>207</v>
      </c>
      <c r="F41" s="83" t="s">
        <v>31</v>
      </c>
      <c r="G41" s="83" t="s">
        <v>21</v>
      </c>
      <c r="H41" s="83" t="s">
        <v>48</v>
      </c>
      <c r="I41" s="83" t="s">
        <v>575</v>
      </c>
      <c r="J41" s="83" t="s">
        <v>107</v>
      </c>
      <c r="K41" s="20" t="s">
        <v>359</v>
      </c>
      <c r="L41" s="171"/>
      <c r="M41" s="106" t="s">
        <v>10</v>
      </c>
      <c r="N41" s="85" t="s">
        <v>619</v>
      </c>
    </row>
    <row r="42" spans="2:14" x14ac:dyDescent="0.35"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66"/>
      <c r="M42" s="106" t="s">
        <v>11</v>
      </c>
      <c r="N42" s="85" t="s">
        <v>620</v>
      </c>
    </row>
    <row r="43" spans="2:14" ht="15" thickBot="1" x14ac:dyDescent="0.4">
      <c r="B43" s="19">
        <v>11</v>
      </c>
      <c r="C43" s="19">
        <v>12</v>
      </c>
      <c r="D43" s="19">
        <v>13</v>
      </c>
      <c r="E43" s="19">
        <v>14</v>
      </c>
      <c r="F43" s="19">
        <v>15</v>
      </c>
      <c r="G43" s="19">
        <v>16</v>
      </c>
      <c r="H43" s="19">
        <v>17</v>
      </c>
      <c r="I43" s="19">
        <v>18</v>
      </c>
      <c r="J43" s="19">
        <v>19</v>
      </c>
      <c r="K43" s="19">
        <v>20</v>
      </c>
      <c r="L43" s="169"/>
      <c r="N43" s="2"/>
    </row>
    <row r="44" spans="2:14" ht="15" thickBot="1" x14ac:dyDescent="0.4">
      <c r="B44" s="85" t="s">
        <v>582</v>
      </c>
      <c r="C44" s="83" t="s">
        <v>28</v>
      </c>
      <c r="D44" s="83" t="s">
        <v>97</v>
      </c>
      <c r="E44" s="83" t="s">
        <v>64</v>
      </c>
      <c r="F44" s="83" t="s">
        <v>30</v>
      </c>
      <c r="G44" s="83" t="s">
        <v>29</v>
      </c>
      <c r="H44" s="85" t="s">
        <v>591</v>
      </c>
      <c r="I44" s="83" t="s">
        <v>461</v>
      </c>
      <c r="J44" s="82" t="s">
        <v>545</v>
      </c>
      <c r="K44" s="82" t="s">
        <v>587</v>
      </c>
      <c r="L44" s="170"/>
      <c r="M44" s="25"/>
      <c r="N44" s="2"/>
    </row>
    <row r="45" spans="2:14" x14ac:dyDescent="0.35">
      <c r="B45" s="172"/>
      <c r="C45" s="173"/>
      <c r="D45" s="173"/>
      <c r="E45" s="173"/>
      <c r="F45" s="173"/>
      <c r="G45" s="173"/>
      <c r="H45" s="173"/>
      <c r="I45" s="173"/>
      <c r="J45" s="167"/>
      <c r="K45" s="167"/>
      <c r="L45" s="168"/>
    </row>
    <row r="46" spans="2:14" x14ac:dyDescent="0.35">
      <c r="B46" s="19">
        <v>21</v>
      </c>
      <c r="C46" s="19">
        <v>22</v>
      </c>
      <c r="D46" s="19">
        <v>23</v>
      </c>
      <c r="E46" s="19">
        <v>24</v>
      </c>
      <c r="F46" s="19">
        <v>25</v>
      </c>
      <c r="G46" s="19">
        <v>26</v>
      </c>
      <c r="H46" s="19">
        <v>27</v>
      </c>
      <c r="I46" s="19">
        <v>28</v>
      </c>
      <c r="J46" s="19">
        <v>29</v>
      </c>
      <c r="K46" s="19">
        <v>30</v>
      </c>
      <c r="L46" s="19">
        <v>31</v>
      </c>
    </row>
    <row r="47" spans="2:14" x14ac:dyDescent="0.35">
      <c r="B47" s="82" t="s">
        <v>502</v>
      </c>
      <c r="C47" s="85" t="s">
        <v>604</v>
      </c>
      <c r="D47" s="82" t="s">
        <v>516</v>
      </c>
      <c r="E47" s="82" t="s">
        <v>461</v>
      </c>
      <c r="F47" s="82" t="s">
        <v>612</v>
      </c>
      <c r="G47" s="82" t="s">
        <v>613</v>
      </c>
      <c r="H47" s="82" t="s">
        <v>614</v>
      </c>
      <c r="I47" s="82" t="s">
        <v>604</v>
      </c>
      <c r="J47" s="85" t="s">
        <v>526</v>
      </c>
      <c r="K47" s="82" t="s">
        <v>615</v>
      </c>
      <c r="L47" s="82" t="s">
        <v>616</v>
      </c>
      <c r="M47" s="25"/>
    </row>
    <row r="50" spans="2:16" ht="15" customHeight="1" x14ac:dyDescent="0.35">
      <c r="B50" s="174" t="s">
        <v>0</v>
      </c>
      <c r="C50" s="165"/>
      <c r="D50" s="19" t="s">
        <v>2</v>
      </c>
      <c r="E50" s="165"/>
      <c r="F50" s="165"/>
      <c r="G50" s="165"/>
      <c r="H50" s="165"/>
      <c r="I50" s="165"/>
      <c r="J50" s="174" t="s">
        <v>566</v>
      </c>
      <c r="K50" s="174"/>
      <c r="L50" s="175"/>
      <c r="M50" s="106" t="s">
        <v>12</v>
      </c>
      <c r="N50" s="106" t="s">
        <v>13</v>
      </c>
    </row>
    <row r="51" spans="2:16" x14ac:dyDescent="0.35"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106" t="s">
        <v>8</v>
      </c>
      <c r="N51" s="85" t="s">
        <v>651</v>
      </c>
    </row>
    <row r="52" spans="2:16" x14ac:dyDescent="0.35">
      <c r="B52" s="19">
        <v>1</v>
      </c>
      <c r="C52" s="19">
        <v>2</v>
      </c>
      <c r="D52" s="19">
        <v>3</v>
      </c>
      <c r="E52" s="19">
        <v>4</v>
      </c>
      <c r="F52" s="19">
        <v>5</v>
      </c>
      <c r="G52" s="19">
        <v>6</v>
      </c>
      <c r="H52" s="19">
        <v>7</v>
      </c>
      <c r="I52" s="19">
        <v>8</v>
      </c>
      <c r="J52" s="19">
        <v>9</v>
      </c>
      <c r="K52" s="19">
        <v>10</v>
      </c>
      <c r="L52" s="171"/>
      <c r="M52" s="106" t="s">
        <v>9</v>
      </c>
      <c r="N52" s="85" t="s">
        <v>652</v>
      </c>
    </row>
    <row r="53" spans="2:16" x14ac:dyDescent="0.35">
      <c r="B53" s="83" t="s">
        <v>388</v>
      </c>
      <c r="C53" s="83" t="s">
        <v>206</v>
      </c>
      <c r="D53" s="83" t="s">
        <v>155</v>
      </c>
      <c r="E53" s="83" t="s">
        <v>46</v>
      </c>
      <c r="F53" s="83" t="s">
        <v>574</v>
      </c>
      <c r="G53" s="83" t="s">
        <v>220</v>
      </c>
      <c r="H53" s="83" t="s">
        <v>96</v>
      </c>
      <c r="I53" s="83" t="s">
        <v>336</v>
      </c>
      <c r="J53" s="83" t="s">
        <v>89</v>
      </c>
      <c r="K53" s="20" t="s">
        <v>210</v>
      </c>
      <c r="L53" s="171"/>
      <c r="M53" s="106" t="s">
        <v>10</v>
      </c>
      <c r="N53" s="85" t="s">
        <v>653</v>
      </c>
      <c r="O53" s="43"/>
      <c r="P53" s="20"/>
    </row>
    <row r="54" spans="2:16" x14ac:dyDescent="0.35"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66"/>
      <c r="M54" s="106" t="s">
        <v>11</v>
      </c>
      <c r="N54" s="85" t="s">
        <v>654</v>
      </c>
      <c r="O54" s="44"/>
      <c r="P54" s="20"/>
    </row>
    <row r="55" spans="2:16" ht="15" thickBot="1" x14ac:dyDescent="0.4">
      <c r="B55" s="19">
        <v>11</v>
      </c>
      <c r="C55" s="19">
        <v>12</v>
      </c>
      <c r="D55" s="19">
        <v>13</v>
      </c>
      <c r="E55" s="19">
        <v>14</v>
      </c>
      <c r="F55" s="19">
        <v>15</v>
      </c>
      <c r="G55" s="19">
        <v>16</v>
      </c>
      <c r="H55" s="19">
        <v>17</v>
      </c>
      <c r="I55" s="19">
        <v>18</v>
      </c>
      <c r="J55" s="19">
        <v>19</v>
      </c>
      <c r="K55" s="19">
        <v>20</v>
      </c>
      <c r="L55" s="169"/>
      <c r="N55" s="2"/>
      <c r="O55" s="43"/>
      <c r="P55" s="20"/>
    </row>
    <row r="56" spans="2:16" ht="15" thickBot="1" x14ac:dyDescent="0.4">
      <c r="B56" s="83" t="s">
        <v>99</v>
      </c>
      <c r="C56" s="83" t="s">
        <v>47</v>
      </c>
      <c r="D56" s="83" t="s">
        <v>583</v>
      </c>
      <c r="E56" s="83" t="s">
        <v>358</v>
      </c>
      <c r="F56" s="83" t="s">
        <v>89</v>
      </c>
      <c r="G56" s="83" t="s">
        <v>21</v>
      </c>
      <c r="H56" s="83" t="s">
        <v>588</v>
      </c>
      <c r="I56" s="83" t="s">
        <v>589</v>
      </c>
      <c r="J56" s="83" t="s">
        <v>598</v>
      </c>
      <c r="K56" s="83" t="s">
        <v>483</v>
      </c>
      <c r="L56" s="170"/>
      <c r="M56" s="25"/>
      <c r="N56" s="2"/>
      <c r="O56" s="43"/>
      <c r="P56" s="20"/>
    </row>
    <row r="57" spans="2:16" x14ac:dyDescent="0.35">
      <c r="B57" s="166"/>
      <c r="C57" s="167"/>
      <c r="D57" s="167"/>
      <c r="E57" s="167"/>
      <c r="F57" s="167"/>
      <c r="G57" s="167"/>
      <c r="H57" s="167"/>
      <c r="I57" s="167"/>
      <c r="J57" s="167"/>
      <c r="K57" s="167"/>
      <c r="L57" s="168"/>
    </row>
    <row r="58" spans="2:16" x14ac:dyDescent="0.35">
      <c r="B58" s="19">
        <v>21</v>
      </c>
      <c r="C58" s="19">
        <v>22</v>
      </c>
      <c r="D58" s="19">
        <v>23</v>
      </c>
      <c r="E58" s="19">
        <v>24</v>
      </c>
      <c r="F58" s="19">
        <v>25</v>
      </c>
      <c r="G58" s="19">
        <v>26</v>
      </c>
      <c r="H58" s="19">
        <v>27</v>
      </c>
      <c r="I58" s="19">
        <v>28</v>
      </c>
      <c r="J58" s="19">
        <v>29</v>
      </c>
      <c r="K58" s="19">
        <v>30</v>
      </c>
      <c r="L58" s="19">
        <v>31</v>
      </c>
    </row>
    <row r="59" spans="2:16" x14ac:dyDescent="0.35">
      <c r="B59" s="82" t="s">
        <v>645</v>
      </c>
      <c r="C59" s="82" t="s">
        <v>646</v>
      </c>
      <c r="D59" s="82" t="s">
        <v>647</v>
      </c>
      <c r="E59" s="82" t="s">
        <v>648</v>
      </c>
      <c r="F59" s="82" t="s">
        <v>649</v>
      </c>
      <c r="G59" s="82" t="s">
        <v>650</v>
      </c>
      <c r="H59" s="110"/>
      <c r="I59" s="110"/>
      <c r="J59" s="110"/>
      <c r="K59" s="110"/>
      <c r="L59" s="186"/>
      <c r="M59" s="25"/>
    </row>
  </sheetData>
  <mergeCells count="1">
    <mergeCell ref="A1:A1048576"/>
  </mergeCells>
  <pageMargins left="0.7" right="0.7" top="0.75" bottom="0.75" header="0.3" footer="0.3"/>
  <pageSetup paperSize="9" scale="7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opLeftCell="A7" zoomScaleNormal="100" zoomScaleSheetLayoutView="110" workbookViewId="0">
      <selection activeCell="O10" sqref="O10"/>
    </sheetView>
  </sheetViews>
  <sheetFormatPr defaultRowHeight="14.5" x14ac:dyDescent="0.35"/>
  <cols>
    <col min="1" max="8" width="8.7265625" style="225"/>
    <col min="9" max="9" width="8.7265625" style="225" customWidth="1"/>
    <col min="10" max="12" width="8.7265625" style="225"/>
    <col min="13" max="13" width="11.1796875" style="225" customWidth="1"/>
    <col min="14" max="14" width="8.7265625" style="42" customWidth="1"/>
    <col min="15" max="15" width="8.7265625" style="225"/>
    <col min="16" max="16" width="17.1796875" style="100" customWidth="1"/>
    <col min="17" max="16384" width="8.7265625" style="225"/>
  </cols>
  <sheetData>
    <row r="2" spans="1:14" s="225" customFormat="1" ht="15" customHeight="1" x14ac:dyDescent="0.35">
      <c r="A2" s="223" t="s">
        <v>0</v>
      </c>
      <c r="B2" s="214"/>
      <c r="C2" s="19" t="s">
        <v>3</v>
      </c>
      <c r="D2" s="214"/>
      <c r="E2" s="214"/>
      <c r="F2" s="214"/>
      <c r="G2" s="214"/>
      <c r="H2" s="214"/>
      <c r="I2" s="401" t="s">
        <v>655</v>
      </c>
      <c r="J2" s="402"/>
      <c r="K2" s="402"/>
      <c r="L2" s="106" t="s">
        <v>12</v>
      </c>
      <c r="M2" s="106" t="s">
        <v>13</v>
      </c>
      <c r="N2" s="42"/>
    </row>
    <row r="3" spans="1:14" s="225" customFormat="1" x14ac:dyDescent="0.3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106" t="s">
        <v>8</v>
      </c>
      <c r="M3" s="85" t="s">
        <v>698</v>
      </c>
      <c r="N3" s="42"/>
    </row>
    <row r="4" spans="1:14" s="225" customFormat="1" x14ac:dyDescent="0.3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20"/>
      <c r="L4" s="106" t="s">
        <v>9</v>
      </c>
      <c r="M4" s="85" t="s">
        <v>699</v>
      </c>
      <c r="N4" s="42"/>
    </row>
    <row r="5" spans="1:14" s="225" customFormat="1" x14ac:dyDescent="0.35">
      <c r="A5" s="83" t="s">
        <v>330</v>
      </c>
      <c r="B5" s="85" t="s">
        <v>330</v>
      </c>
      <c r="C5" s="83" t="s">
        <v>329</v>
      </c>
      <c r="D5" s="83" t="s">
        <v>332</v>
      </c>
      <c r="E5" s="83" t="s">
        <v>250</v>
      </c>
      <c r="F5" s="83" t="s">
        <v>229</v>
      </c>
      <c r="G5" s="83" t="s">
        <v>578</v>
      </c>
      <c r="H5" s="83" t="s">
        <v>117</v>
      </c>
      <c r="I5" s="83" t="s">
        <v>32</v>
      </c>
      <c r="J5" s="83" t="s">
        <v>673</v>
      </c>
      <c r="K5" s="220"/>
      <c r="L5" s="106" t="s">
        <v>10</v>
      </c>
      <c r="M5" s="85" t="s">
        <v>700</v>
      </c>
      <c r="N5" s="42"/>
    </row>
    <row r="6" spans="1:14" s="225" customFormat="1" x14ac:dyDescent="0.35">
      <c r="A6" s="188"/>
      <c r="B6" s="188"/>
      <c r="C6" s="188"/>
      <c r="D6" s="188"/>
      <c r="E6" s="224"/>
      <c r="F6" s="224"/>
      <c r="G6" s="224"/>
      <c r="H6" s="224"/>
      <c r="I6" s="224"/>
      <c r="J6" s="224"/>
      <c r="K6" s="215"/>
      <c r="L6" s="106" t="s">
        <v>11</v>
      </c>
      <c r="M6" s="85" t="s">
        <v>701</v>
      </c>
      <c r="N6" s="42"/>
    </row>
    <row r="7" spans="1:14" s="225" customFormat="1" ht="15" thickBot="1" x14ac:dyDescent="0.4">
      <c r="A7" s="19">
        <v>11</v>
      </c>
      <c r="B7" s="19">
        <v>12</v>
      </c>
      <c r="C7" s="19">
        <v>13</v>
      </c>
      <c r="D7" s="19">
        <v>14</v>
      </c>
      <c r="E7" s="19">
        <v>15</v>
      </c>
      <c r="F7" s="19">
        <v>16</v>
      </c>
      <c r="G7" s="19">
        <v>17</v>
      </c>
      <c r="H7" s="19">
        <v>18</v>
      </c>
      <c r="I7" s="19">
        <v>19</v>
      </c>
      <c r="J7" s="19">
        <v>20</v>
      </c>
      <c r="K7" s="218"/>
      <c r="M7" s="2"/>
      <c r="N7" s="42"/>
    </row>
    <row r="8" spans="1:14" s="225" customFormat="1" ht="15" thickBot="1" x14ac:dyDescent="0.4">
      <c r="A8" s="83" t="s">
        <v>251</v>
      </c>
      <c r="B8" s="83" t="s">
        <v>134</v>
      </c>
      <c r="C8" s="83" t="s">
        <v>355</v>
      </c>
      <c r="D8" s="83" t="s">
        <v>81</v>
      </c>
      <c r="E8" s="83" t="s">
        <v>209</v>
      </c>
      <c r="F8" s="83" t="s">
        <v>60</v>
      </c>
      <c r="G8" s="83" t="s">
        <v>38</v>
      </c>
      <c r="H8" s="83" t="s">
        <v>150</v>
      </c>
      <c r="I8" s="83" t="s">
        <v>431</v>
      </c>
      <c r="J8" s="83" t="s">
        <v>30</v>
      </c>
      <c r="K8" s="219"/>
      <c r="L8" s="25"/>
      <c r="M8" s="2"/>
      <c r="N8" s="42"/>
    </row>
    <row r="9" spans="1:14" s="225" customFormat="1" x14ac:dyDescent="0.35">
      <c r="A9" s="221"/>
      <c r="B9" s="222"/>
      <c r="C9" s="222"/>
      <c r="D9" s="222"/>
      <c r="E9" s="222"/>
      <c r="F9" s="222"/>
      <c r="G9" s="222"/>
      <c r="H9" s="222"/>
      <c r="I9" s="216"/>
      <c r="J9" s="216"/>
      <c r="K9" s="217"/>
      <c r="N9" s="42"/>
    </row>
    <row r="10" spans="1:14" s="225" customFormat="1" x14ac:dyDescent="0.35">
      <c r="A10" s="19">
        <v>21</v>
      </c>
      <c r="B10" s="19">
        <v>22</v>
      </c>
      <c r="C10" s="19">
        <v>23</v>
      </c>
      <c r="D10" s="19">
        <v>24</v>
      </c>
      <c r="E10" s="19">
        <v>25</v>
      </c>
      <c r="F10" s="19">
        <v>26</v>
      </c>
      <c r="G10" s="19">
        <v>27</v>
      </c>
      <c r="H10" s="19">
        <v>28</v>
      </c>
      <c r="I10" s="187">
        <v>29</v>
      </c>
      <c r="J10" s="187">
        <v>30</v>
      </c>
      <c r="K10" s="187">
        <v>31</v>
      </c>
      <c r="N10" s="42"/>
    </row>
    <row r="11" spans="1:14" s="225" customFormat="1" x14ac:dyDescent="0.35">
      <c r="A11" s="83" t="s">
        <v>19</v>
      </c>
      <c r="B11" s="83" t="s">
        <v>690</v>
      </c>
      <c r="C11" s="83" t="s">
        <v>702</v>
      </c>
      <c r="D11" s="83" t="s">
        <v>66</v>
      </c>
      <c r="E11" s="83" t="s">
        <v>48</v>
      </c>
      <c r="F11" s="83" t="s">
        <v>703</v>
      </c>
      <c r="G11" s="83" t="s">
        <v>332</v>
      </c>
      <c r="H11" s="83"/>
      <c r="I11" s="190"/>
      <c r="J11" s="190"/>
      <c r="K11" s="190"/>
      <c r="L11" s="25"/>
      <c r="N11" s="42"/>
    </row>
    <row r="14" spans="1:14" s="225" customFormat="1" ht="15" customHeight="1" x14ac:dyDescent="0.35">
      <c r="A14" s="223" t="s">
        <v>0</v>
      </c>
      <c r="B14" s="214"/>
      <c r="C14" s="19" t="s">
        <v>4</v>
      </c>
      <c r="D14" s="214"/>
      <c r="E14" s="214"/>
      <c r="F14" s="214"/>
      <c r="G14" s="214"/>
      <c r="H14" s="214"/>
      <c r="I14" s="401" t="s">
        <v>655</v>
      </c>
      <c r="J14" s="402"/>
      <c r="K14" s="402"/>
      <c r="L14" s="106" t="s">
        <v>12</v>
      </c>
      <c r="M14" s="106" t="s">
        <v>13</v>
      </c>
      <c r="N14" s="42"/>
    </row>
    <row r="15" spans="1:14" s="225" customFormat="1" x14ac:dyDescent="0.3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106" t="s">
        <v>8</v>
      </c>
      <c r="M15" s="85" t="s">
        <v>704</v>
      </c>
      <c r="N15" s="42"/>
    </row>
    <row r="16" spans="1:14" s="225" customFormat="1" x14ac:dyDescent="0.35">
      <c r="A16" s="19">
        <v>1</v>
      </c>
      <c r="B16" s="19">
        <v>2</v>
      </c>
      <c r="C16" s="19">
        <v>3</v>
      </c>
      <c r="D16" s="19">
        <v>4</v>
      </c>
      <c r="E16" s="19">
        <v>5</v>
      </c>
      <c r="F16" s="19">
        <v>6</v>
      </c>
      <c r="G16" s="19">
        <v>7</v>
      </c>
      <c r="H16" s="19">
        <v>8</v>
      </c>
      <c r="I16" s="19">
        <v>9</v>
      </c>
      <c r="J16" s="19">
        <v>10</v>
      </c>
      <c r="K16" s="220"/>
      <c r="L16" s="106" t="s">
        <v>9</v>
      </c>
      <c r="M16" s="85" t="s">
        <v>705</v>
      </c>
      <c r="N16" s="42"/>
    </row>
    <row r="17" spans="1:14" s="225" customFormat="1" x14ac:dyDescent="0.35">
      <c r="A17" s="83" t="s">
        <v>64</v>
      </c>
      <c r="B17" s="83" t="s">
        <v>24</v>
      </c>
      <c r="C17" s="83" t="s">
        <v>332</v>
      </c>
      <c r="D17" s="83" t="s">
        <v>413</v>
      </c>
      <c r="E17" s="83" t="s">
        <v>74</v>
      </c>
      <c r="F17" s="83" t="s">
        <v>359</v>
      </c>
      <c r="G17" s="83" t="s">
        <v>657</v>
      </c>
      <c r="H17" s="83" t="s">
        <v>658</v>
      </c>
      <c r="I17" s="83" t="s">
        <v>413</v>
      </c>
      <c r="J17" s="83" t="s">
        <v>32</v>
      </c>
      <c r="K17" s="220"/>
      <c r="L17" s="106" t="s">
        <v>10</v>
      </c>
      <c r="M17" s="85" t="s">
        <v>706</v>
      </c>
      <c r="N17" s="42"/>
    </row>
    <row r="18" spans="1:14" s="225" customFormat="1" x14ac:dyDescent="0.35">
      <c r="A18" s="224"/>
      <c r="B18" s="224"/>
      <c r="C18" s="224"/>
      <c r="D18" s="224"/>
      <c r="E18" s="224"/>
      <c r="F18" s="224"/>
      <c r="G18" s="224"/>
      <c r="H18" s="224"/>
      <c r="I18" s="224"/>
      <c r="J18" s="224"/>
      <c r="K18" s="215"/>
      <c r="L18" s="106" t="s">
        <v>11</v>
      </c>
      <c r="M18" s="85" t="s">
        <v>707</v>
      </c>
      <c r="N18" s="42"/>
    </row>
    <row r="19" spans="1:14" s="225" customFormat="1" ht="15" thickBot="1" x14ac:dyDescent="0.4">
      <c r="A19" s="19">
        <v>11</v>
      </c>
      <c r="B19" s="19">
        <v>12</v>
      </c>
      <c r="C19" s="19">
        <v>13</v>
      </c>
      <c r="D19" s="19">
        <v>14</v>
      </c>
      <c r="E19" s="19">
        <v>15</v>
      </c>
      <c r="F19" s="19">
        <v>16</v>
      </c>
      <c r="G19" s="19">
        <v>17</v>
      </c>
      <c r="H19" s="19">
        <v>18</v>
      </c>
      <c r="I19" s="19">
        <v>19</v>
      </c>
      <c r="J19" s="19">
        <v>20</v>
      </c>
      <c r="K19" s="218"/>
      <c r="M19" s="2"/>
      <c r="N19" s="42"/>
    </row>
    <row r="20" spans="1:14" s="225" customFormat="1" ht="15" thickBot="1" x14ac:dyDescent="0.4">
      <c r="A20" s="83" t="s">
        <v>674</v>
      </c>
      <c r="B20" s="83" t="s">
        <v>319</v>
      </c>
      <c r="C20" s="83" t="s">
        <v>128</v>
      </c>
      <c r="D20" s="83" t="s">
        <v>35</v>
      </c>
      <c r="E20" s="83" t="s">
        <v>569</v>
      </c>
      <c r="F20" s="83" t="s">
        <v>21</v>
      </c>
      <c r="G20" s="83" t="s">
        <v>69</v>
      </c>
      <c r="H20" s="83" t="s">
        <v>151</v>
      </c>
      <c r="I20" s="83" t="s">
        <v>88</v>
      </c>
      <c r="J20" s="83" t="s">
        <v>45</v>
      </c>
      <c r="K20" s="219"/>
      <c r="L20" s="25"/>
      <c r="M20" s="2"/>
      <c r="N20" s="42"/>
    </row>
    <row r="21" spans="1:14" s="225" customFormat="1" x14ac:dyDescent="0.35">
      <c r="A21" s="215"/>
      <c r="B21" s="216"/>
      <c r="C21" s="216"/>
      <c r="D21" s="216"/>
      <c r="E21" s="216"/>
      <c r="F21" s="216"/>
      <c r="G21" s="216"/>
      <c r="H21" s="216"/>
      <c r="I21" s="222"/>
      <c r="J21" s="222"/>
      <c r="K21" s="217"/>
      <c r="N21" s="42"/>
    </row>
    <row r="22" spans="1:14" s="225" customFormat="1" x14ac:dyDescent="0.35">
      <c r="A22" s="19">
        <v>21</v>
      </c>
      <c r="B22" s="19">
        <v>22</v>
      </c>
      <c r="C22" s="19">
        <v>23</v>
      </c>
      <c r="D22" s="19">
        <v>24</v>
      </c>
      <c r="E22" s="19">
        <v>25</v>
      </c>
      <c r="F22" s="19">
        <v>26</v>
      </c>
      <c r="G22" s="19">
        <v>27</v>
      </c>
      <c r="H22" s="19">
        <v>28</v>
      </c>
      <c r="I22" s="187">
        <v>29</v>
      </c>
      <c r="J22" s="187">
        <v>30</v>
      </c>
      <c r="K22" s="187">
        <v>31</v>
      </c>
      <c r="N22" s="42"/>
    </row>
    <row r="23" spans="1:14" s="225" customFormat="1" x14ac:dyDescent="0.35">
      <c r="A23" s="83" t="s">
        <v>691</v>
      </c>
      <c r="B23" s="83" t="s">
        <v>692</v>
      </c>
      <c r="C23" s="83" t="s">
        <v>168</v>
      </c>
      <c r="D23" s="83" t="s">
        <v>312</v>
      </c>
      <c r="E23" s="83" t="s">
        <v>220</v>
      </c>
      <c r="F23" s="85" t="s">
        <v>708</v>
      </c>
      <c r="G23" s="83" t="s">
        <v>133</v>
      </c>
      <c r="H23" s="83"/>
      <c r="I23" s="190"/>
      <c r="J23" s="190"/>
      <c r="K23" s="190"/>
      <c r="L23" s="25"/>
      <c r="N23" s="42"/>
    </row>
    <row r="26" spans="1:14" s="225" customFormat="1" ht="15" customHeight="1" x14ac:dyDescent="0.35">
      <c r="A26" s="223" t="s">
        <v>0</v>
      </c>
      <c r="B26" s="214"/>
      <c r="C26" s="19" t="s">
        <v>5</v>
      </c>
      <c r="D26" s="214"/>
      <c r="E26" s="214"/>
      <c r="F26" s="214"/>
      <c r="G26" s="214"/>
      <c r="H26" s="214"/>
      <c r="I26" s="401" t="s">
        <v>655</v>
      </c>
      <c r="J26" s="402"/>
      <c r="K26" s="402"/>
      <c r="L26" s="106" t="s">
        <v>12</v>
      </c>
      <c r="M26" s="106" t="s">
        <v>13</v>
      </c>
      <c r="N26" s="42"/>
    </row>
    <row r="27" spans="1:14" s="225" customForma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106" t="s">
        <v>8</v>
      </c>
      <c r="M27" s="85" t="s">
        <v>709</v>
      </c>
      <c r="N27" s="42"/>
    </row>
    <row r="28" spans="1:14" s="225" customFormat="1" x14ac:dyDescent="0.35">
      <c r="A28" s="19">
        <v>1</v>
      </c>
      <c r="B28" s="19">
        <v>2</v>
      </c>
      <c r="C28" s="19">
        <v>3</v>
      </c>
      <c r="D28" s="19">
        <v>4</v>
      </c>
      <c r="E28" s="19">
        <v>5</v>
      </c>
      <c r="F28" s="19">
        <v>6</v>
      </c>
      <c r="G28" s="19">
        <v>7</v>
      </c>
      <c r="H28" s="19">
        <v>8</v>
      </c>
      <c r="I28" s="19">
        <v>9</v>
      </c>
      <c r="J28" s="19">
        <v>10</v>
      </c>
      <c r="K28" s="220"/>
      <c r="L28" s="106" t="s">
        <v>9</v>
      </c>
      <c r="M28" s="85" t="s">
        <v>710</v>
      </c>
      <c r="N28" s="42"/>
    </row>
    <row r="29" spans="1:14" s="225" customFormat="1" x14ac:dyDescent="0.35">
      <c r="A29" s="83" t="s">
        <v>400</v>
      </c>
      <c r="B29" s="83" t="s">
        <v>325</v>
      </c>
      <c r="C29" s="83" t="s">
        <v>416</v>
      </c>
      <c r="D29" s="83" t="s">
        <v>95</v>
      </c>
      <c r="E29" s="83" t="s">
        <v>29</v>
      </c>
      <c r="F29" s="83" t="s">
        <v>21</v>
      </c>
      <c r="G29" s="83" t="s">
        <v>250</v>
      </c>
      <c r="H29" s="83" t="s">
        <v>319</v>
      </c>
      <c r="I29" s="83" t="s">
        <v>212</v>
      </c>
      <c r="J29" s="83" t="s">
        <v>74</v>
      </c>
      <c r="K29" s="220"/>
      <c r="L29" s="106" t="s">
        <v>10</v>
      </c>
      <c r="M29" s="85" t="s">
        <v>711</v>
      </c>
      <c r="N29" s="42"/>
    </row>
    <row r="30" spans="1:14" s="225" customFormat="1" x14ac:dyDescent="0.35">
      <c r="A30" s="224"/>
      <c r="B30" s="224"/>
      <c r="C30" s="224"/>
      <c r="D30" s="224"/>
      <c r="E30" s="224"/>
      <c r="F30" s="224"/>
      <c r="G30" s="224"/>
      <c r="H30" s="224"/>
      <c r="I30" s="224"/>
      <c r="J30" s="224"/>
      <c r="K30" s="215"/>
      <c r="L30" s="106" t="s">
        <v>11</v>
      </c>
      <c r="M30" s="85" t="s">
        <v>712</v>
      </c>
      <c r="N30" s="42"/>
    </row>
    <row r="31" spans="1:14" s="225" customFormat="1" ht="15" thickBot="1" x14ac:dyDescent="0.4">
      <c r="A31" s="19">
        <v>11</v>
      </c>
      <c r="B31" s="19">
        <v>12</v>
      </c>
      <c r="C31" s="19">
        <v>13</v>
      </c>
      <c r="D31" s="19">
        <v>14</v>
      </c>
      <c r="E31" s="19">
        <v>15</v>
      </c>
      <c r="F31" s="19">
        <v>16</v>
      </c>
      <c r="G31" s="19">
        <v>17</v>
      </c>
      <c r="H31" s="19">
        <v>18</v>
      </c>
      <c r="I31" s="19">
        <v>19</v>
      </c>
      <c r="J31" s="19">
        <v>20</v>
      </c>
      <c r="K31" s="218"/>
      <c r="M31" s="2"/>
      <c r="N31" s="42"/>
    </row>
    <row r="32" spans="1:14" s="225" customFormat="1" ht="15" thickBot="1" x14ac:dyDescent="0.4">
      <c r="A32" s="83" t="s">
        <v>158</v>
      </c>
      <c r="B32" s="83" t="s">
        <v>197</v>
      </c>
      <c r="C32" s="83" t="s">
        <v>24</v>
      </c>
      <c r="D32" s="83" t="s">
        <v>250</v>
      </c>
      <c r="E32" s="83" t="s">
        <v>422</v>
      </c>
      <c r="F32" s="83" t="s">
        <v>88</v>
      </c>
      <c r="G32" s="83" t="s">
        <v>20</v>
      </c>
      <c r="H32" s="83" t="s">
        <v>684</v>
      </c>
      <c r="I32" s="83" t="s">
        <v>16</v>
      </c>
      <c r="J32" s="83" t="s">
        <v>25</v>
      </c>
      <c r="K32" s="219"/>
      <c r="L32" s="25"/>
      <c r="M32" s="2"/>
      <c r="N32" s="42"/>
    </row>
    <row r="33" spans="1:14" s="225" customFormat="1" x14ac:dyDescent="0.35">
      <c r="A33" s="215"/>
      <c r="B33" s="216"/>
      <c r="C33" s="216"/>
      <c r="D33" s="216"/>
      <c r="E33" s="216"/>
      <c r="F33" s="216"/>
      <c r="G33" s="216"/>
      <c r="H33" s="216"/>
      <c r="I33" s="216"/>
      <c r="J33" s="216"/>
      <c r="K33" s="217"/>
      <c r="N33" s="42"/>
    </row>
    <row r="34" spans="1:14" s="225" customFormat="1" x14ac:dyDescent="0.35">
      <c r="A34" s="19">
        <v>21</v>
      </c>
      <c r="B34" s="19">
        <v>22</v>
      </c>
      <c r="C34" s="19">
        <v>23</v>
      </c>
      <c r="D34" s="19">
        <v>24</v>
      </c>
      <c r="E34" s="19">
        <v>25</v>
      </c>
      <c r="F34" s="19">
        <v>26</v>
      </c>
      <c r="G34" s="19">
        <v>27</v>
      </c>
      <c r="H34" s="19">
        <v>28</v>
      </c>
      <c r="I34" s="187">
        <v>29</v>
      </c>
      <c r="J34" s="187">
        <v>30</v>
      </c>
      <c r="K34" s="187">
        <v>31</v>
      </c>
      <c r="N34" s="42"/>
    </row>
    <row r="35" spans="1:14" s="225" customFormat="1" x14ac:dyDescent="0.35">
      <c r="A35" s="83" t="s">
        <v>205</v>
      </c>
      <c r="B35" s="83" t="s">
        <v>195</v>
      </c>
      <c r="C35" s="83" t="s">
        <v>103</v>
      </c>
      <c r="D35" s="83" t="s">
        <v>243</v>
      </c>
      <c r="E35" s="83" t="s">
        <v>498</v>
      </c>
      <c r="F35" s="83" t="s">
        <v>71</v>
      </c>
      <c r="G35" s="83" t="s">
        <v>205</v>
      </c>
      <c r="H35" s="83"/>
      <c r="I35" s="190"/>
      <c r="J35" s="190"/>
      <c r="K35" s="190"/>
      <c r="L35" s="25"/>
      <c r="N35" s="42"/>
    </row>
    <row r="38" spans="1:14" s="225" customFormat="1" ht="15" customHeight="1" x14ac:dyDescent="0.35">
      <c r="A38" s="223" t="s">
        <v>0</v>
      </c>
      <c r="B38" s="214"/>
      <c r="C38" s="19" t="s">
        <v>1</v>
      </c>
      <c r="D38" s="214"/>
      <c r="E38" s="214"/>
      <c r="F38" s="214"/>
      <c r="G38" s="214"/>
      <c r="H38" s="214"/>
      <c r="I38" s="401" t="s">
        <v>655</v>
      </c>
      <c r="J38" s="402"/>
      <c r="K38" s="402"/>
      <c r="L38" s="106" t="s">
        <v>12</v>
      </c>
      <c r="M38" s="106" t="s">
        <v>13</v>
      </c>
      <c r="N38" s="42"/>
    </row>
    <row r="39" spans="1:14" s="225" customFormat="1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106" t="s">
        <v>8</v>
      </c>
      <c r="M39" s="85" t="s">
        <v>713</v>
      </c>
      <c r="N39" s="42"/>
    </row>
    <row r="40" spans="1:14" s="225" customFormat="1" x14ac:dyDescent="0.35">
      <c r="A40" s="19">
        <v>1</v>
      </c>
      <c r="B40" s="19">
        <v>2</v>
      </c>
      <c r="C40" s="19">
        <v>3</v>
      </c>
      <c r="D40" s="19">
        <v>4</v>
      </c>
      <c r="E40" s="19">
        <v>5</v>
      </c>
      <c r="F40" s="19">
        <v>6</v>
      </c>
      <c r="G40" s="19">
        <v>7</v>
      </c>
      <c r="H40" s="19">
        <v>8</v>
      </c>
      <c r="I40" s="19">
        <v>9</v>
      </c>
      <c r="J40" s="19">
        <v>10</v>
      </c>
      <c r="K40" s="207"/>
      <c r="L40" s="106" t="s">
        <v>9</v>
      </c>
      <c r="M40" s="85" t="s">
        <v>714</v>
      </c>
      <c r="N40" s="42"/>
    </row>
    <row r="41" spans="1:14" s="225" customFormat="1" x14ac:dyDescent="0.35">
      <c r="A41" s="83" t="s">
        <v>70</v>
      </c>
      <c r="B41" s="83" t="s">
        <v>77</v>
      </c>
      <c r="C41" s="83" t="s">
        <v>108</v>
      </c>
      <c r="D41" s="83" t="s">
        <v>64</v>
      </c>
      <c r="E41" s="83" t="s">
        <v>74</v>
      </c>
      <c r="F41" s="83" t="s">
        <v>50</v>
      </c>
      <c r="G41" s="83" t="s">
        <v>353</v>
      </c>
      <c r="H41" s="83" t="s">
        <v>117</v>
      </c>
      <c r="I41" s="83" t="s">
        <v>325</v>
      </c>
      <c r="J41" s="85" t="s">
        <v>66</v>
      </c>
      <c r="K41" s="207"/>
      <c r="L41" s="106" t="s">
        <v>10</v>
      </c>
      <c r="M41" s="85" t="s">
        <v>715</v>
      </c>
      <c r="N41" s="42"/>
    </row>
    <row r="42" spans="1:14" s="225" customFormat="1" x14ac:dyDescent="0.35">
      <c r="A42" s="224"/>
      <c r="B42" s="224"/>
      <c r="C42" s="224"/>
      <c r="D42" s="224"/>
      <c r="E42" s="224"/>
      <c r="F42" s="224"/>
      <c r="G42" s="224"/>
      <c r="H42" s="188"/>
      <c r="I42" s="188"/>
      <c r="J42" s="188"/>
      <c r="K42" s="215"/>
      <c r="L42" s="106" t="s">
        <v>11</v>
      </c>
      <c r="M42" s="85" t="s">
        <v>716</v>
      </c>
      <c r="N42" s="42"/>
    </row>
    <row r="43" spans="1:14" s="225" customFormat="1" ht="15" thickBot="1" x14ac:dyDescent="0.4">
      <c r="A43" s="209">
        <v>11</v>
      </c>
      <c r="B43" s="19">
        <v>12</v>
      </c>
      <c r="C43" s="19">
        <v>13</v>
      </c>
      <c r="D43" s="19">
        <v>14</v>
      </c>
      <c r="E43" s="19">
        <v>15</v>
      </c>
      <c r="F43" s="19">
        <v>16</v>
      </c>
      <c r="G43" s="19">
        <v>17</v>
      </c>
      <c r="H43" s="19">
        <v>18</v>
      </c>
      <c r="I43" s="19">
        <v>19</v>
      </c>
      <c r="J43" s="19">
        <v>20</v>
      </c>
      <c r="K43" s="218"/>
      <c r="M43" s="2"/>
      <c r="N43" s="42"/>
    </row>
    <row r="44" spans="1:14" s="225" customFormat="1" ht="15" thickBot="1" x14ac:dyDescent="0.4">
      <c r="A44" s="85" t="s">
        <v>207</v>
      </c>
      <c r="B44" s="83" t="s">
        <v>679</v>
      </c>
      <c r="C44" s="83" t="s">
        <v>46</v>
      </c>
      <c r="D44" s="83" t="s">
        <v>202</v>
      </c>
      <c r="E44" s="83" t="s">
        <v>213</v>
      </c>
      <c r="F44" s="83" t="s">
        <v>249</v>
      </c>
      <c r="G44" s="83" t="s">
        <v>60</v>
      </c>
      <c r="H44" s="83" t="s">
        <v>133</v>
      </c>
      <c r="I44" s="83" t="s">
        <v>195</v>
      </c>
      <c r="J44" s="83" t="s">
        <v>104</v>
      </c>
      <c r="K44" s="219"/>
      <c r="L44" s="25"/>
      <c r="M44" s="2"/>
      <c r="N44" s="42"/>
    </row>
    <row r="45" spans="1:14" s="225" customFormat="1" x14ac:dyDescent="0.35">
      <c r="A45" s="221"/>
      <c r="B45" s="222"/>
      <c r="C45" s="222"/>
      <c r="D45" s="222"/>
      <c r="E45" s="222"/>
      <c r="F45" s="222"/>
      <c r="G45" s="222"/>
      <c r="H45" s="222"/>
      <c r="I45" s="222"/>
      <c r="J45" s="222"/>
      <c r="K45" s="217"/>
      <c r="N45" s="42"/>
    </row>
    <row r="46" spans="1:14" s="225" customFormat="1" x14ac:dyDescent="0.35">
      <c r="A46" s="19">
        <v>21</v>
      </c>
      <c r="B46" s="19">
        <v>22</v>
      </c>
      <c r="C46" s="19">
        <v>23</v>
      </c>
      <c r="D46" s="19">
        <v>24</v>
      </c>
      <c r="E46" s="19">
        <v>25</v>
      </c>
      <c r="F46" s="19">
        <v>26</v>
      </c>
      <c r="G46" s="19">
        <v>27</v>
      </c>
      <c r="H46" s="19">
        <v>28</v>
      </c>
      <c r="I46" s="187">
        <v>29</v>
      </c>
      <c r="J46" s="187">
        <v>30</v>
      </c>
      <c r="K46" s="187">
        <v>31</v>
      </c>
      <c r="N46" s="42"/>
    </row>
    <row r="47" spans="1:14" s="225" customFormat="1" x14ac:dyDescent="0.35">
      <c r="A47" s="83" t="s">
        <v>693</v>
      </c>
      <c r="B47" s="83" t="s">
        <v>432</v>
      </c>
      <c r="C47" s="83" t="s">
        <v>319</v>
      </c>
      <c r="D47" s="83" t="s">
        <v>325</v>
      </c>
      <c r="E47" s="83" t="s">
        <v>415</v>
      </c>
      <c r="F47" s="83" t="s">
        <v>717</v>
      </c>
      <c r="G47" s="83" t="s">
        <v>251</v>
      </c>
      <c r="H47" s="83"/>
      <c r="I47" s="190"/>
      <c r="J47" s="190"/>
      <c r="K47" s="190"/>
      <c r="L47" s="25"/>
      <c r="N47" s="42"/>
    </row>
    <row r="50" spans="1:15" s="225" customFormat="1" ht="15" customHeight="1" x14ac:dyDescent="0.35">
      <c r="A50" s="223" t="s">
        <v>0</v>
      </c>
      <c r="B50" s="214"/>
      <c r="C50" s="19" t="s">
        <v>2</v>
      </c>
      <c r="D50" s="214"/>
      <c r="E50" s="214"/>
      <c r="F50" s="214"/>
      <c r="G50" s="214"/>
      <c r="H50" s="214"/>
      <c r="I50" s="401" t="s">
        <v>655</v>
      </c>
      <c r="J50" s="402"/>
      <c r="K50" s="403"/>
      <c r="L50" s="106" t="s">
        <v>12</v>
      </c>
      <c r="M50" s="106" t="s">
        <v>13</v>
      </c>
      <c r="N50" s="42"/>
    </row>
    <row r="51" spans="1:15" s="225" customFormat="1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106" t="s">
        <v>8</v>
      </c>
      <c r="M51" s="189"/>
      <c r="N51" s="42"/>
    </row>
    <row r="52" spans="1:15" s="225" customFormat="1" x14ac:dyDescent="0.35">
      <c r="A52" s="19">
        <v>1</v>
      </c>
      <c r="B52" s="19">
        <v>2</v>
      </c>
      <c r="C52" s="19">
        <v>3</v>
      </c>
      <c r="D52" s="19">
        <v>4</v>
      </c>
      <c r="E52" s="19">
        <v>5</v>
      </c>
      <c r="F52" s="19">
        <v>6</v>
      </c>
      <c r="G52" s="19">
        <v>7</v>
      </c>
      <c r="H52" s="19">
        <v>8</v>
      </c>
      <c r="I52" s="19">
        <v>9</v>
      </c>
      <c r="J52" s="19">
        <v>10</v>
      </c>
      <c r="K52" s="220"/>
      <c r="L52" s="106" t="s">
        <v>9</v>
      </c>
      <c r="M52" s="189"/>
      <c r="N52" s="42"/>
    </row>
    <row r="53" spans="1:15" s="225" customFormat="1" x14ac:dyDescent="0.35">
      <c r="A53" s="105"/>
      <c r="B53" s="105"/>
      <c r="C53" s="105"/>
      <c r="D53" s="105"/>
      <c r="E53" s="105"/>
      <c r="F53" s="105"/>
      <c r="G53" s="105"/>
      <c r="H53" s="105"/>
      <c r="I53" s="105"/>
      <c r="J53" s="208"/>
      <c r="K53" s="220"/>
      <c r="L53" s="106" t="s">
        <v>10</v>
      </c>
      <c r="M53" s="189"/>
      <c r="N53" s="43"/>
      <c r="O53" s="20"/>
    </row>
    <row r="54" spans="1:15" s="225" customFormat="1" x14ac:dyDescent="0.35">
      <c r="A54" s="224"/>
      <c r="B54" s="224"/>
      <c r="C54" s="224"/>
      <c r="D54" s="224"/>
      <c r="E54" s="224"/>
      <c r="F54" s="224"/>
      <c r="G54" s="224"/>
      <c r="H54" s="224"/>
      <c r="I54" s="224"/>
      <c r="J54" s="224"/>
      <c r="K54" s="215"/>
      <c r="L54" s="106" t="s">
        <v>11</v>
      </c>
      <c r="M54" s="189"/>
      <c r="N54" s="44"/>
      <c r="O54" s="20"/>
    </row>
    <row r="55" spans="1:15" s="225" customFormat="1" ht="15" thickBot="1" x14ac:dyDescent="0.4">
      <c r="A55" s="19">
        <v>11</v>
      </c>
      <c r="B55" s="19">
        <v>12</v>
      </c>
      <c r="C55" s="19">
        <v>13</v>
      </c>
      <c r="D55" s="19">
        <v>14</v>
      </c>
      <c r="E55" s="19">
        <v>15</v>
      </c>
      <c r="F55" s="19">
        <v>16</v>
      </c>
      <c r="G55" s="19">
        <v>17</v>
      </c>
      <c r="H55" s="19">
        <v>18</v>
      </c>
      <c r="I55" s="19">
        <v>19</v>
      </c>
      <c r="J55" s="19">
        <v>20</v>
      </c>
      <c r="K55" s="218"/>
      <c r="M55" s="2"/>
      <c r="N55" s="43"/>
      <c r="O55" s="20"/>
    </row>
    <row r="56" spans="1:15" s="225" customFormat="1" ht="15" thickBot="1" x14ac:dyDescent="0.4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219"/>
      <c r="L56" s="25"/>
      <c r="M56" s="2"/>
      <c r="N56" s="43"/>
      <c r="O56" s="20"/>
    </row>
    <row r="57" spans="1:15" s="225" customFormat="1" x14ac:dyDescent="0.35">
      <c r="A57" s="215"/>
      <c r="B57" s="216"/>
      <c r="C57" s="216"/>
      <c r="D57" s="216"/>
      <c r="E57" s="216"/>
      <c r="F57" s="216"/>
      <c r="G57" s="216"/>
      <c r="H57" s="216"/>
      <c r="I57" s="216"/>
      <c r="J57" s="216"/>
      <c r="K57" s="217"/>
      <c r="N57" s="42"/>
    </row>
    <row r="58" spans="1:15" s="225" customFormat="1" x14ac:dyDescent="0.35">
      <c r="A58" s="19">
        <v>21</v>
      </c>
      <c r="B58" s="19">
        <v>22</v>
      </c>
      <c r="C58" s="19">
        <v>23</v>
      </c>
      <c r="D58" s="19">
        <v>24</v>
      </c>
      <c r="E58" s="19">
        <v>25</v>
      </c>
      <c r="F58" s="19">
        <v>26</v>
      </c>
      <c r="G58" s="19">
        <v>27</v>
      </c>
      <c r="H58" s="19">
        <v>28</v>
      </c>
      <c r="I58" s="187">
        <v>29</v>
      </c>
      <c r="J58" s="187">
        <v>30</v>
      </c>
      <c r="K58" s="187">
        <v>31</v>
      </c>
      <c r="N58" s="42"/>
    </row>
    <row r="59" spans="1:15" s="225" customFormat="1" x14ac:dyDescent="0.35">
      <c r="A59" s="105"/>
      <c r="B59" s="105"/>
      <c r="C59" s="105"/>
      <c r="D59" s="105"/>
      <c r="E59" s="105"/>
      <c r="F59" s="105"/>
      <c r="G59" s="105"/>
      <c r="H59" s="105"/>
      <c r="I59" s="190"/>
      <c r="J59" s="190"/>
      <c r="K59" s="190"/>
      <c r="L59" s="25"/>
      <c r="N59" s="42"/>
    </row>
  </sheetData>
  <mergeCells count="5">
    <mergeCell ref="I2:K2"/>
    <mergeCell ref="I14:K14"/>
    <mergeCell ref="I26:K26"/>
    <mergeCell ref="I38:K38"/>
    <mergeCell ref="I50:K50"/>
  </mergeCells>
  <pageMargins left="0.7" right="0.7" top="0.75" bottom="0.75" header="0.3" footer="0.3"/>
  <pageSetup paperSize="9" scale="44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zoomScaleNormal="100" workbookViewId="0">
      <selection activeCell="P18" sqref="P18"/>
    </sheetView>
  </sheetViews>
  <sheetFormatPr defaultRowHeight="14.5" x14ac:dyDescent="0.35"/>
  <cols>
    <col min="1" max="8" width="8.7265625" style="225"/>
    <col min="9" max="9" width="8.7265625" style="225" customWidth="1"/>
    <col min="10" max="12" width="8.7265625" style="225"/>
    <col min="13" max="13" width="11.1796875" style="225" customWidth="1"/>
    <col min="14" max="14" width="8.7265625" style="42" customWidth="1"/>
    <col min="15" max="15" width="8.7265625" style="225"/>
    <col min="16" max="16" width="17.1796875" style="100" customWidth="1"/>
    <col min="17" max="16384" width="8.7265625" style="225"/>
  </cols>
  <sheetData>
    <row r="2" spans="1:14" s="225" customFormat="1" ht="15" customHeight="1" x14ac:dyDescent="0.35">
      <c r="A2" s="223" t="s">
        <v>0</v>
      </c>
      <c r="B2" s="214"/>
      <c r="C2" s="19" t="s">
        <v>3</v>
      </c>
      <c r="D2" s="214"/>
      <c r="E2" s="214"/>
      <c r="F2" s="214"/>
      <c r="G2" s="214"/>
      <c r="H2" s="214"/>
      <c r="I2" s="401" t="s">
        <v>724</v>
      </c>
      <c r="J2" s="402"/>
      <c r="K2" s="402"/>
      <c r="L2" s="106" t="s">
        <v>12</v>
      </c>
      <c r="M2" s="106" t="s">
        <v>13</v>
      </c>
      <c r="N2" s="42"/>
    </row>
    <row r="3" spans="1:14" s="225" customFormat="1" x14ac:dyDescent="0.3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106" t="s">
        <v>8</v>
      </c>
      <c r="M3" s="85" t="s">
        <v>766</v>
      </c>
      <c r="N3" s="42"/>
    </row>
    <row r="4" spans="1:14" s="225" customFormat="1" x14ac:dyDescent="0.3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20"/>
      <c r="L4" s="106" t="s">
        <v>9</v>
      </c>
      <c r="M4" s="85" t="s">
        <v>767</v>
      </c>
      <c r="N4" s="42"/>
    </row>
    <row r="5" spans="1:14" s="225" customFormat="1" x14ac:dyDescent="0.35">
      <c r="A5" s="82" t="s">
        <v>547</v>
      </c>
      <c r="B5" s="82" t="s">
        <v>725</v>
      </c>
      <c r="C5" s="82" t="s">
        <v>726</v>
      </c>
      <c r="D5" s="82" t="s">
        <v>727</v>
      </c>
      <c r="E5" s="82" t="s">
        <v>502</v>
      </c>
      <c r="F5" s="82" t="s">
        <v>628</v>
      </c>
      <c r="G5" s="83"/>
      <c r="H5" s="82" t="s">
        <v>601</v>
      </c>
      <c r="I5" s="82" t="s">
        <v>453</v>
      </c>
      <c r="J5" s="82" t="s">
        <v>604</v>
      </c>
      <c r="K5" s="220"/>
      <c r="L5" s="106" t="s">
        <v>10</v>
      </c>
      <c r="M5" s="85" t="s">
        <v>768</v>
      </c>
      <c r="N5" s="42"/>
    </row>
    <row r="6" spans="1:14" s="225" customFormat="1" x14ac:dyDescent="0.35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215"/>
      <c r="L6" s="106" t="s">
        <v>11</v>
      </c>
      <c r="M6" s="85" t="s">
        <v>769</v>
      </c>
      <c r="N6" s="42"/>
    </row>
    <row r="7" spans="1:14" s="225" customFormat="1" ht="15" thickBot="1" x14ac:dyDescent="0.4">
      <c r="A7" s="19">
        <v>11</v>
      </c>
      <c r="B7" s="19">
        <v>12</v>
      </c>
      <c r="C7" s="19">
        <v>13</v>
      </c>
      <c r="D7" s="19">
        <v>14</v>
      </c>
      <c r="E7" s="19">
        <v>15</v>
      </c>
      <c r="F7" s="19">
        <v>16</v>
      </c>
      <c r="G7" s="19">
        <v>17</v>
      </c>
      <c r="H7" s="19">
        <v>18</v>
      </c>
      <c r="I7" s="19">
        <v>19</v>
      </c>
      <c r="J7" s="19">
        <v>20</v>
      </c>
      <c r="K7" s="218"/>
      <c r="M7" s="2"/>
      <c r="N7" s="42"/>
    </row>
    <row r="8" spans="1:14" s="225" customFormat="1" ht="15" thickBot="1" x14ac:dyDescent="0.4">
      <c r="A8" s="82" t="s">
        <v>728</v>
      </c>
      <c r="B8" s="83"/>
      <c r="C8" s="83"/>
      <c r="D8" s="83"/>
      <c r="E8" s="83"/>
      <c r="F8" s="83"/>
      <c r="G8" s="83"/>
      <c r="H8" s="83"/>
      <c r="I8" s="83"/>
      <c r="J8" s="83"/>
      <c r="K8" s="219"/>
      <c r="L8" s="25"/>
      <c r="M8" s="2"/>
      <c r="N8" s="42"/>
    </row>
    <row r="9" spans="1:14" s="225" customFormat="1" x14ac:dyDescent="0.35">
      <c r="A9" s="221"/>
      <c r="B9" s="222"/>
      <c r="C9" s="222"/>
      <c r="D9" s="222"/>
      <c r="E9" s="222"/>
      <c r="F9" s="222"/>
      <c r="G9" s="222"/>
      <c r="H9" s="222"/>
      <c r="I9" s="216"/>
      <c r="J9" s="216"/>
      <c r="K9" s="217"/>
      <c r="N9" s="42"/>
    </row>
    <row r="10" spans="1:14" s="225" customFormat="1" x14ac:dyDescent="0.35">
      <c r="A10" s="19">
        <v>21</v>
      </c>
      <c r="B10" s="19">
        <v>22</v>
      </c>
      <c r="C10" s="19">
        <v>23</v>
      </c>
      <c r="D10" s="19">
        <v>24</v>
      </c>
      <c r="E10" s="19">
        <v>25</v>
      </c>
      <c r="F10" s="19">
        <v>26</v>
      </c>
      <c r="G10" s="19">
        <v>27</v>
      </c>
      <c r="H10" s="19">
        <v>28</v>
      </c>
      <c r="I10" s="95">
        <v>29</v>
      </c>
      <c r="J10" s="95">
        <v>30</v>
      </c>
      <c r="K10" s="95">
        <v>31</v>
      </c>
      <c r="N10" s="42"/>
    </row>
    <row r="11" spans="1:14" s="225" customFormat="1" x14ac:dyDescent="0.35">
      <c r="A11" s="83"/>
      <c r="B11" s="83"/>
      <c r="C11" s="83"/>
      <c r="D11" s="83"/>
      <c r="E11" s="83"/>
      <c r="F11" s="83"/>
      <c r="G11" s="83"/>
      <c r="H11" s="83"/>
      <c r="I11" s="243"/>
      <c r="J11" s="243"/>
      <c r="K11" s="243"/>
      <c r="L11" s="25"/>
      <c r="N11" s="42"/>
    </row>
    <row r="14" spans="1:14" s="225" customFormat="1" ht="15" customHeight="1" x14ac:dyDescent="0.35">
      <c r="A14" s="223" t="s">
        <v>0</v>
      </c>
      <c r="B14" s="214"/>
      <c r="C14" s="19" t="s">
        <v>4</v>
      </c>
      <c r="D14" s="214"/>
      <c r="E14" s="214"/>
      <c r="F14" s="214"/>
      <c r="G14" s="214"/>
      <c r="H14" s="214"/>
      <c r="I14" s="401" t="s">
        <v>724</v>
      </c>
      <c r="J14" s="402"/>
      <c r="K14" s="402"/>
      <c r="L14" s="106" t="s">
        <v>12</v>
      </c>
      <c r="M14" s="106" t="s">
        <v>13</v>
      </c>
      <c r="N14" s="42"/>
    </row>
    <row r="15" spans="1:14" s="225" customFormat="1" x14ac:dyDescent="0.3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106" t="s">
        <v>8</v>
      </c>
      <c r="M15" s="85" t="s">
        <v>778</v>
      </c>
      <c r="N15" s="42"/>
    </row>
    <row r="16" spans="1:14" s="225" customFormat="1" x14ac:dyDescent="0.35">
      <c r="A16" s="19">
        <v>1</v>
      </c>
      <c r="B16" s="19">
        <v>2</v>
      </c>
      <c r="C16" s="19">
        <v>3</v>
      </c>
      <c r="D16" s="19">
        <v>4</v>
      </c>
      <c r="E16" s="19">
        <v>5</v>
      </c>
      <c r="F16" s="19">
        <v>6</v>
      </c>
      <c r="G16" s="19">
        <v>7</v>
      </c>
      <c r="H16" s="19">
        <v>8</v>
      </c>
      <c r="I16" s="19">
        <v>9</v>
      </c>
      <c r="J16" s="19">
        <v>10</v>
      </c>
      <c r="K16" s="220"/>
      <c r="L16" s="106" t="s">
        <v>9</v>
      </c>
      <c r="M16" s="85" t="s">
        <v>779</v>
      </c>
      <c r="N16" s="42"/>
    </row>
    <row r="17" spans="1:14" s="225" customFormat="1" x14ac:dyDescent="0.35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220"/>
      <c r="L17" s="106" t="s">
        <v>10</v>
      </c>
      <c r="M17" s="85" t="s">
        <v>780</v>
      </c>
      <c r="N17" s="42"/>
    </row>
    <row r="18" spans="1:14" s="225" customFormat="1" x14ac:dyDescent="0.35">
      <c r="A18" s="224"/>
      <c r="B18" s="224"/>
      <c r="C18" s="224"/>
      <c r="D18" s="224"/>
      <c r="E18" s="224"/>
      <c r="F18" s="224"/>
      <c r="G18" s="224"/>
      <c r="H18" s="224"/>
      <c r="I18" s="224"/>
      <c r="J18" s="224"/>
      <c r="K18" s="215"/>
      <c r="L18" s="106" t="s">
        <v>11</v>
      </c>
      <c r="M18" s="85" t="s">
        <v>781</v>
      </c>
      <c r="N18" s="42"/>
    </row>
    <row r="19" spans="1:14" s="225" customFormat="1" ht="15" thickBot="1" x14ac:dyDescent="0.4">
      <c r="A19" s="19">
        <v>11</v>
      </c>
      <c r="B19" s="19">
        <v>12</v>
      </c>
      <c r="C19" s="19">
        <v>13</v>
      </c>
      <c r="D19" s="19">
        <v>14</v>
      </c>
      <c r="E19" s="19">
        <v>15</v>
      </c>
      <c r="F19" s="19">
        <v>16</v>
      </c>
      <c r="G19" s="19">
        <v>17</v>
      </c>
      <c r="H19" s="19">
        <v>18</v>
      </c>
      <c r="I19" s="19">
        <v>19</v>
      </c>
      <c r="J19" s="19">
        <v>20</v>
      </c>
      <c r="K19" s="218"/>
      <c r="M19" s="2"/>
      <c r="N19" s="42"/>
    </row>
    <row r="20" spans="1:14" s="225" customFormat="1" ht="15" thickBot="1" x14ac:dyDescent="0.4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219"/>
      <c r="L20" s="25"/>
      <c r="M20" s="2"/>
      <c r="N20" s="42"/>
    </row>
    <row r="21" spans="1:14" s="225" customFormat="1" x14ac:dyDescent="0.35">
      <c r="A21" s="215"/>
      <c r="B21" s="216"/>
      <c r="C21" s="216"/>
      <c r="D21" s="216"/>
      <c r="E21" s="216"/>
      <c r="F21" s="216"/>
      <c r="G21" s="216"/>
      <c r="H21" s="216"/>
      <c r="I21" s="222"/>
      <c r="J21" s="222"/>
      <c r="K21" s="217"/>
      <c r="N21" s="42"/>
    </row>
    <row r="22" spans="1:14" s="225" customFormat="1" x14ac:dyDescent="0.35">
      <c r="A22" s="19">
        <v>21</v>
      </c>
      <c r="B22" s="19">
        <v>22</v>
      </c>
      <c r="C22" s="19">
        <v>23</v>
      </c>
      <c r="D22" s="19">
        <v>24</v>
      </c>
      <c r="E22" s="19">
        <v>25</v>
      </c>
      <c r="F22" s="19">
        <v>26</v>
      </c>
      <c r="G22" s="19">
        <v>27</v>
      </c>
      <c r="H22" s="19">
        <v>28</v>
      </c>
      <c r="I22" s="95">
        <v>29</v>
      </c>
      <c r="J22" s="95">
        <v>30</v>
      </c>
      <c r="K22" s="95">
        <v>31</v>
      </c>
      <c r="N22" s="42"/>
    </row>
    <row r="23" spans="1:14" s="225" customFormat="1" x14ac:dyDescent="0.35">
      <c r="A23" s="83"/>
      <c r="B23" s="83"/>
      <c r="C23" s="83"/>
      <c r="D23" s="83"/>
      <c r="E23" s="83"/>
      <c r="F23" s="85"/>
      <c r="G23" s="83"/>
      <c r="H23" s="83"/>
      <c r="I23" s="243"/>
      <c r="J23" s="243"/>
      <c r="K23" s="243"/>
      <c r="L23" s="25"/>
      <c r="N23" s="42"/>
    </row>
    <row r="26" spans="1:14" s="225" customFormat="1" ht="15" customHeight="1" x14ac:dyDescent="0.35">
      <c r="A26" s="223" t="s">
        <v>0</v>
      </c>
      <c r="B26" s="214"/>
      <c r="C26" s="19" t="s">
        <v>5</v>
      </c>
      <c r="D26" s="214"/>
      <c r="E26" s="214"/>
      <c r="F26" s="214"/>
      <c r="G26" s="214"/>
      <c r="H26" s="214"/>
      <c r="I26" s="401" t="s">
        <v>724</v>
      </c>
      <c r="J26" s="402"/>
      <c r="K26" s="402"/>
      <c r="L26" s="106" t="s">
        <v>12</v>
      </c>
      <c r="M26" s="106" t="s">
        <v>13</v>
      </c>
      <c r="N26" s="42"/>
    </row>
    <row r="27" spans="1:14" s="225" customForma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106" t="s">
        <v>8</v>
      </c>
      <c r="M27" s="85" t="s">
        <v>770</v>
      </c>
      <c r="N27" s="42"/>
    </row>
    <row r="28" spans="1:14" s="225" customFormat="1" x14ac:dyDescent="0.35">
      <c r="A28" s="19">
        <v>1</v>
      </c>
      <c r="B28" s="19">
        <v>2</v>
      </c>
      <c r="C28" s="19">
        <v>3</v>
      </c>
      <c r="D28" s="19">
        <v>4</v>
      </c>
      <c r="E28" s="19">
        <v>5</v>
      </c>
      <c r="F28" s="19">
        <v>6</v>
      </c>
      <c r="G28" s="19">
        <v>7</v>
      </c>
      <c r="H28" s="19">
        <v>8</v>
      </c>
      <c r="I28" s="19">
        <v>9</v>
      </c>
      <c r="J28" s="19">
        <v>10</v>
      </c>
      <c r="K28" s="220"/>
      <c r="L28" s="106" t="s">
        <v>9</v>
      </c>
      <c r="M28" s="85" t="s">
        <v>771</v>
      </c>
      <c r="N28" s="42"/>
    </row>
    <row r="29" spans="1:14" s="225" customFormat="1" x14ac:dyDescent="0.35">
      <c r="A29" s="82" t="s">
        <v>501</v>
      </c>
      <c r="B29" s="82" t="s">
        <v>533</v>
      </c>
      <c r="C29" s="82" t="s">
        <v>500</v>
      </c>
      <c r="D29" s="82" t="s">
        <v>729</v>
      </c>
      <c r="E29" s="82" t="s">
        <v>550</v>
      </c>
      <c r="F29" s="82" t="s">
        <v>614</v>
      </c>
      <c r="G29" s="82" t="s">
        <v>730</v>
      </c>
      <c r="H29" s="82" t="s">
        <v>639</v>
      </c>
      <c r="I29" s="82" t="s">
        <v>731</v>
      </c>
      <c r="J29" s="82" t="s">
        <v>588</v>
      </c>
      <c r="K29" s="220"/>
      <c r="L29" s="106" t="s">
        <v>10</v>
      </c>
      <c r="M29" s="85" t="s">
        <v>772</v>
      </c>
      <c r="N29" s="42"/>
    </row>
    <row r="30" spans="1:14" s="225" customFormat="1" x14ac:dyDescent="0.35">
      <c r="A30" s="231"/>
      <c r="B30" s="231"/>
      <c r="C30" s="224"/>
      <c r="D30" s="224"/>
      <c r="E30" s="224"/>
      <c r="F30" s="224"/>
      <c r="G30" s="224"/>
      <c r="H30" s="224"/>
      <c r="I30" s="224"/>
      <c r="J30" s="224"/>
      <c r="K30" s="215"/>
      <c r="L30" s="106" t="s">
        <v>11</v>
      </c>
      <c r="M30" s="85" t="s">
        <v>773</v>
      </c>
      <c r="N30" s="42"/>
    </row>
    <row r="31" spans="1:14" s="225" customFormat="1" ht="15" thickBot="1" x14ac:dyDescent="0.4">
      <c r="A31" s="19">
        <v>11</v>
      </c>
      <c r="B31" s="19">
        <v>12</v>
      </c>
      <c r="C31" s="19">
        <v>13</v>
      </c>
      <c r="D31" s="19">
        <v>14</v>
      </c>
      <c r="E31" s="19">
        <v>15</v>
      </c>
      <c r="F31" s="19">
        <v>16</v>
      </c>
      <c r="G31" s="19">
        <v>17</v>
      </c>
      <c r="H31" s="19">
        <v>18</v>
      </c>
      <c r="I31" s="19">
        <v>19</v>
      </c>
      <c r="J31" s="19">
        <v>20</v>
      </c>
      <c r="K31" s="218"/>
      <c r="M31" s="2"/>
      <c r="N31" s="42"/>
    </row>
    <row r="32" spans="1:14" s="225" customFormat="1" ht="15" thickBot="1" x14ac:dyDescent="0.4">
      <c r="A32" s="82" t="s">
        <v>516</v>
      </c>
      <c r="B32" s="83"/>
      <c r="C32" s="83"/>
      <c r="D32" s="83"/>
      <c r="E32" s="83"/>
      <c r="F32" s="83"/>
      <c r="G32" s="83"/>
      <c r="H32" s="83"/>
      <c r="I32" s="83"/>
      <c r="J32" s="83"/>
      <c r="K32" s="219"/>
      <c r="L32" s="25"/>
      <c r="M32" s="2"/>
      <c r="N32" s="42"/>
    </row>
    <row r="33" spans="1:14" s="225" customFormat="1" x14ac:dyDescent="0.35">
      <c r="A33" s="215"/>
      <c r="B33" s="216"/>
      <c r="C33" s="216"/>
      <c r="D33" s="216"/>
      <c r="E33" s="216"/>
      <c r="F33" s="216"/>
      <c r="G33" s="216"/>
      <c r="H33" s="216"/>
      <c r="I33" s="216"/>
      <c r="J33" s="216"/>
      <c r="K33" s="217"/>
      <c r="N33" s="42"/>
    </row>
    <row r="34" spans="1:14" s="225" customFormat="1" x14ac:dyDescent="0.35">
      <c r="A34" s="19">
        <v>21</v>
      </c>
      <c r="B34" s="19">
        <v>22</v>
      </c>
      <c r="C34" s="19">
        <v>23</v>
      </c>
      <c r="D34" s="19">
        <v>24</v>
      </c>
      <c r="E34" s="19">
        <v>25</v>
      </c>
      <c r="F34" s="19">
        <v>26</v>
      </c>
      <c r="G34" s="19">
        <v>27</v>
      </c>
      <c r="H34" s="19">
        <v>28</v>
      </c>
      <c r="I34" s="95">
        <v>29</v>
      </c>
      <c r="J34" s="95">
        <v>30</v>
      </c>
      <c r="K34" s="95">
        <v>31</v>
      </c>
      <c r="N34" s="42"/>
    </row>
    <row r="35" spans="1:14" s="225" customFormat="1" x14ac:dyDescent="0.35">
      <c r="A35" s="83"/>
      <c r="B35" s="83"/>
      <c r="C35" s="83"/>
      <c r="D35" s="83"/>
      <c r="E35" s="83"/>
      <c r="F35" s="83"/>
      <c r="G35" s="83"/>
      <c r="H35" s="83"/>
      <c r="I35" s="243"/>
      <c r="J35" s="243"/>
      <c r="K35" s="243"/>
      <c r="L35" s="25"/>
      <c r="N35" s="42"/>
    </row>
    <row r="38" spans="1:14" s="225" customFormat="1" ht="15" customHeight="1" x14ac:dyDescent="0.35">
      <c r="A38" s="223" t="s">
        <v>0</v>
      </c>
      <c r="B38" s="214"/>
      <c r="C38" s="19" t="s">
        <v>1</v>
      </c>
      <c r="D38" s="214"/>
      <c r="E38" s="214"/>
      <c r="F38" s="214"/>
      <c r="G38" s="214"/>
      <c r="H38" s="214"/>
      <c r="I38" s="401" t="s">
        <v>724</v>
      </c>
      <c r="J38" s="402"/>
      <c r="K38" s="402"/>
      <c r="L38" s="106" t="s">
        <v>12</v>
      </c>
      <c r="M38" s="106" t="s">
        <v>13</v>
      </c>
      <c r="N38" s="42"/>
    </row>
    <row r="39" spans="1:14" s="225" customFormat="1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106" t="s">
        <v>8</v>
      </c>
      <c r="M39" s="85" t="s">
        <v>738</v>
      </c>
      <c r="N39" s="42"/>
    </row>
    <row r="40" spans="1:14" s="225" customFormat="1" x14ac:dyDescent="0.35">
      <c r="A40" s="19">
        <v>1</v>
      </c>
      <c r="B40" s="19">
        <v>2</v>
      </c>
      <c r="C40" s="19">
        <v>3</v>
      </c>
      <c r="D40" s="19">
        <v>4</v>
      </c>
      <c r="E40" s="19">
        <v>5</v>
      </c>
      <c r="F40" s="19">
        <v>6</v>
      </c>
      <c r="G40" s="19">
        <v>7</v>
      </c>
      <c r="H40" s="19">
        <v>8</v>
      </c>
      <c r="I40" s="19">
        <v>9</v>
      </c>
      <c r="J40" s="19">
        <v>10</v>
      </c>
      <c r="K40" s="207"/>
      <c r="L40" s="106" t="s">
        <v>9</v>
      </c>
      <c r="M40" s="85" t="s">
        <v>502</v>
      </c>
      <c r="N40" s="42"/>
    </row>
    <row r="41" spans="1:14" s="225" customFormat="1" x14ac:dyDescent="0.35">
      <c r="A41" s="256"/>
      <c r="B41" s="256"/>
      <c r="C41" s="256"/>
      <c r="D41" s="256"/>
      <c r="E41" s="256"/>
      <c r="F41" s="256"/>
      <c r="G41" s="256"/>
      <c r="H41" s="256"/>
      <c r="I41" s="256"/>
      <c r="J41" s="257"/>
      <c r="K41" s="207"/>
      <c r="L41" s="106" t="s">
        <v>10</v>
      </c>
      <c r="M41" s="85" t="s">
        <v>739</v>
      </c>
      <c r="N41" s="42"/>
    </row>
    <row r="42" spans="1:14" s="225" customFormat="1" x14ac:dyDescent="0.35">
      <c r="A42" s="224"/>
      <c r="B42" s="224"/>
      <c r="C42" s="224"/>
      <c r="D42" s="224"/>
      <c r="E42" s="224"/>
      <c r="F42" s="224"/>
      <c r="G42" s="224"/>
      <c r="H42" s="188"/>
      <c r="I42" s="188"/>
      <c r="J42" s="188"/>
      <c r="K42" s="215"/>
      <c r="L42" s="106" t="s">
        <v>11</v>
      </c>
      <c r="M42" s="85" t="s">
        <v>740</v>
      </c>
      <c r="N42" s="42"/>
    </row>
    <row r="43" spans="1:14" s="225" customFormat="1" ht="15" thickBot="1" x14ac:dyDescent="0.4">
      <c r="A43" s="209">
        <v>11</v>
      </c>
      <c r="B43" s="19">
        <v>12</v>
      </c>
      <c r="C43" s="19">
        <v>13</v>
      </c>
      <c r="D43" s="19">
        <v>14</v>
      </c>
      <c r="E43" s="19">
        <v>15</v>
      </c>
      <c r="F43" s="19">
        <v>16</v>
      </c>
      <c r="G43" s="19">
        <v>17</v>
      </c>
      <c r="H43" s="19">
        <v>18</v>
      </c>
      <c r="I43" s="19">
        <v>19</v>
      </c>
      <c r="J43" s="19">
        <v>20</v>
      </c>
      <c r="K43" s="218"/>
      <c r="M43" s="2"/>
      <c r="N43" s="42"/>
    </row>
    <row r="44" spans="1:14" s="225" customFormat="1" ht="15" thickBot="1" x14ac:dyDescent="0.4">
      <c r="A44" s="257"/>
      <c r="B44" s="256"/>
      <c r="C44" s="256"/>
      <c r="D44" s="256"/>
      <c r="E44" s="256"/>
      <c r="F44" s="256"/>
      <c r="G44" s="256"/>
      <c r="H44" s="256"/>
      <c r="I44" s="256"/>
      <c r="J44" s="256"/>
      <c r="K44" s="219"/>
      <c r="L44" s="25"/>
      <c r="M44" s="2"/>
      <c r="N44" s="42"/>
    </row>
    <row r="45" spans="1:14" s="225" customFormat="1" x14ac:dyDescent="0.35">
      <c r="A45" s="221"/>
      <c r="B45" s="222"/>
      <c r="C45" s="222"/>
      <c r="D45" s="222"/>
      <c r="E45" s="222"/>
      <c r="F45" s="222"/>
      <c r="G45" s="222"/>
      <c r="H45" s="222"/>
      <c r="I45" s="222"/>
      <c r="J45" s="222"/>
      <c r="K45" s="217"/>
      <c r="N45" s="42"/>
    </row>
    <row r="46" spans="1:14" s="225" customFormat="1" x14ac:dyDescent="0.35">
      <c r="A46" s="19">
        <v>21</v>
      </c>
      <c r="B46" s="19">
        <v>22</v>
      </c>
      <c r="C46" s="19">
        <v>23</v>
      </c>
      <c r="D46" s="19">
        <v>24</v>
      </c>
      <c r="E46" s="19">
        <v>25</v>
      </c>
      <c r="F46" s="19">
        <v>26</v>
      </c>
      <c r="G46" s="19">
        <v>27</v>
      </c>
      <c r="H46" s="19">
        <v>28</v>
      </c>
      <c r="I46" s="95">
        <v>29</v>
      </c>
      <c r="J46" s="95">
        <v>30</v>
      </c>
      <c r="K46" s="95">
        <v>31</v>
      </c>
      <c r="N46" s="42"/>
    </row>
    <row r="47" spans="1:14" s="225" customFormat="1" x14ac:dyDescent="0.35">
      <c r="A47" s="256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"/>
      <c r="N47" s="42"/>
    </row>
    <row r="50" spans="1:15" s="225" customFormat="1" ht="15" customHeight="1" x14ac:dyDescent="0.35">
      <c r="A50" s="223" t="s">
        <v>0</v>
      </c>
      <c r="B50" s="214"/>
      <c r="C50" s="19" t="s">
        <v>2</v>
      </c>
      <c r="D50" s="214"/>
      <c r="E50" s="214"/>
      <c r="F50" s="214"/>
      <c r="G50" s="214"/>
      <c r="H50" s="214"/>
      <c r="I50" s="401" t="s">
        <v>724</v>
      </c>
      <c r="J50" s="402"/>
      <c r="K50" s="402"/>
      <c r="L50" s="106" t="s">
        <v>12</v>
      </c>
      <c r="M50" s="106" t="s">
        <v>13</v>
      </c>
      <c r="N50" s="42"/>
    </row>
    <row r="51" spans="1:15" s="225" customFormat="1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106" t="s">
        <v>8</v>
      </c>
      <c r="M51" s="85" t="s">
        <v>774</v>
      </c>
      <c r="N51" s="42"/>
    </row>
    <row r="52" spans="1:15" s="225" customFormat="1" x14ac:dyDescent="0.35">
      <c r="A52" s="19">
        <v>1</v>
      </c>
      <c r="B52" s="19">
        <v>2</v>
      </c>
      <c r="C52" s="19">
        <v>3</v>
      </c>
      <c r="D52" s="19">
        <v>4</v>
      </c>
      <c r="E52" s="19">
        <v>5</v>
      </c>
      <c r="F52" s="19">
        <v>6</v>
      </c>
      <c r="G52" s="19">
        <v>7</v>
      </c>
      <c r="H52" s="19">
        <v>8</v>
      </c>
      <c r="I52" s="19">
        <v>9</v>
      </c>
      <c r="J52" s="19">
        <v>10</v>
      </c>
      <c r="K52" s="220"/>
      <c r="L52" s="106" t="s">
        <v>9</v>
      </c>
      <c r="M52" s="85" t="s">
        <v>775</v>
      </c>
      <c r="N52" s="42"/>
    </row>
    <row r="53" spans="1:15" s="225" customFormat="1" x14ac:dyDescent="0.35">
      <c r="A53" s="105"/>
      <c r="B53" s="105"/>
      <c r="C53" s="105"/>
      <c r="D53" s="105"/>
      <c r="E53" s="105"/>
      <c r="F53" s="105"/>
      <c r="G53" s="105"/>
      <c r="H53" s="105"/>
      <c r="I53" s="105"/>
      <c r="J53" s="208"/>
      <c r="K53" s="220"/>
      <c r="L53" s="106" t="s">
        <v>10</v>
      </c>
      <c r="M53" s="85" t="s">
        <v>776</v>
      </c>
      <c r="N53" s="43"/>
      <c r="O53" s="20"/>
    </row>
    <row r="54" spans="1:15" s="225" customFormat="1" x14ac:dyDescent="0.35">
      <c r="A54" s="224"/>
      <c r="B54" s="224"/>
      <c r="C54" s="224"/>
      <c r="D54" s="224"/>
      <c r="E54" s="224"/>
      <c r="F54" s="224"/>
      <c r="G54" s="224"/>
      <c r="H54" s="224"/>
      <c r="I54" s="224"/>
      <c r="J54" s="224"/>
      <c r="K54" s="215"/>
      <c r="L54" s="106" t="s">
        <v>11</v>
      </c>
      <c r="M54" s="85" t="s">
        <v>777</v>
      </c>
      <c r="N54" s="44"/>
      <c r="O54" s="20"/>
    </row>
    <row r="55" spans="1:15" s="225" customFormat="1" ht="15" thickBot="1" x14ac:dyDescent="0.4">
      <c r="A55" s="19">
        <v>11</v>
      </c>
      <c r="B55" s="19">
        <v>12</v>
      </c>
      <c r="C55" s="19">
        <v>13</v>
      </c>
      <c r="D55" s="19">
        <v>14</v>
      </c>
      <c r="E55" s="19">
        <v>15</v>
      </c>
      <c r="F55" s="19">
        <v>16</v>
      </c>
      <c r="G55" s="19">
        <v>17</v>
      </c>
      <c r="H55" s="19">
        <v>18</v>
      </c>
      <c r="I55" s="19">
        <v>19</v>
      </c>
      <c r="J55" s="19">
        <v>20</v>
      </c>
      <c r="K55" s="218"/>
      <c r="M55" s="2"/>
      <c r="N55" s="43"/>
      <c r="O55" s="20"/>
    </row>
    <row r="56" spans="1:15" s="225" customFormat="1" ht="15" thickBot="1" x14ac:dyDescent="0.4">
      <c r="A56" s="105"/>
      <c r="B56" s="105"/>
      <c r="C56" s="105"/>
      <c r="D56" s="105"/>
      <c r="E56" s="105"/>
      <c r="F56" s="105"/>
      <c r="G56" s="243"/>
      <c r="H56" s="243"/>
      <c r="I56" s="243"/>
      <c r="J56" s="243"/>
      <c r="K56" s="219"/>
      <c r="L56" s="25"/>
      <c r="M56" s="2"/>
      <c r="N56" s="43"/>
      <c r="O56" s="20"/>
    </row>
    <row r="57" spans="1:15" s="225" customFormat="1" x14ac:dyDescent="0.35">
      <c r="A57" s="215"/>
      <c r="B57" s="216"/>
      <c r="C57" s="216"/>
      <c r="D57" s="216"/>
      <c r="E57" s="216"/>
      <c r="F57" s="216"/>
      <c r="G57" s="216"/>
      <c r="H57" s="216"/>
      <c r="I57" s="216"/>
      <c r="J57" s="216"/>
      <c r="K57" s="217"/>
      <c r="N57" s="42"/>
    </row>
    <row r="58" spans="1:15" s="225" customFormat="1" x14ac:dyDescent="0.35">
      <c r="A58" s="19">
        <v>21</v>
      </c>
      <c r="B58" s="19">
        <v>22</v>
      </c>
      <c r="C58" s="19">
        <v>23</v>
      </c>
      <c r="D58" s="19">
        <v>24</v>
      </c>
      <c r="E58" s="19">
        <v>25</v>
      </c>
      <c r="F58" s="19">
        <v>26</v>
      </c>
      <c r="G58" s="19">
        <v>27</v>
      </c>
      <c r="H58" s="19">
        <v>28</v>
      </c>
      <c r="I58" s="95">
        <v>29</v>
      </c>
      <c r="J58" s="95">
        <v>30</v>
      </c>
      <c r="K58" s="95">
        <v>31</v>
      </c>
      <c r="N58" s="42"/>
    </row>
    <row r="59" spans="1:15" s="225" customFormat="1" x14ac:dyDescent="0.35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5"/>
      <c r="N59" s="42"/>
    </row>
  </sheetData>
  <mergeCells count="5">
    <mergeCell ref="I2:K2"/>
    <mergeCell ref="I14:K14"/>
    <mergeCell ref="I26:K26"/>
    <mergeCell ref="I38:K38"/>
    <mergeCell ref="I50:K50"/>
  </mergeCells>
  <pageMargins left="0.7" right="0.7" top="0.75" bottom="0.75" header="0.3" footer="0.3"/>
  <pageSetup paperSize="9" scale="76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170"/>
  <sheetViews>
    <sheetView view="pageBreakPreview" topLeftCell="B1" zoomScale="70" zoomScaleNormal="85" zoomScaleSheetLayoutView="70" workbookViewId="0">
      <selection activeCell="I17" sqref="I17"/>
    </sheetView>
  </sheetViews>
  <sheetFormatPr defaultRowHeight="14.5" x14ac:dyDescent="0.35"/>
  <cols>
    <col min="1" max="1" width="8.7265625" style="330" customWidth="1"/>
    <col min="2" max="2" width="3.1796875" style="330" bestFit="1" customWidth="1"/>
    <col min="3" max="3" width="11.81640625" style="330" customWidth="1"/>
    <col min="4" max="4" width="12.54296875" style="330" bestFit="1" customWidth="1"/>
    <col min="5" max="5" width="10" style="330" bestFit="1" customWidth="1"/>
    <col min="6" max="6" width="18.453125" style="330" bestFit="1" customWidth="1"/>
    <col min="7" max="7" width="1" style="330" customWidth="1"/>
    <col min="8" max="8" width="3.1796875" style="330" bestFit="1" customWidth="1"/>
    <col min="9" max="9" width="11.08984375" style="330" customWidth="1"/>
    <col min="10" max="10" width="12.54296875" style="330" bestFit="1" customWidth="1"/>
    <col min="11" max="11" width="10" style="330" bestFit="1" customWidth="1"/>
    <col min="12" max="12" width="18.453125" style="330" bestFit="1" customWidth="1"/>
    <col min="13" max="13" width="0.81640625" style="330" customWidth="1"/>
    <col min="14" max="14" width="3.1796875" style="330" bestFit="1" customWidth="1"/>
    <col min="15" max="15" width="11" style="330" customWidth="1"/>
    <col min="16" max="16" width="12.54296875" style="330" bestFit="1" customWidth="1"/>
    <col min="17" max="17" width="10" style="330" bestFit="1" customWidth="1"/>
    <col min="18" max="18" width="18.453125" style="330" bestFit="1" customWidth="1"/>
    <col min="19" max="19" width="1.08984375" style="330" customWidth="1"/>
    <col min="20" max="20" width="3.1796875" style="330" bestFit="1" customWidth="1"/>
    <col min="21" max="21" width="10.7265625" style="330" customWidth="1"/>
    <col min="22" max="22" width="12.54296875" style="330" bestFit="1" customWidth="1"/>
    <col min="23" max="23" width="10" style="330" bestFit="1" customWidth="1"/>
    <col min="24" max="24" width="18.453125" style="330" bestFit="1" customWidth="1"/>
    <col min="25" max="65" width="8.7265625" style="406"/>
    <col min="66" max="16384" width="8.7265625" style="330"/>
  </cols>
  <sheetData>
    <row r="1" spans="2:25" x14ac:dyDescent="0.35">
      <c r="B1" s="391" t="s">
        <v>813</v>
      </c>
      <c r="C1" s="404"/>
      <c r="D1" s="404"/>
      <c r="E1" s="404"/>
      <c r="F1" s="405"/>
      <c r="G1" s="407"/>
      <c r="H1" s="391" t="s">
        <v>814</v>
      </c>
      <c r="I1" s="404"/>
      <c r="J1" s="404"/>
      <c r="K1" s="404"/>
      <c r="L1" s="405"/>
      <c r="M1" s="407"/>
      <c r="N1" s="391" t="s">
        <v>815</v>
      </c>
      <c r="O1" s="404"/>
      <c r="P1" s="404"/>
      <c r="Q1" s="404"/>
      <c r="R1" s="405"/>
      <c r="S1" s="407"/>
      <c r="T1" s="391" t="s">
        <v>816</v>
      </c>
      <c r="U1" s="404"/>
      <c r="V1" s="404"/>
      <c r="W1" s="404"/>
      <c r="X1" s="405"/>
      <c r="Y1" s="406" t="s">
        <v>832</v>
      </c>
    </row>
    <row r="2" spans="2:25" x14ac:dyDescent="0.35">
      <c r="B2" s="204" t="s">
        <v>660</v>
      </c>
      <c r="C2" s="204" t="s">
        <v>661</v>
      </c>
      <c r="D2" s="204" t="s">
        <v>662</v>
      </c>
      <c r="E2" s="204" t="s">
        <v>663</v>
      </c>
      <c r="F2" s="264" t="s">
        <v>664</v>
      </c>
      <c r="G2" s="408"/>
      <c r="H2" s="266" t="s">
        <v>660</v>
      </c>
      <c r="I2" s="204" t="s">
        <v>661</v>
      </c>
      <c r="J2" s="204" t="s">
        <v>662</v>
      </c>
      <c r="K2" s="204" t="s">
        <v>663</v>
      </c>
      <c r="L2" s="264" t="s">
        <v>664</v>
      </c>
      <c r="M2" s="408"/>
      <c r="N2" s="266" t="s">
        <v>660</v>
      </c>
      <c r="O2" s="204" t="s">
        <v>661</v>
      </c>
      <c r="P2" s="204" t="s">
        <v>662</v>
      </c>
      <c r="Q2" s="204" t="s">
        <v>663</v>
      </c>
      <c r="R2" s="264" t="s">
        <v>664</v>
      </c>
      <c r="S2" s="408"/>
      <c r="T2" s="266" t="s">
        <v>660</v>
      </c>
      <c r="U2" s="204" t="s">
        <v>661</v>
      </c>
      <c r="V2" s="204" t="s">
        <v>662</v>
      </c>
      <c r="W2" s="204" t="s">
        <v>663</v>
      </c>
      <c r="X2" s="204" t="s">
        <v>664</v>
      </c>
    </row>
    <row r="3" spans="2:25" x14ac:dyDescent="0.35">
      <c r="B3" s="206">
        <v>1</v>
      </c>
      <c r="C3" s="206" t="s">
        <v>782</v>
      </c>
      <c r="D3" s="206">
        <v>12.55</v>
      </c>
      <c r="E3" s="206">
        <v>0</v>
      </c>
      <c r="F3" s="206">
        <v>12.55</v>
      </c>
      <c r="G3" s="408"/>
      <c r="H3" s="267">
        <v>1</v>
      </c>
      <c r="I3" s="206" t="s">
        <v>782</v>
      </c>
      <c r="J3" s="206">
        <v>12.44</v>
      </c>
      <c r="K3" s="206">
        <v>0</v>
      </c>
      <c r="L3" s="206">
        <v>12.44</v>
      </c>
      <c r="M3" s="408"/>
      <c r="N3" s="267">
        <v>1</v>
      </c>
      <c r="O3" s="206" t="s">
        <v>782</v>
      </c>
      <c r="P3" s="206">
        <v>12.31</v>
      </c>
      <c r="Q3" s="206">
        <v>0</v>
      </c>
      <c r="R3" s="206">
        <v>12.31</v>
      </c>
      <c r="S3" s="408"/>
      <c r="T3" s="267">
        <v>1</v>
      </c>
      <c r="U3" s="206" t="s">
        <v>782</v>
      </c>
      <c r="V3" s="206">
        <v>18.98</v>
      </c>
      <c r="W3" s="206">
        <v>0</v>
      </c>
      <c r="X3" s="206">
        <v>18.98</v>
      </c>
    </row>
    <row r="4" spans="2:25" x14ac:dyDescent="0.35">
      <c r="B4" s="205">
        <v>2</v>
      </c>
      <c r="C4" s="205" t="s">
        <v>783</v>
      </c>
      <c r="D4" s="205">
        <v>9.58</v>
      </c>
      <c r="E4" s="205">
        <v>0</v>
      </c>
      <c r="F4" s="205">
        <v>9.58</v>
      </c>
      <c r="G4" s="408"/>
      <c r="H4" s="268">
        <v>2</v>
      </c>
      <c r="I4" s="205" t="s">
        <v>783</v>
      </c>
      <c r="J4" s="205">
        <v>9.7799999999999994</v>
      </c>
      <c r="K4" s="205">
        <v>0</v>
      </c>
      <c r="L4" s="205">
        <v>9.7799999999999994</v>
      </c>
      <c r="M4" s="408"/>
      <c r="N4" s="268">
        <v>2</v>
      </c>
      <c r="O4" s="205" t="s">
        <v>783</v>
      </c>
      <c r="P4" s="205">
        <v>9.68</v>
      </c>
      <c r="Q4" s="205">
        <v>0</v>
      </c>
      <c r="R4" s="205">
        <v>9.68</v>
      </c>
      <c r="S4" s="408"/>
      <c r="T4" s="268">
        <v>2</v>
      </c>
      <c r="U4" s="205" t="s">
        <v>783</v>
      </c>
      <c r="V4" s="205">
        <v>21.57</v>
      </c>
      <c r="W4" s="205">
        <v>0</v>
      </c>
      <c r="X4" s="205">
        <v>21.57</v>
      </c>
    </row>
    <row r="5" spans="2:25" x14ac:dyDescent="0.35">
      <c r="B5" s="206">
        <v>3</v>
      </c>
      <c r="C5" s="206" t="s">
        <v>784</v>
      </c>
      <c r="D5" s="206">
        <v>9.2799999999999994</v>
      </c>
      <c r="E5" s="206">
        <v>0</v>
      </c>
      <c r="F5" s="206">
        <v>9.2799999999999994</v>
      </c>
      <c r="G5" s="408"/>
      <c r="H5" s="267">
        <v>3</v>
      </c>
      <c r="I5" s="206" t="s">
        <v>784</v>
      </c>
      <c r="J5" s="206">
        <v>9.77</v>
      </c>
      <c r="K5" s="206">
        <v>0</v>
      </c>
      <c r="L5" s="206">
        <v>9.77</v>
      </c>
      <c r="M5" s="408"/>
      <c r="N5" s="267">
        <v>3</v>
      </c>
      <c r="O5" s="206" t="s">
        <v>784</v>
      </c>
      <c r="P5" s="206">
        <v>9.94</v>
      </c>
      <c r="Q5" s="206">
        <v>0</v>
      </c>
      <c r="R5" s="206">
        <v>9.94</v>
      </c>
      <c r="S5" s="408"/>
      <c r="T5" s="267">
        <v>3</v>
      </c>
      <c r="U5" s="206" t="s">
        <v>784</v>
      </c>
      <c r="V5" s="206">
        <v>20.22</v>
      </c>
      <c r="W5" s="206">
        <v>0</v>
      </c>
      <c r="X5" s="206">
        <v>20.22</v>
      </c>
    </row>
    <row r="6" spans="2:25" x14ac:dyDescent="0.35">
      <c r="B6" s="205">
        <v>4</v>
      </c>
      <c r="C6" s="205" t="s">
        <v>785</v>
      </c>
      <c r="D6" s="205">
        <v>9.65</v>
      </c>
      <c r="E6" s="205">
        <v>0</v>
      </c>
      <c r="F6" s="205">
        <v>9.65</v>
      </c>
      <c r="G6" s="408"/>
      <c r="H6" s="268">
        <v>4</v>
      </c>
      <c r="I6" s="205" t="s">
        <v>785</v>
      </c>
      <c r="J6" s="205">
        <v>0.2</v>
      </c>
      <c r="K6" s="205">
        <v>0</v>
      </c>
      <c r="L6" s="205">
        <v>0.2</v>
      </c>
      <c r="M6" s="408"/>
      <c r="N6" s="268">
        <v>4</v>
      </c>
      <c r="O6" s="205" t="s">
        <v>785</v>
      </c>
      <c r="P6" s="205">
        <v>9.84</v>
      </c>
      <c r="Q6" s="205">
        <v>0</v>
      </c>
      <c r="R6" s="205">
        <v>9.84</v>
      </c>
      <c r="S6" s="408"/>
      <c r="T6" s="268">
        <v>4</v>
      </c>
      <c r="U6" s="205" t="s">
        <v>785</v>
      </c>
      <c r="V6" s="205">
        <v>21.06</v>
      </c>
      <c r="W6" s="205">
        <v>0</v>
      </c>
      <c r="X6" s="205">
        <v>21.06</v>
      </c>
    </row>
    <row r="7" spans="2:25" x14ac:dyDescent="0.35">
      <c r="B7" s="206">
        <v>5</v>
      </c>
      <c r="C7" s="206" t="s">
        <v>786</v>
      </c>
      <c r="D7" s="206">
        <v>12.25</v>
      </c>
      <c r="E7" s="206">
        <v>0</v>
      </c>
      <c r="F7" s="206">
        <v>12.25</v>
      </c>
      <c r="G7" s="408"/>
      <c r="H7" s="267">
        <v>5</v>
      </c>
      <c r="I7" s="206" t="s">
        <v>786</v>
      </c>
      <c r="J7" s="206">
        <v>1.53</v>
      </c>
      <c r="K7" s="206">
        <v>0</v>
      </c>
      <c r="L7" s="206">
        <v>1.53</v>
      </c>
      <c r="M7" s="408"/>
      <c r="N7" s="267">
        <v>5</v>
      </c>
      <c r="O7" s="206" t="s">
        <v>786</v>
      </c>
      <c r="P7" s="206">
        <v>13.02</v>
      </c>
      <c r="Q7" s="206">
        <v>0</v>
      </c>
      <c r="R7" s="206">
        <v>13.02</v>
      </c>
      <c r="S7" s="408"/>
      <c r="T7" s="267">
        <v>5</v>
      </c>
      <c r="U7" s="206" t="s">
        <v>786</v>
      </c>
      <c r="V7" s="206">
        <v>21.01</v>
      </c>
      <c r="W7" s="206">
        <v>0</v>
      </c>
      <c r="X7" s="206">
        <v>21.01</v>
      </c>
    </row>
    <row r="8" spans="2:25" x14ac:dyDescent="0.35">
      <c r="B8" s="205">
        <v>6</v>
      </c>
      <c r="C8" s="205" t="s">
        <v>787</v>
      </c>
      <c r="D8" s="205">
        <v>2.52</v>
      </c>
      <c r="E8" s="205">
        <v>0</v>
      </c>
      <c r="F8" s="205">
        <v>2.52</v>
      </c>
      <c r="G8" s="408"/>
      <c r="H8" s="268">
        <v>6</v>
      </c>
      <c r="I8" s="205" t="s">
        <v>787</v>
      </c>
      <c r="J8" s="205">
        <v>8.3699999999999992</v>
      </c>
      <c r="K8" s="205">
        <v>0</v>
      </c>
      <c r="L8" s="205">
        <v>8.3699999999999992</v>
      </c>
      <c r="M8" s="408"/>
      <c r="N8" s="268">
        <v>6</v>
      </c>
      <c r="O8" s="205" t="s">
        <v>787</v>
      </c>
      <c r="P8" s="205">
        <v>9.8000000000000007</v>
      </c>
      <c r="Q8" s="205">
        <v>0</v>
      </c>
      <c r="R8" s="205">
        <v>9.8000000000000007</v>
      </c>
      <c r="S8" s="408"/>
      <c r="T8" s="268">
        <v>6</v>
      </c>
      <c r="U8" s="205" t="s">
        <v>787</v>
      </c>
      <c r="V8" s="205">
        <v>20.82</v>
      </c>
      <c r="W8" s="205">
        <v>0</v>
      </c>
      <c r="X8" s="205">
        <v>20.82</v>
      </c>
    </row>
    <row r="9" spans="2:25" x14ac:dyDescent="0.35">
      <c r="B9" s="206">
        <v>7</v>
      </c>
      <c r="C9" s="206" t="s">
        <v>788</v>
      </c>
      <c r="D9" s="206">
        <v>0</v>
      </c>
      <c r="E9" s="206">
        <v>0</v>
      </c>
      <c r="F9" s="206">
        <v>0</v>
      </c>
      <c r="G9" s="408"/>
      <c r="H9" s="267">
        <v>7</v>
      </c>
      <c r="I9" s="206" t="s">
        <v>788</v>
      </c>
      <c r="J9" s="206">
        <v>9.17</v>
      </c>
      <c r="K9" s="206">
        <v>0</v>
      </c>
      <c r="L9" s="206">
        <v>9.17</v>
      </c>
      <c r="M9" s="408"/>
      <c r="N9" s="267">
        <v>7</v>
      </c>
      <c r="O9" s="206" t="s">
        <v>788</v>
      </c>
      <c r="P9" s="206">
        <v>9.64</v>
      </c>
      <c r="Q9" s="206">
        <v>0</v>
      </c>
      <c r="R9" s="206">
        <v>9.64</v>
      </c>
      <c r="S9" s="408"/>
      <c r="T9" s="267">
        <v>7</v>
      </c>
      <c r="U9" s="206" t="s">
        <v>788</v>
      </c>
      <c r="V9" s="206">
        <v>21.23</v>
      </c>
      <c r="W9" s="206">
        <v>0</v>
      </c>
      <c r="X9" s="206">
        <v>21.23</v>
      </c>
    </row>
    <row r="10" spans="2:25" x14ac:dyDescent="0.35">
      <c r="B10" s="205">
        <v>8</v>
      </c>
      <c r="C10" s="205" t="s">
        <v>789</v>
      </c>
      <c r="D10" s="205">
        <v>1.03</v>
      </c>
      <c r="E10" s="205">
        <v>0</v>
      </c>
      <c r="F10" s="205">
        <v>1.03</v>
      </c>
      <c r="G10" s="408"/>
      <c r="H10" s="268">
        <v>8</v>
      </c>
      <c r="I10" s="205" t="s">
        <v>789</v>
      </c>
      <c r="J10" s="205">
        <v>8.27</v>
      </c>
      <c r="K10" s="205">
        <v>0</v>
      </c>
      <c r="L10" s="205">
        <v>8.27</v>
      </c>
      <c r="M10" s="408"/>
      <c r="N10" s="268">
        <v>8</v>
      </c>
      <c r="O10" s="205" t="s">
        <v>789</v>
      </c>
      <c r="P10" s="205">
        <v>8.59</v>
      </c>
      <c r="Q10" s="205">
        <v>0</v>
      </c>
      <c r="R10" s="205">
        <v>8.59</v>
      </c>
      <c r="S10" s="408"/>
      <c r="T10" s="268">
        <v>8</v>
      </c>
      <c r="U10" s="205" t="s">
        <v>789</v>
      </c>
      <c r="V10" s="205">
        <v>20.37</v>
      </c>
      <c r="W10" s="205">
        <v>0</v>
      </c>
      <c r="X10" s="205">
        <v>20.37</v>
      </c>
    </row>
    <row r="11" spans="2:25" x14ac:dyDescent="0.35">
      <c r="B11" s="206">
        <v>9</v>
      </c>
      <c r="C11" s="206" t="s">
        <v>790</v>
      </c>
      <c r="D11" s="206">
        <v>1.27</v>
      </c>
      <c r="E11" s="206">
        <v>0</v>
      </c>
      <c r="F11" s="206">
        <v>1.27</v>
      </c>
      <c r="G11" s="408"/>
      <c r="H11" s="267">
        <v>9</v>
      </c>
      <c r="I11" s="206" t="s">
        <v>790</v>
      </c>
      <c r="J11" s="206">
        <v>9.5500000000000007</v>
      </c>
      <c r="K11" s="206">
        <v>0</v>
      </c>
      <c r="L11" s="206">
        <v>9.5500000000000007</v>
      </c>
      <c r="M11" s="408"/>
      <c r="N11" s="267">
        <v>9</v>
      </c>
      <c r="O11" s="206" t="s">
        <v>790</v>
      </c>
      <c r="P11" s="206">
        <v>9.86</v>
      </c>
      <c r="Q11" s="206">
        <v>0</v>
      </c>
      <c r="R11" s="206">
        <v>9.86</v>
      </c>
      <c r="S11" s="408"/>
      <c r="T11" s="267">
        <v>9</v>
      </c>
      <c r="U11" s="206" t="s">
        <v>790</v>
      </c>
      <c r="V11" s="206">
        <v>19.95</v>
      </c>
      <c r="W11" s="206">
        <v>0</v>
      </c>
      <c r="X11" s="206">
        <v>19.95</v>
      </c>
    </row>
    <row r="12" spans="2:25" x14ac:dyDescent="0.35">
      <c r="B12" s="205">
        <v>10</v>
      </c>
      <c r="C12" s="205" t="s">
        <v>791</v>
      </c>
      <c r="D12" s="205">
        <v>13.26</v>
      </c>
      <c r="E12" s="205">
        <v>0</v>
      </c>
      <c r="F12" s="205">
        <v>13.26</v>
      </c>
      <c r="G12" s="408"/>
      <c r="H12" s="268">
        <v>10</v>
      </c>
      <c r="I12" s="205" t="s">
        <v>791</v>
      </c>
      <c r="J12" s="205">
        <v>13.63</v>
      </c>
      <c r="K12" s="205">
        <v>0</v>
      </c>
      <c r="L12" s="205">
        <v>13.63</v>
      </c>
      <c r="M12" s="408"/>
      <c r="N12" s="268">
        <v>10</v>
      </c>
      <c r="O12" s="205" t="s">
        <v>791</v>
      </c>
      <c r="P12" s="205">
        <v>12.91</v>
      </c>
      <c r="Q12" s="205">
        <v>0</v>
      </c>
      <c r="R12" s="205">
        <v>12.91</v>
      </c>
      <c r="S12" s="408"/>
      <c r="T12" s="268">
        <v>10</v>
      </c>
      <c r="U12" s="205" t="s">
        <v>791</v>
      </c>
      <c r="V12" s="205">
        <v>19.600000000000001</v>
      </c>
      <c r="W12" s="205">
        <v>0</v>
      </c>
      <c r="X12" s="205">
        <v>19.600000000000001</v>
      </c>
    </row>
    <row r="13" spans="2:25" x14ac:dyDescent="0.35">
      <c r="B13" s="206">
        <v>11</v>
      </c>
      <c r="C13" s="206" t="s">
        <v>792</v>
      </c>
      <c r="D13" s="206">
        <v>9.3800000000000008</v>
      </c>
      <c r="E13" s="206">
        <v>0</v>
      </c>
      <c r="F13" s="206">
        <v>9.3800000000000008</v>
      </c>
      <c r="G13" s="408"/>
      <c r="H13" s="267">
        <v>11</v>
      </c>
      <c r="I13" s="206" t="s">
        <v>792</v>
      </c>
      <c r="J13" s="206">
        <v>9.39</v>
      </c>
      <c r="K13" s="206">
        <v>0</v>
      </c>
      <c r="L13" s="206">
        <v>9.39</v>
      </c>
      <c r="M13" s="408"/>
      <c r="N13" s="267">
        <v>11</v>
      </c>
      <c r="O13" s="206" t="s">
        <v>792</v>
      </c>
      <c r="P13" s="206">
        <v>9.51</v>
      </c>
      <c r="Q13" s="206">
        <v>0</v>
      </c>
      <c r="R13" s="206">
        <v>9.51</v>
      </c>
      <c r="S13" s="408"/>
      <c r="T13" s="267">
        <v>11</v>
      </c>
      <c r="U13" s="206" t="s">
        <v>792</v>
      </c>
      <c r="V13" s="206">
        <v>21.58</v>
      </c>
      <c r="W13" s="206">
        <v>0</v>
      </c>
      <c r="X13" s="206">
        <v>21.58</v>
      </c>
    </row>
    <row r="14" spans="2:25" x14ac:dyDescent="0.35">
      <c r="B14" s="205">
        <v>12</v>
      </c>
      <c r="C14" s="205" t="s">
        <v>793</v>
      </c>
      <c r="D14" s="205">
        <v>0.71</v>
      </c>
      <c r="E14" s="205">
        <v>0</v>
      </c>
      <c r="F14" s="205">
        <v>0.71</v>
      </c>
      <c r="G14" s="408"/>
      <c r="H14" s="268">
        <v>12</v>
      </c>
      <c r="I14" s="205" t="s">
        <v>793</v>
      </c>
      <c r="J14" s="205">
        <v>13.16</v>
      </c>
      <c r="K14" s="205">
        <v>0</v>
      </c>
      <c r="L14" s="205">
        <v>13.16</v>
      </c>
      <c r="M14" s="408"/>
      <c r="N14" s="268">
        <v>12</v>
      </c>
      <c r="O14" s="205" t="s">
        <v>793</v>
      </c>
      <c r="P14" s="205">
        <v>13.37</v>
      </c>
      <c r="Q14" s="205">
        <v>0</v>
      </c>
      <c r="R14" s="205">
        <v>13.37</v>
      </c>
      <c r="S14" s="408"/>
      <c r="T14" s="268">
        <v>12</v>
      </c>
      <c r="U14" s="205" t="s">
        <v>793</v>
      </c>
      <c r="V14" s="205">
        <v>20.07</v>
      </c>
      <c r="W14" s="205">
        <v>0</v>
      </c>
      <c r="X14" s="205">
        <v>20.07</v>
      </c>
    </row>
    <row r="15" spans="2:25" x14ac:dyDescent="0.35">
      <c r="B15" s="206">
        <v>13</v>
      </c>
      <c r="C15" s="206" t="s">
        <v>794</v>
      </c>
      <c r="D15" s="206">
        <v>0</v>
      </c>
      <c r="E15" s="206">
        <v>0</v>
      </c>
      <c r="F15" s="206">
        <v>0</v>
      </c>
      <c r="G15" s="408"/>
      <c r="H15" s="267">
        <v>13</v>
      </c>
      <c r="I15" s="206" t="s">
        <v>794</v>
      </c>
      <c r="J15" s="206">
        <v>13.18</v>
      </c>
      <c r="K15" s="206">
        <v>0</v>
      </c>
      <c r="L15" s="206">
        <v>13.18</v>
      </c>
      <c r="M15" s="408"/>
      <c r="N15" s="267">
        <v>13</v>
      </c>
      <c r="O15" s="206" t="s">
        <v>794</v>
      </c>
      <c r="P15" s="206">
        <v>13.33</v>
      </c>
      <c r="Q15" s="206">
        <v>0</v>
      </c>
      <c r="R15" s="206">
        <v>13.33</v>
      </c>
      <c r="S15" s="408"/>
      <c r="T15" s="267">
        <v>13</v>
      </c>
      <c r="U15" s="206" t="s">
        <v>794</v>
      </c>
      <c r="V15" s="206">
        <v>19.309999999999999</v>
      </c>
      <c r="W15" s="206">
        <v>0</v>
      </c>
      <c r="X15" s="206">
        <v>19.309999999999999</v>
      </c>
    </row>
    <row r="16" spans="2:25" x14ac:dyDescent="0.35">
      <c r="B16" s="205">
        <v>14</v>
      </c>
      <c r="C16" s="205" t="s">
        <v>795</v>
      </c>
      <c r="D16" s="205">
        <v>0</v>
      </c>
      <c r="E16" s="205">
        <v>0</v>
      </c>
      <c r="F16" s="205">
        <v>0</v>
      </c>
      <c r="G16" s="408"/>
      <c r="H16" s="268">
        <v>14</v>
      </c>
      <c r="I16" s="205" t="s">
        <v>795</v>
      </c>
      <c r="J16" s="205">
        <v>8.5</v>
      </c>
      <c r="K16" s="205">
        <v>0</v>
      </c>
      <c r="L16" s="205">
        <v>8.5</v>
      </c>
      <c r="M16" s="408"/>
      <c r="N16" s="268">
        <v>14</v>
      </c>
      <c r="O16" s="205" t="s">
        <v>795</v>
      </c>
      <c r="P16" s="205">
        <v>13.47</v>
      </c>
      <c r="Q16" s="205">
        <v>0</v>
      </c>
      <c r="R16" s="205">
        <v>13.47</v>
      </c>
      <c r="S16" s="408"/>
      <c r="T16" s="268">
        <v>14</v>
      </c>
      <c r="U16" s="205" t="s">
        <v>795</v>
      </c>
      <c r="V16" s="205">
        <v>21.71</v>
      </c>
      <c r="W16" s="205">
        <v>0</v>
      </c>
      <c r="X16" s="205">
        <v>21.71</v>
      </c>
    </row>
    <row r="17" spans="2:24" x14ac:dyDescent="0.35">
      <c r="B17" s="206">
        <v>15</v>
      </c>
      <c r="C17" s="206" t="s">
        <v>796</v>
      </c>
      <c r="D17" s="206">
        <v>0</v>
      </c>
      <c r="E17" s="206">
        <v>0</v>
      </c>
      <c r="F17" s="206">
        <v>0</v>
      </c>
      <c r="G17" s="408"/>
      <c r="H17" s="267">
        <v>15</v>
      </c>
      <c r="I17" s="206" t="s">
        <v>796</v>
      </c>
      <c r="J17" s="206">
        <v>8.98</v>
      </c>
      <c r="K17" s="206">
        <v>0</v>
      </c>
      <c r="L17" s="206">
        <v>8.98</v>
      </c>
      <c r="M17" s="408"/>
      <c r="N17" s="267">
        <v>15</v>
      </c>
      <c r="O17" s="206" t="s">
        <v>796</v>
      </c>
      <c r="P17" s="206">
        <v>8.6300000000000008</v>
      </c>
      <c r="Q17" s="206">
        <v>0</v>
      </c>
      <c r="R17" s="206">
        <v>8.6300000000000008</v>
      </c>
      <c r="S17" s="408"/>
      <c r="T17" s="267">
        <v>15</v>
      </c>
      <c r="U17" s="206" t="s">
        <v>796</v>
      </c>
      <c r="V17" s="206">
        <v>20.81</v>
      </c>
      <c r="W17" s="206">
        <v>0</v>
      </c>
      <c r="X17" s="206">
        <v>20.81</v>
      </c>
    </row>
    <row r="18" spans="2:24" x14ac:dyDescent="0.35">
      <c r="B18" s="205">
        <v>16</v>
      </c>
      <c r="C18" s="205" t="s">
        <v>797</v>
      </c>
      <c r="D18" s="205">
        <v>0</v>
      </c>
      <c r="E18" s="205">
        <v>0</v>
      </c>
      <c r="F18" s="205">
        <v>0</v>
      </c>
      <c r="G18" s="408"/>
      <c r="H18" s="268">
        <v>16</v>
      </c>
      <c r="I18" s="205" t="s">
        <v>797</v>
      </c>
      <c r="J18" s="205">
        <v>9.6300000000000008</v>
      </c>
      <c r="K18" s="205">
        <v>0</v>
      </c>
      <c r="L18" s="205">
        <v>9.6300000000000008</v>
      </c>
      <c r="M18" s="408"/>
      <c r="N18" s="268">
        <v>16</v>
      </c>
      <c r="O18" s="205" t="s">
        <v>797</v>
      </c>
      <c r="P18" s="205">
        <v>8.32</v>
      </c>
      <c r="Q18" s="205">
        <v>0</v>
      </c>
      <c r="R18" s="205">
        <v>8.32</v>
      </c>
      <c r="S18" s="408"/>
      <c r="T18" s="268">
        <v>16</v>
      </c>
      <c r="U18" s="205" t="s">
        <v>797</v>
      </c>
      <c r="V18" s="205">
        <v>21.4</v>
      </c>
      <c r="W18" s="205">
        <v>0</v>
      </c>
      <c r="X18" s="205">
        <v>21.4</v>
      </c>
    </row>
    <row r="19" spans="2:24" x14ac:dyDescent="0.35">
      <c r="B19" s="206">
        <v>17</v>
      </c>
      <c r="C19" s="206" t="s">
        <v>798</v>
      </c>
      <c r="D19" s="206">
        <v>0</v>
      </c>
      <c r="E19" s="206">
        <v>0</v>
      </c>
      <c r="F19" s="206">
        <v>0</v>
      </c>
      <c r="G19" s="408"/>
      <c r="H19" s="267">
        <v>17</v>
      </c>
      <c r="I19" s="206" t="s">
        <v>798</v>
      </c>
      <c r="J19" s="206">
        <v>9.6300000000000008</v>
      </c>
      <c r="K19" s="206">
        <v>0</v>
      </c>
      <c r="L19" s="206">
        <v>9.6300000000000008</v>
      </c>
      <c r="M19" s="408"/>
      <c r="N19" s="267">
        <v>17</v>
      </c>
      <c r="O19" s="206" t="s">
        <v>798</v>
      </c>
      <c r="P19" s="206">
        <v>12.83</v>
      </c>
      <c r="Q19" s="206">
        <v>0</v>
      </c>
      <c r="R19" s="206">
        <v>12.83</v>
      </c>
      <c r="S19" s="408"/>
      <c r="T19" s="267">
        <v>17</v>
      </c>
      <c r="U19" s="206" t="s">
        <v>798</v>
      </c>
      <c r="V19" s="206">
        <v>11.96</v>
      </c>
      <c r="W19" s="206">
        <v>0</v>
      </c>
      <c r="X19" s="206">
        <v>11.96</v>
      </c>
    </row>
    <row r="20" spans="2:24" x14ac:dyDescent="0.35">
      <c r="B20" s="205">
        <v>18</v>
      </c>
      <c r="C20" s="205" t="s">
        <v>799</v>
      </c>
      <c r="D20" s="205">
        <v>0</v>
      </c>
      <c r="E20" s="205">
        <v>0</v>
      </c>
      <c r="F20" s="205">
        <v>0</v>
      </c>
      <c r="G20" s="408"/>
      <c r="H20" s="268">
        <v>18</v>
      </c>
      <c r="I20" s="205" t="s">
        <v>799</v>
      </c>
      <c r="J20" s="205">
        <v>13.13</v>
      </c>
      <c r="K20" s="205">
        <v>0</v>
      </c>
      <c r="L20" s="205">
        <v>13.13</v>
      </c>
      <c r="M20" s="408"/>
      <c r="N20" s="268">
        <v>18</v>
      </c>
      <c r="O20" s="205" t="s">
        <v>799</v>
      </c>
      <c r="P20" s="205">
        <v>12.11</v>
      </c>
      <c r="Q20" s="205">
        <v>0</v>
      </c>
      <c r="R20" s="205">
        <v>12.11</v>
      </c>
      <c r="S20" s="408"/>
      <c r="T20" s="268">
        <v>18</v>
      </c>
      <c r="U20" s="205" t="s">
        <v>799</v>
      </c>
      <c r="V20" s="205">
        <v>19.07</v>
      </c>
      <c r="W20" s="205">
        <v>0</v>
      </c>
      <c r="X20" s="205">
        <v>19.07</v>
      </c>
    </row>
    <row r="21" spans="2:24" x14ac:dyDescent="0.35">
      <c r="B21" s="206">
        <v>19</v>
      </c>
      <c r="C21" s="206" t="s">
        <v>800</v>
      </c>
      <c r="D21" s="206">
        <v>0</v>
      </c>
      <c r="E21" s="206">
        <v>0</v>
      </c>
      <c r="F21" s="206">
        <v>0</v>
      </c>
      <c r="G21" s="408"/>
      <c r="H21" s="267">
        <v>19</v>
      </c>
      <c r="I21" s="206" t="s">
        <v>800</v>
      </c>
      <c r="J21" s="205">
        <v>9.25</v>
      </c>
      <c r="K21" s="205">
        <v>0</v>
      </c>
      <c r="L21" s="205">
        <v>9.25</v>
      </c>
      <c r="M21" s="408"/>
      <c r="N21" s="267">
        <v>19</v>
      </c>
      <c r="O21" s="206" t="s">
        <v>800</v>
      </c>
      <c r="P21" s="205">
        <v>9.75</v>
      </c>
      <c r="Q21" s="205">
        <v>0</v>
      </c>
      <c r="R21" s="205">
        <v>9.75</v>
      </c>
      <c r="S21" s="408"/>
      <c r="T21" s="267">
        <v>19</v>
      </c>
      <c r="U21" s="206" t="s">
        <v>800</v>
      </c>
      <c r="V21" s="205">
        <v>7.02</v>
      </c>
      <c r="W21" s="205">
        <v>0</v>
      </c>
      <c r="X21" s="205">
        <v>7.02</v>
      </c>
    </row>
    <row r="22" spans="2:24" x14ac:dyDescent="0.35">
      <c r="B22" s="205">
        <v>20</v>
      </c>
      <c r="C22" s="205" t="s">
        <v>801</v>
      </c>
      <c r="D22" s="205">
        <v>0</v>
      </c>
      <c r="E22" s="205">
        <v>0</v>
      </c>
      <c r="F22" s="205">
        <v>0</v>
      </c>
      <c r="G22" s="408"/>
      <c r="H22" s="268">
        <v>20</v>
      </c>
      <c r="I22" s="205" t="s">
        <v>801</v>
      </c>
      <c r="J22" s="205">
        <v>9.74</v>
      </c>
      <c r="K22" s="205">
        <v>0</v>
      </c>
      <c r="L22" s="205">
        <v>9.74</v>
      </c>
      <c r="M22" s="408"/>
      <c r="N22" s="268">
        <v>20</v>
      </c>
      <c r="O22" s="205" t="s">
        <v>801</v>
      </c>
      <c r="P22" s="205">
        <v>9.98</v>
      </c>
      <c r="Q22" s="205">
        <v>0</v>
      </c>
      <c r="R22" s="205">
        <v>9.98</v>
      </c>
      <c r="S22" s="408"/>
      <c r="T22" s="268">
        <v>20</v>
      </c>
      <c r="U22" s="205" t="s">
        <v>801</v>
      </c>
      <c r="V22" s="205">
        <v>0</v>
      </c>
      <c r="W22" s="205">
        <v>0</v>
      </c>
      <c r="X22" s="205">
        <v>0</v>
      </c>
    </row>
    <row r="23" spans="2:24" x14ac:dyDescent="0.35">
      <c r="B23" s="206">
        <v>21</v>
      </c>
      <c r="C23" s="206" t="s">
        <v>802</v>
      </c>
      <c r="D23" s="206">
        <v>0</v>
      </c>
      <c r="E23" s="206">
        <v>0</v>
      </c>
      <c r="F23" s="206">
        <v>0</v>
      </c>
      <c r="G23" s="408"/>
      <c r="H23" s="267">
        <v>21</v>
      </c>
      <c r="I23" s="206" t="s">
        <v>802</v>
      </c>
      <c r="J23" s="206">
        <v>12.7</v>
      </c>
      <c r="K23" s="206">
        <v>0</v>
      </c>
      <c r="L23" s="206">
        <v>12.7</v>
      </c>
      <c r="M23" s="408"/>
      <c r="N23" s="267">
        <v>21</v>
      </c>
      <c r="O23" s="206" t="s">
        <v>802</v>
      </c>
      <c r="P23" s="206">
        <v>12.85</v>
      </c>
      <c r="Q23" s="206">
        <v>0</v>
      </c>
      <c r="R23" s="206">
        <v>12.85</v>
      </c>
      <c r="S23" s="408"/>
      <c r="T23" s="267">
        <v>21</v>
      </c>
      <c r="U23" s="206" t="s">
        <v>802</v>
      </c>
      <c r="V23" s="206">
        <v>0.72</v>
      </c>
      <c r="W23" s="206">
        <v>0</v>
      </c>
      <c r="X23" s="206">
        <v>0.72</v>
      </c>
    </row>
    <row r="24" spans="2:24" x14ac:dyDescent="0.35">
      <c r="B24" s="205">
        <v>22</v>
      </c>
      <c r="C24" s="205" t="s">
        <v>803</v>
      </c>
      <c r="D24" s="205">
        <v>0</v>
      </c>
      <c r="E24" s="205">
        <v>0</v>
      </c>
      <c r="F24" s="205">
        <v>0</v>
      </c>
      <c r="G24" s="408"/>
      <c r="H24" s="268">
        <v>22</v>
      </c>
      <c r="I24" s="205" t="s">
        <v>803</v>
      </c>
      <c r="J24" s="205">
        <v>8.82</v>
      </c>
      <c r="K24" s="205">
        <v>0</v>
      </c>
      <c r="L24" s="205">
        <v>8.82</v>
      </c>
      <c r="M24" s="408"/>
      <c r="N24" s="268">
        <v>22</v>
      </c>
      <c r="O24" s="205" t="s">
        <v>803</v>
      </c>
      <c r="P24" s="205">
        <v>11.86</v>
      </c>
      <c r="Q24" s="205">
        <v>0</v>
      </c>
      <c r="R24" s="205">
        <v>11.86</v>
      </c>
      <c r="S24" s="408"/>
      <c r="T24" s="268">
        <v>22</v>
      </c>
      <c r="U24" s="205" t="s">
        <v>803</v>
      </c>
      <c r="V24" s="205">
        <v>0.28000000000000003</v>
      </c>
      <c r="W24" s="205">
        <v>0</v>
      </c>
      <c r="X24" s="205">
        <v>0.28000000000000003</v>
      </c>
    </row>
    <row r="25" spans="2:24" x14ac:dyDescent="0.35">
      <c r="B25" s="206">
        <v>23</v>
      </c>
      <c r="C25" s="206" t="s">
        <v>804</v>
      </c>
      <c r="D25" s="206">
        <v>0</v>
      </c>
      <c r="E25" s="206">
        <v>0</v>
      </c>
      <c r="F25" s="206">
        <v>0</v>
      </c>
      <c r="G25" s="408"/>
      <c r="H25" s="267">
        <v>23</v>
      </c>
      <c r="I25" s="206" t="s">
        <v>804</v>
      </c>
      <c r="J25" s="206">
        <v>9.33</v>
      </c>
      <c r="K25" s="206">
        <v>0</v>
      </c>
      <c r="L25" s="206">
        <v>9.33</v>
      </c>
      <c r="M25" s="408"/>
      <c r="N25" s="267">
        <v>23</v>
      </c>
      <c r="O25" s="206" t="s">
        <v>804</v>
      </c>
      <c r="P25" s="206">
        <v>9.7100000000000009</v>
      </c>
      <c r="Q25" s="206">
        <v>0</v>
      </c>
      <c r="R25" s="206">
        <v>9.7100000000000009</v>
      </c>
      <c r="S25" s="408"/>
      <c r="T25" s="267">
        <v>23</v>
      </c>
      <c r="U25" s="206" t="s">
        <v>804</v>
      </c>
      <c r="V25" s="206">
        <v>0</v>
      </c>
      <c r="W25" s="206">
        <v>0</v>
      </c>
      <c r="X25" s="206">
        <v>0</v>
      </c>
    </row>
    <row r="26" spans="2:24" x14ac:dyDescent="0.35">
      <c r="B26" s="205">
        <v>24</v>
      </c>
      <c r="C26" s="205" t="s">
        <v>805</v>
      </c>
      <c r="D26" s="205">
        <v>0</v>
      </c>
      <c r="E26" s="205">
        <v>0</v>
      </c>
      <c r="F26" s="205">
        <v>0</v>
      </c>
      <c r="G26" s="408"/>
      <c r="H26" s="268">
        <v>24</v>
      </c>
      <c r="I26" s="205" t="s">
        <v>805</v>
      </c>
      <c r="J26" s="205">
        <v>13.27</v>
      </c>
      <c r="K26" s="205">
        <v>0</v>
      </c>
      <c r="L26" s="205">
        <v>13.27</v>
      </c>
      <c r="M26" s="408"/>
      <c r="N26" s="268">
        <v>24</v>
      </c>
      <c r="O26" s="205" t="s">
        <v>805</v>
      </c>
      <c r="P26" s="205">
        <v>13.13</v>
      </c>
      <c r="Q26" s="205">
        <v>0</v>
      </c>
      <c r="R26" s="205">
        <v>13.13</v>
      </c>
      <c r="S26" s="408"/>
      <c r="T26" s="268">
        <v>24</v>
      </c>
      <c r="U26" s="205" t="s">
        <v>805</v>
      </c>
      <c r="V26" s="205">
        <v>0</v>
      </c>
      <c r="W26" s="205">
        <v>0</v>
      </c>
      <c r="X26" s="205">
        <v>0</v>
      </c>
    </row>
    <row r="27" spans="2:24" x14ac:dyDescent="0.35">
      <c r="B27" s="206">
        <v>25</v>
      </c>
      <c r="C27" s="206" t="s">
        <v>806</v>
      </c>
      <c r="D27" s="206">
        <v>0</v>
      </c>
      <c r="E27" s="206">
        <v>0</v>
      </c>
      <c r="F27" s="206">
        <v>0</v>
      </c>
      <c r="G27" s="408"/>
      <c r="H27" s="267">
        <v>25</v>
      </c>
      <c r="I27" s="206" t="s">
        <v>806</v>
      </c>
      <c r="J27" s="206">
        <v>8.6199999999999992</v>
      </c>
      <c r="K27" s="206">
        <v>0</v>
      </c>
      <c r="L27" s="206">
        <v>8.6199999999999992</v>
      </c>
      <c r="M27" s="408"/>
      <c r="N27" s="267">
        <v>25</v>
      </c>
      <c r="O27" s="206" t="s">
        <v>806</v>
      </c>
      <c r="P27" s="206">
        <v>9.1999999999999993</v>
      </c>
      <c r="Q27" s="206">
        <v>0</v>
      </c>
      <c r="R27" s="206">
        <v>9.1999999999999993</v>
      </c>
      <c r="S27" s="408"/>
      <c r="T27" s="267">
        <v>25</v>
      </c>
      <c r="U27" s="206" t="s">
        <v>806</v>
      </c>
      <c r="V27" s="206">
        <v>0</v>
      </c>
      <c r="W27" s="206">
        <v>0</v>
      </c>
      <c r="X27" s="206">
        <v>0</v>
      </c>
    </row>
    <row r="28" spans="2:24" x14ac:dyDescent="0.35">
      <c r="B28" s="205">
        <v>26</v>
      </c>
      <c r="C28" s="205" t="s">
        <v>807</v>
      </c>
      <c r="D28" s="205">
        <v>0</v>
      </c>
      <c r="E28" s="205">
        <v>0</v>
      </c>
      <c r="F28" s="205">
        <v>0</v>
      </c>
      <c r="G28" s="408"/>
      <c r="H28" s="268">
        <v>26</v>
      </c>
      <c r="I28" s="205" t="s">
        <v>807</v>
      </c>
      <c r="J28" s="205">
        <v>9.34</v>
      </c>
      <c r="K28" s="205">
        <v>0</v>
      </c>
      <c r="L28" s="205">
        <v>9.34</v>
      </c>
      <c r="M28" s="408"/>
      <c r="N28" s="268">
        <v>26</v>
      </c>
      <c r="O28" s="205" t="s">
        <v>807</v>
      </c>
      <c r="P28" s="205">
        <v>9.3800000000000008</v>
      </c>
      <c r="Q28" s="205">
        <v>0</v>
      </c>
      <c r="R28" s="205">
        <v>9.3800000000000008</v>
      </c>
      <c r="S28" s="408"/>
      <c r="T28" s="268">
        <v>26</v>
      </c>
      <c r="U28" s="205" t="s">
        <v>807</v>
      </c>
      <c r="V28" s="205">
        <v>0</v>
      </c>
      <c r="W28" s="205">
        <v>0</v>
      </c>
      <c r="X28" s="205">
        <v>0</v>
      </c>
    </row>
    <row r="29" spans="2:24" x14ac:dyDescent="0.35">
      <c r="B29" s="206">
        <v>27</v>
      </c>
      <c r="C29" s="206" t="s">
        <v>808</v>
      </c>
      <c r="D29" s="206">
        <v>0</v>
      </c>
      <c r="E29" s="206">
        <v>0</v>
      </c>
      <c r="F29" s="206">
        <v>0</v>
      </c>
      <c r="G29" s="408"/>
      <c r="H29" s="267">
        <v>27</v>
      </c>
      <c r="I29" s="206" t="s">
        <v>808</v>
      </c>
      <c r="J29" s="206">
        <v>9.11</v>
      </c>
      <c r="K29" s="206">
        <v>0</v>
      </c>
      <c r="L29" s="206">
        <v>9.11</v>
      </c>
      <c r="M29" s="408"/>
      <c r="N29" s="267">
        <v>27</v>
      </c>
      <c r="O29" s="206" t="s">
        <v>808</v>
      </c>
      <c r="P29" s="206">
        <v>13.71</v>
      </c>
      <c r="Q29" s="206">
        <v>0</v>
      </c>
      <c r="R29" s="206">
        <v>13.71</v>
      </c>
      <c r="S29" s="408"/>
      <c r="T29" s="267">
        <v>27</v>
      </c>
      <c r="U29" s="206" t="s">
        <v>808</v>
      </c>
      <c r="V29" s="206">
        <v>0</v>
      </c>
      <c r="W29" s="206">
        <v>0</v>
      </c>
      <c r="X29" s="206">
        <v>0</v>
      </c>
    </row>
    <row r="30" spans="2:24" x14ac:dyDescent="0.35">
      <c r="B30" s="205">
        <v>28</v>
      </c>
      <c r="C30" s="205" t="s">
        <v>809</v>
      </c>
      <c r="D30" s="205">
        <v>0</v>
      </c>
      <c r="E30" s="205">
        <v>0</v>
      </c>
      <c r="F30" s="205">
        <v>0</v>
      </c>
      <c r="G30" s="408"/>
      <c r="H30" s="268">
        <v>28</v>
      </c>
      <c r="I30" s="205" t="s">
        <v>809</v>
      </c>
      <c r="J30" s="205">
        <v>13.13</v>
      </c>
      <c r="K30" s="205">
        <v>0</v>
      </c>
      <c r="L30" s="205">
        <v>13.13</v>
      </c>
      <c r="M30" s="408"/>
      <c r="N30" s="268">
        <v>28</v>
      </c>
      <c r="O30" s="205" t="s">
        <v>809</v>
      </c>
      <c r="P30" s="205">
        <v>5.01</v>
      </c>
      <c r="Q30" s="205">
        <v>0</v>
      </c>
      <c r="R30" s="205">
        <v>5.01</v>
      </c>
      <c r="S30" s="408"/>
      <c r="T30" s="268">
        <v>28</v>
      </c>
      <c r="U30" s="205" t="s">
        <v>809</v>
      </c>
      <c r="V30" s="205">
        <v>0</v>
      </c>
      <c r="W30" s="205">
        <v>0</v>
      </c>
      <c r="X30" s="205">
        <v>0</v>
      </c>
    </row>
    <row r="31" spans="2:24" x14ac:dyDescent="0.35">
      <c r="B31" s="206">
        <v>29</v>
      </c>
      <c r="C31" s="206" t="s">
        <v>810</v>
      </c>
      <c r="D31" s="206">
        <v>0</v>
      </c>
      <c r="E31" s="206">
        <v>0</v>
      </c>
      <c r="F31" s="206">
        <v>0</v>
      </c>
      <c r="G31" s="408"/>
      <c r="H31" s="267">
        <v>29</v>
      </c>
      <c r="I31" s="206" t="s">
        <v>810</v>
      </c>
      <c r="J31" s="206">
        <v>12.26</v>
      </c>
      <c r="K31" s="206">
        <v>0</v>
      </c>
      <c r="L31" s="206">
        <v>12.26</v>
      </c>
      <c r="M31" s="408"/>
      <c r="N31" s="267">
        <v>29</v>
      </c>
      <c r="O31" s="206" t="s">
        <v>810</v>
      </c>
      <c r="P31" s="206">
        <v>0</v>
      </c>
      <c r="Q31" s="206">
        <v>0</v>
      </c>
      <c r="R31" s="206">
        <v>0</v>
      </c>
      <c r="S31" s="408"/>
      <c r="T31" s="267">
        <v>29</v>
      </c>
      <c r="U31" s="206" t="s">
        <v>810</v>
      </c>
      <c r="V31" s="206">
        <v>0</v>
      </c>
      <c r="W31" s="206">
        <v>0</v>
      </c>
      <c r="X31" s="206">
        <v>0</v>
      </c>
    </row>
    <row r="32" spans="2:24" x14ac:dyDescent="0.35">
      <c r="B32" s="205">
        <v>30</v>
      </c>
      <c r="C32" s="205" t="s">
        <v>811</v>
      </c>
      <c r="D32" s="205">
        <v>0</v>
      </c>
      <c r="E32" s="205">
        <v>0</v>
      </c>
      <c r="F32" s="205">
        <v>0</v>
      </c>
      <c r="G32" s="408"/>
      <c r="H32" s="268">
        <v>30</v>
      </c>
      <c r="I32" s="205" t="s">
        <v>811</v>
      </c>
      <c r="J32" s="205">
        <v>9.64</v>
      </c>
      <c r="K32" s="205">
        <v>0</v>
      </c>
      <c r="L32" s="205">
        <v>9.64</v>
      </c>
      <c r="M32" s="408"/>
      <c r="N32" s="268">
        <v>30</v>
      </c>
      <c r="O32" s="205" t="s">
        <v>811</v>
      </c>
      <c r="P32" s="205">
        <v>0</v>
      </c>
      <c r="Q32" s="205">
        <v>0</v>
      </c>
      <c r="R32" s="205">
        <v>0</v>
      </c>
      <c r="S32" s="408"/>
      <c r="T32" s="268">
        <v>30</v>
      </c>
      <c r="U32" s="205" t="s">
        <v>811</v>
      </c>
      <c r="V32" s="205">
        <v>0</v>
      </c>
      <c r="W32" s="205">
        <v>0</v>
      </c>
      <c r="X32" s="205">
        <v>0</v>
      </c>
    </row>
    <row r="33" spans="2:24" x14ac:dyDescent="0.35">
      <c r="B33" s="206">
        <v>31</v>
      </c>
      <c r="C33" s="206" t="s">
        <v>812</v>
      </c>
      <c r="D33" s="206">
        <v>0</v>
      </c>
      <c r="E33" s="206">
        <v>0</v>
      </c>
      <c r="F33" s="206">
        <v>0</v>
      </c>
      <c r="G33" s="408"/>
      <c r="H33" s="267">
        <v>31</v>
      </c>
      <c r="I33" s="206" t="s">
        <v>812</v>
      </c>
      <c r="J33" s="206"/>
      <c r="K33" s="206"/>
      <c r="L33" s="265"/>
      <c r="M33" s="408"/>
      <c r="N33" s="267">
        <v>31</v>
      </c>
      <c r="O33" s="206" t="s">
        <v>812</v>
      </c>
      <c r="P33" s="206"/>
      <c r="Q33" s="206"/>
      <c r="R33" s="265"/>
      <c r="S33" s="408"/>
      <c r="T33" s="267">
        <v>31</v>
      </c>
      <c r="U33" s="206" t="s">
        <v>812</v>
      </c>
      <c r="V33" s="206"/>
      <c r="W33" s="206"/>
      <c r="X33" s="206"/>
    </row>
    <row r="34" spans="2:24" x14ac:dyDescent="0.35">
      <c r="F34" s="269">
        <f>SUM(F3:F33)</f>
        <v>81.48</v>
      </c>
      <c r="G34" s="408"/>
      <c r="L34" s="269">
        <f>SUM(L3:L33)</f>
        <v>293.52</v>
      </c>
      <c r="M34" s="408"/>
      <c r="R34" s="269">
        <f>SUM(R3:R33)</f>
        <v>301.74</v>
      </c>
      <c r="S34" s="408"/>
      <c r="X34" s="269">
        <f>SUM(X3:X33)</f>
        <v>368.7399999999999</v>
      </c>
    </row>
    <row r="35" spans="2:24" x14ac:dyDescent="0.35">
      <c r="B35" s="391" t="s">
        <v>817</v>
      </c>
      <c r="C35" s="404"/>
      <c r="D35" s="404"/>
      <c r="E35" s="404"/>
      <c r="F35" s="405"/>
      <c r="G35" s="408"/>
      <c r="H35" s="391" t="s">
        <v>3</v>
      </c>
      <c r="I35" s="404"/>
      <c r="J35" s="404"/>
      <c r="K35" s="404"/>
      <c r="L35" s="405"/>
      <c r="M35" s="408"/>
      <c r="N35" s="391" t="s">
        <v>818</v>
      </c>
      <c r="O35" s="404"/>
      <c r="P35" s="404"/>
      <c r="Q35" s="404"/>
      <c r="R35" s="405"/>
      <c r="S35" s="408"/>
      <c r="T35" s="391" t="s">
        <v>4</v>
      </c>
      <c r="U35" s="404"/>
      <c r="V35" s="404"/>
      <c r="W35" s="404"/>
      <c r="X35" s="405"/>
    </row>
    <row r="36" spans="2:24" x14ac:dyDescent="0.35">
      <c r="B36" s="204" t="s">
        <v>660</v>
      </c>
      <c r="C36" s="204" t="s">
        <v>661</v>
      </c>
      <c r="D36" s="204" t="s">
        <v>662</v>
      </c>
      <c r="E36" s="204" t="s">
        <v>663</v>
      </c>
      <c r="F36" s="264" t="s">
        <v>664</v>
      </c>
      <c r="G36" s="408"/>
      <c r="H36" s="266" t="s">
        <v>660</v>
      </c>
      <c r="I36" s="204" t="s">
        <v>661</v>
      </c>
      <c r="J36" s="204" t="s">
        <v>662</v>
      </c>
      <c r="K36" s="204" t="s">
        <v>663</v>
      </c>
      <c r="L36" s="264" t="s">
        <v>664</v>
      </c>
      <c r="M36" s="408"/>
      <c r="N36" s="266" t="s">
        <v>660</v>
      </c>
      <c r="O36" s="204" t="s">
        <v>661</v>
      </c>
      <c r="P36" s="204" t="s">
        <v>662</v>
      </c>
      <c r="Q36" s="204" t="s">
        <v>663</v>
      </c>
      <c r="R36" s="264" t="s">
        <v>664</v>
      </c>
      <c r="S36" s="408"/>
      <c r="T36" s="266" t="s">
        <v>660</v>
      </c>
      <c r="U36" s="204" t="s">
        <v>661</v>
      </c>
      <c r="V36" s="204" t="s">
        <v>662</v>
      </c>
      <c r="W36" s="204" t="s">
        <v>663</v>
      </c>
      <c r="X36" s="204" t="s">
        <v>664</v>
      </c>
    </row>
    <row r="37" spans="2:24" x14ac:dyDescent="0.35">
      <c r="B37" s="206">
        <v>1</v>
      </c>
      <c r="C37" s="206" t="s">
        <v>782</v>
      </c>
      <c r="D37" s="206">
        <v>0</v>
      </c>
      <c r="E37" s="206">
        <v>0</v>
      </c>
      <c r="F37" s="206">
        <v>0</v>
      </c>
      <c r="G37" s="408"/>
      <c r="H37" s="267">
        <v>1</v>
      </c>
      <c r="I37" s="206" t="s">
        <v>782</v>
      </c>
      <c r="J37" s="206">
        <v>17.72</v>
      </c>
      <c r="K37" s="206">
        <v>0</v>
      </c>
      <c r="L37" s="206">
        <v>17.72</v>
      </c>
      <c r="M37" s="408"/>
      <c r="N37" s="267">
        <v>1</v>
      </c>
      <c r="O37" s="206" t="s">
        <v>782</v>
      </c>
      <c r="P37" s="206">
        <v>19.23</v>
      </c>
      <c r="Q37" s="206">
        <v>0</v>
      </c>
      <c r="R37" s="206">
        <v>19.23</v>
      </c>
      <c r="S37" s="408"/>
      <c r="T37" s="267">
        <v>1</v>
      </c>
      <c r="U37" s="206" t="s">
        <v>782</v>
      </c>
      <c r="V37" s="206">
        <v>18.7</v>
      </c>
      <c r="W37" s="206">
        <v>0</v>
      </c>
      <c r="X37" s="206">
        <v>18.7</v>
      </c>
    </row>
    <row r="38" spans="2:24" x14ac:dyDescent="0.35">
      <c r="B38" s="205">
        <v>2</v>
      </c>
      <c r="C38" s="205" t="s">
        <v>783</v>
      </c>
      <c r="D38" s="205">
        <v>0</v>
      </c>
      <c r="E38" s="205">
        <v>0</v>
      </c>
      <c r="F38" s="205">
        <v>0</v>
      </c>
      <c r="G38" s="408"/>
      <c r="H38" s="268">
        <v>2</v>
      </c>
      <c r="I38" s="205" t="s">
        <v>783</v>
      </c>
      <c r="J38" s="205">
        <v>20.11</v>
      </c>
      <c r="K38" s="205">
        <v>0</v>
      </c>
      <c r="L38" s="205">
        <v>20.11</v>
      </c>
      <c r="M38" s="408"/>
      <c r="N38" s="268">
        <v>2</v>
      </c>
      <c r="O38" s="205" t="s">
        <v>783</v>
      </c>
      <c r="P38" s="205">
        <v>19.84</v>
      </c>
      <c r="Q38" s="205">
        <v>0</v>
      </c>
      <c r="R38" s="205">
        <v>19.84</v>
      </c>
      <c r="S38" s="408"/>
      <c r="T38" s="268">
        <v>2</v>
      </c>
      <c r="U38" s="205" t="s">
        <v>783</v>
      </c>
      <c r="V38" s="205">
        <v>19.809999999999999</v>
      </c>
      <c r="W38" s="205">
        <v>0</v>
      </c>
      <c r="X38" s="205">
        <v>19.809999999999999</v>
      </c>
    </row>
    <row r="39" spans="2:24" x14ac:dyDescent="0.35">
      <c r="B39" s="206">
        <v>3</v>
      </c>
      <c r="C39" s="206" t="s">
        <v>784</v>
      </c>
      <c r="D39" s="206">
        <v>0</v>
      </c>
      <c r="E39" s="206">
        <v>0</v>
      </c>
      <c r="F39" s="206">
        <v>0</v>
      </c>
      <c r="G39" s="408"/>
      <c r="H39" s="267">
        <v>3</v>
      </c>
      <c r="I39" s="206" t="s">
        <v>784</v>
      </c>
      <c r="J39" s="206">
        <v>18.850000000000001</v>
      </c>
      <c r="K39" s="206">
        <v>0</v>
      </c>
      <c r="L39" s="206">
        <v>18.850000000000001</v>
      </c>
      <c r="M39" s="408"/>
      <c r="N39" s="267">
        <v>3</v>
      </c>
      <c r="O39" s="206" t="s">
        <v>784</v>
      </c>
      <c r="P39" s="206">
        <v>18.61</v>
      </c>
      <c r="Q39" s="206">
        <v>0</v>
      </c>
      <c r="R39" s="206">
        <v>18.61</v>
      </c>
      <c r="S39" s="408"/>
      <c r="T39" s="267">
        <v>3</v>
      </c>
      <c r="U39" s="206" t="s">
        <v>784</v>
      </c>
      <c r="V39" s="206">
        <v>18.75</v>
      </c>
      <c r="W39" s="206">
        <v>0</v>
      </c>
      <c r="X39" s="206">
        <v>18.75</v>
      </c>
    </row>
    <row r="40" spans="2:24" x14ac:dyDescent="0.35">
      <c r="B40" s="205">
        <v>4</v>
      </c>
      <c r="C40" s="205" t="s">
        <v>785</v>
      </c>
      <c r="D40" s="205">
        <v>0</v>
      </c>
      <c r="E40" s="205">
        <v>0</v>
      </c>
      <c r="F40" s="205">
        <v>0</v>
      </c>
      <c r="G40" s="408"/>
      <c r="H40" s="268">
        <v>4</v>
      </c>
      <c r="I40" s="205" t="s">
        <v>785</v>
      </c>
      <c r="J40" s="205">
        <v>18.010000000000002</v>
      </c>
      <c r="K40" s="205">
        <v>0</v>
      </c>
      <c r="L40" s="205">
        <v>18.010000000000002</v>
      </c>
      <c r="M40" s="408"/>
      <c r="N40" s="268">
        <v>4</v>
      </c>
      <c r="O40" s="205" t="s">
        <v>785</v>
      </c>
      <c r="P40" s="205">
        <v>3.79</v>
      </c>
      <c r="Q40" s="205">
        <v>0</v>
      </c>
      <c r="R40" s="205">
        <v>3.79</v>
      </c>
      <c r="S40" s="408"/>
      <c r="T40" s="268">
        <v>4</v>
      </c>
      <c r="U40" s="205" t="s">
        <v>785</v>
      </c>
      <c r="V40" s="205">
        <v>19.670000000000002</v>
      </c>
      <c r="W40" s="205">
        <v>0</v>
      </c>
      <c r="X40" s="205">
        <v>19.670000000000002</v>
      </c>
    </row>
    <row r="41" spans="2:24" x14ac:dyDescent="0.35">
      <c r="B41" s="206">
        <v>5</v>
      </c>
      <c r="C41" s="206" t="s">
        <v>786</v>
      </c>
      <c r="D41" s="206">
        <v>0</v>
      </c>
      <c r="E41" s="206">
        <v>0</v>
      </c>
      <c r="F41" s="206">
        <v>0</v>
      </c>
      <c r="G41" s="408"/>
      <c r="H41" s="267">
        <v>5</v>
      </c>
      <c r="I41" s="206" t="s">
        <v>786</v>
      </c>
      <c r="J41" s="206">
        <v>19.77</v>
      </c>
      <c r="K41" s="206">
        <v>0</v>
      </c>
      <c r="L41" s="206">
        <v>19.77</v>
      </c>
      <c r="M41" s="408"/>
      <c r="N41" s="267">
        <v>5</v>
      </c>
      <c r="O41" s="206" t="s">
        <v>786</v>
      </c>
      <c r="P41" s="206">
        <v>12.81</v>
      </c>
      <c r="Q41" s="206">
        <v>0</v>
      </c>
      <c r="R41" s="206">
        <v>12.81</v>
      </c>
      <c r="S41" s="408"/>
      <c r="T41" s="267">
        <v>5</v>
      </c>
      <c r="U41" s="206" t="s">
        <v>786</v>
      </c>
      <c r="V41" s="206">
        <v>19.829999999999998</v>
      </c>
      <c r="W41" s="206">
        <v>0</v>
      </c>
      <c r="X41" s="206">
        <v>19.829999999999998</v>
      </c>
    </row>
    <row r="42" spans="2:24" x14ac:dyDescent="0.35">
      <c r="B42" s="205">
        <v>6</v>
      </c>
      <c r="C42" s="205" t="s">
        <v>787</v>
      </c>
      <c r="D42" s="205">
        <v>0</v>
      </c>
      <c r="E42" s="205">
        <v>0</v>
      </c>
      <c r="F42" s="205">
        <v>0</v>
      </c>
      <c r="G42" s="408"/>
      <c r="H42" s="268">
        <v>6</v>
      </c>
      <c r="I42" s="205" t="s">
        <v>787</v>
      </c>
      <c r="J42" s="205">
        <v>19.86</v>
      </c>
      <c r="K42" s="205">
        <v>0</v>
      </c>
      <c r="L42" s="205">
        <v>19.86</v>
      </c>
      <c r="M42" s="408"/>
      <c r="N42" s="268">
        <v>6</v>
      </c>
      <c r="O42" s="205" t="s">
        <v>787</v>
      </c>
      <c r="P42" s="205">
        <v>19.95</v>
      </c>
      <c r="Q42" s="205">
        <v>0</v>
      </c>
      <c r="R42" s="205">
        <v>19.95</v>
      </c>
      <c r="S42" s="408"/>
      <c r="T42" s="268">
        <v>6</v>
      </c>
      <c r="U42" s="205" t="s">
        <v>787</v>
      </c>
      <c r="V42" s="205">
        <v>19.82</v>
      </c>
      <c r="W42" s="205">
        <v>0</v>
      </c>
      <c r="X42" s="205">
        <v>19.82</v>
      </c>
    </row>
    <row r="43" spans="2:24" x14ac:dyDescent="0.35">
      <c r="B43" s="206">
        <v>7</v>
      </c>
      <c r="C43" s="206" t="s">
        <v>788</v>
      </c>
      <c r="D43" s="206">
        <v>0</v>
      </c>
      <c r="E43" s="206">
        <v>0</v>
      </c>
      <c r="F43" s="206">
        <v>0</v>
      </c>
      <c r="G43" s="408"/>
      <c r="H43" s="267">
        <v>7</v>
      </c>
      <c r="I43" s="206" t="s">
        <v>788</v>
      </c>
      <c r="J43" s="206">
        <v>19.39</v>
      </c>
      <c r="K43" s="206">
        <v>0</v>
      </c>
      <c r="L43" s="206">
        <v>19.39</v>
      </c>
      <c r="M43" s="408"/>
      <c r="N43" s="267">
        <v>7</v>
      </c>
      <c r="O43" s="206" t="s">
        <v>788</v>
      </c>
      <c r="P43" s="206">
        <v>19.03</v>
      </c>
      <c r="Q43" s="206">
        <v>0</v>
      </c>
      <c r="R43" s="206">
        <v>19.03</v>
      </c>
      <c r="S43" s="408"/>
      <c r="T43" s="267">
        <v>7</v>
      </c>
      <c r="U43" s="206" t="s">
        <v>788</v>
      </c>
      <c r="V43" s="206">
        <v>19.66</v>
      </c>
      <c r="W43" s="206">
        <v>0</v>
      </c>
      <c r="X43" s="206">
        <v>19.66</v>
      </c>
    </row>
    <row r="44" spans="2:24" x14ac:dyDescent="0.35">
      <c r="B44" s="205">
        <v>8</v>
      </c>
      <c r="C44" s="205" t="s">
        <v>789</v>
      </c>
      <c r="D44" s="205">
        <v>0</v>
      </c>
      <c r="E44" s="205">
        <v>0</v>
      </c>
      <c r="F44" s="205">
        <v>0</v>
      </c>
      <c r="G44" s="408"/>
      <c r="H44" s="268">
        <v>8</v>
      </c>
      <c r="I44" s="205" t="s">
        <v>789</v>
      </c>
      <c r="J44" s="205">
        <v>17.37</v>
      </c>
      <c r="K44" s="205">
        <v>0</v>
      </c>
      <c r="L44" s="205">
        <v>17.37</v>
      </c>
      <c r="M44" s="408"/>
      <c r="N44" s="268">
        <v>8</v>
      </c>
      <c r="O44" s="205" t="s">
        <v>789</v>
      </c>
      <c r="P44" s="205">
        <v>19.350000000000001</v>
      </c>
      <c r="Q44" s="205">
        <v>0</v>
      </c>
      <c r="R44" s="205">
        <v>19.350000000000001</v>
      </c>
      <c r="S44" s="408"/>
      <c r="T44" s="268">
        <v>8</v>
      </c>
      <c r="U44" s="205" t="s">
        <v>789</v>
      </c>
      <c r="V44" s="205">
        <v>18.11</v>
      </c>
      <c r="W44" s="205">
        <v>0</v>
      </c>
      <c r="X44" s="205">
        <v>18.11</v>
      </c>
    </row>
    <row r="45" spans="2:24" x14ac:dyDescent="0.35">
      <c r="B45" s="206">
        <v>9</v>
      </c>
      <c r="C45" s="206" t="s">
        <v>790</v>
      </c>
      <c r="D45" s="206">
        <v>0</v>
      </c>
      <c r="E45" s="206">
        <v>0</v>
      </c>
      <c r="F45" s="206">
        <v>0</v>
      </c>
      <c r="G45" s="408"/>
      <c r="H45" s="267">
        <v>9</v>
      </c>
      <c r="I45" s="206" t="s">
        <v>790</v>
      </c>
      <c r="J45" s="206">
        <v>19.43</v>
      </c>
      <c r="K45" s="206">
        <v>0</v>
      </c>
      <c r="L45" s="206">
        <v>19.43</v>
      </c>
      <c r="M45" s="408"/>
      <c r="N45" s="267">
        <v>9</v>
      </c>
      <c r="O45" s="206" t="s">
        <v>790</v>
      </c>
      <c r="P45" s="206">
        <v>19.77</v>
      </c>
      <c r="Q45" s="206">
        <v>0</v>
      </c>
      <c r="R45" s="206">
        <v>19.77</v>
      </c>
      <c r="S45" s="408"/>
      <c r="T45" s="267">
        <v>9</v>
      </c>
      <c r="U45" s="206" t="s">
        <v>790</v>
      </c>
      <c r="V45" s="206">
        <v>19.73</v>
      </c>
      <c r="W45" s="206">
        <v>0</v>
      </c>
      <c r="X45" s="206">
        <v>19.73</v>
      </c>
    </row>
    <row r="46" spans="2:24" x14ac:dyDescent="0.35">
      <c r="B46" s="205">
        <v>10</v>
      </c>
      <c r="C46" s="205" t="s">
        <v>791</v>
      </c>
      <c r="D46" s="205">
        <v>0</v>
      </c>
      <c r="E46" s="205">
        <v>0</v>
      </c>
      <c r="F46" s="205">
        <v>0</v>
      </c>
      <c r="G46" s="408"/>
      <c r="H46" s="268">
        <v>10</v>
      </c>
      <c r="I46" s="205" t="s">
        <v>791</v>
      </c>
      <c r="J46" s="205">
        <v>18.559999999999999</v>
      </c>
      <c r="K46" s="205">
        <v>0</v>
      </c>
      <c r="L46" s="205">
        <v>18.559999999999999</v>
      </c>
      <c r="M46" s="408"/>
      <c r="N46" s="268">
        <v>10</v>
      </c>
      <c r="O46" s="205" t="s">
        <v>791</v>
      </c>
      <c r="P46" s="205">
        <v>19.329999999999998</v>
      </c>
      <c r="Q46" s="205">
        <v>0</v>
      </c>
      <c r="R46" s="205">
        <v>19.329999999999998</v>
      </c>
      <c r="S46" s="408"/>
      <c r="T46" s="268">
        <v>10</v>
      </c>
      <c r="U46" s="205" t="s">
        <v>791</v>
      </c>
      <c r="V46" s="205">
        <v>19.68</v>
      </c>
      <c r="W46" s="205">
        <v>0</v>
      </c>
      <c r="X46" s="205">
        <v>19.68</v>
      </c>
    </row>
    <row r="47" spans="2:24" x14ac:dyDescent="0.35">
      <c r="B47" s="206">
        <v>11</v>
      </c>
      <c r="C47" s="206" t="s">
        <v>792</v>
      </c>
      <c r="D47" s="206">
        <v>0</v>
      </c>
      <c r="E47" s="206">
        <v>0</v>
      </c>
      <c r="F47" s="206">
        <v>0</v>
      </c>
      <c r="G47" s="408"/>
      <c r="H47" s="267">
        <v>11</v>
      </c>
      <c r="I47" s="206" t="s">
        <v>792</v>
      </c>
      <c r="J47" s="206">
        <v>19.57</v>
      </c>
      <c r="K47" s="206">
        <v>0</v>
      </c>
      <c r="L47" s="206">
        <v>19.57</v>
      </c>
      <c r="M47" s="408"/>
      <c r="N47" s="267">
        <v>11</v>
      </c>
      <c r="O47" s="206" t="s">
        <v>792</v>
      </c>
      <c r="P47" s="206">
        <v>20.83</v>
      </c>
      <c r="Q47" s="206">
        <v>0</v>
      </c>
      <c r="R47" s="206">
        <v>20.83</v>
      </c>
      <c r="S47" s="408"/>
      <c r="T47" s="267">
        <v>11</v>
      </c>
      <c r="U47" s="206" t="s">
        <v>792</v>
      </c>
      <c r="V47" s="206">
        <v>21.6</v>
      </c>
      <c r="W47" s="206">
        <v>0</v>
      </c>
      <c r="X47" s="206">
        <v>21.6</v>
      </c>
    </row>
    <row r="48" spans="2:24" x14ac:dyDescent="0.35">
      <c r="B48" s="205">
        <v>12</v>
      </c>
      <c r="C48" s="205" t="s">
        <v>793</v>
      </c>
      <c r="D48" s="205">
        <v>0</v>
      </c>
      <c r="E48" s="205">
        <v>0</v>
      </c>
      <c r="F48" s="205">
        <v>0</v>
      </c>
      <c r="G48" s="408"/>
      <c r="H48" s="268">
        <v>12</v>
      </c>
      <c r="I48" s="205" t="s">
        <v>793</v>
      </c>
      <c r="J48" s="205">
        <v>20.49</v>
      </c>
      <c r="K48" s="205">
        <v>0</v>
      </c>
      <c r="L48" s="205">
        <v>20.49</v>
      </c>
      <c r="M48" s="408"/>
      <c r="N48" s="268">
        <v>12</v>
      </c>
      <c r="O48" s="205" t="s">
        <v>793</v>
      </c>
      <c r="P48" s="205">
        <v>19.989999999999998</v>
      </c>
      <c r="Q48" s="205">
        <v>0</v>
      </c>
      <c r="R48" s="205">
        <v>19.989999999999998</v>
      </c>
      <c r="S48" s="408"/>
      <c r="T48" s="268">
        <v>12</v>
      </c>
      <c r="U48" s="205" t="s">
        <v>793</v>
      </c>
      <c r="V48" s="205">
        <v>19.28</v>
      </c>
      <c r="W48" s="205">
        <v>0</v>
      </c>
      <c r="X48" s="205">
        <v>19.28</v>
      </c>
    </row>
    <row r="49" spans="2:24" x14ac:dyDescent="0.35">
      <c r="B49" s="206">
        <v>13</v>
      </c>
      <c r="C49" s="206" t="s">
        <v>794</v>
      </c>
      <c r="D49" s="206">
        <v>0</v>
      </c>
      <c r="E49" s="206">
        <v>0</v>
      </c>
      <c r="F49" s="206">
        <v>0</v>
      </c>
      <c r="G49" s="408"/>
      <c r="H49" s="267">
        <v>13</v>
      </c>
      <c r="I49" s="206" t="s">
        <v>794</v>
      </c>
      <c r="J49" s="206">
        <v>19.73</v>
      </c>
      <c r="K49" s="206">
        <v>0</v>
      </c>
      <c r="L49" s="206">
        <v>19.73</v>
      </c>
      <c r="M49" s="408"/>
      <c r="N49" s="267">
        <v>13</v>
      </c>
      <c r="O49" s="206" t="s">
        <v>794</v>
      </c>
      <c r="P49" s="206">
        <v>19.29</v>
      </c>
      <c r="Q49" s="206">
        <v>0</v>
      </c>
      <c r="R49" s="206">
        <v>19.29</v>
      </c>
      <c r="S49" s="408"/>
      <c r="T49" s="267">
        <v>13</v>
      </c>
      <c r="U49" s="206" t="s">
        <v>794</v>
      </c>
      <c r="V49" s="206">
        <v>18.920000000000002</v>
      </c>
      <c r="W49" s="206">
        <v>0</v>
      </c>
      <c r="X49" s="206">
        <v>18.920000000000002</v>
      </c>
    </row>
    <row r="50" spans="2:24" x14ac:dyDescent="0.35">
      <c r="B50" s="205">
        <v>14</v>
      </c>
      <c r="C50" s="205" t="s">
        <v>795</v>
      </c>
      <c r="D50" s="205">
        <v>0</v>
      </c>
      <c r="E50" s="205">
        <v>0</v>
      </c>
      <c r="F50" s="205">
        <v>0</v>
      </c>
      <c r="G50" s="408"/>
      <c r="H50" s="268">
        <v>14</v>
      </c>
      <c r="I50" s="205" t="s">
        <v>795</v>
      </c>
      <c r="J50" s="205">
        <v>21</v>
      </c>
      <c r="K50" s="205">
        <v>0</v>
      </c>
      <c r="L50" s="205">
        <v>21</v>
      </c>
      <c r="M50" s="408"/>
      <c r="N50" s="268">
        <v>14</v>
      </c>
      <c r="O50" s="205" t="s">
        <v>795</v>
      </c>
      <c r="P50" s="205">
        <v>10.83</v>
      </c>
      <c r="Q50" s="205">
        <v>0</v>
      </c>
      <c r="R50" s="205">
        <v>10.83</v>
      </c>
      <c r="S50" s="408"/>
      <c r="T50" s="268">
        <v>14</v>
      </c>
      <c r="U50" s="205" t="s">
        <v>795</v>
      </c>
      <c r="V50" s="205">
        <v>19.59</v>
      </c>
      <c r="W50" s="205">
        <v>0</v>
      </c>
      <c r="X50" s="205">
        <v>19.59</v>
      </c>
    </row>
    <row r="51" spans="2:24" x14ac:dyDescent="0.35">
      <c r="B51" s="206">
        <v>15</v>
      </c>
      <c r="C51" s="206" t="s">
        <v>796</v>
      </c>
      <c r="D51" s="206">
        <v>0</v>
      </c>
      <c r="E51" s="206">
        <v>0</v>
      </c>
      <c r="F51" s="206">
        <v>0</v>
      </c>
      <c r="G51" s="408"/>
      <c r="H51" s="267">
        <v>15</v>
      </c>
      <c r="I51" s="206" t="s">
        <v>796</v>
      </c>
      <c r="J51" s="206">
        <v>17.600000000000001</v>
      </c>
      <c r="K51" s="206">
        <v>0</v>
      </c>
      <c r="L51" s="206">
        <v>17.600000000000001</v>
      </c>
      <c r="M51" s="408"/>
      <c r="N51" s="267">
        <v>15</v>
      </c>
      <c r="O51" s="206" t="s">
        <v>796</v>
      </c>
      <c r="P51" s="206">
        <v>18.87</v>
      </c>
      <c r="Q51" s="206">
        <v>0</v>
      </c>
      <c r="R51" s="206">
        <v>18.87</v>
      </c>
      <c r="S51" s="408"/>
      <c r="T51" s="267">
        <v>15</v>
      </c>
      <c r="U51" s="206" t="s">
        <v>796</v>
      </c>
      <c r="V51" s="206">
        <v>18.45</v>
      </c>
      <c r="W51" s="206">
        <v>0</v>
      </c>
      <c r="X51" s="206">
        <v>18.45</v>
      </c>
    </row>
    <row r="52" spans="2:24" x14ac:dyDescent="0.35">
      <c r="B52" s="205">
        <v>16</v>
      </c>
      <c r="C52" s="205" t="s">
        <v>797</v>
      </c>
      <c r="D52" s="205">
        <v>0</v>
      </c>
      <c r="E52" s="205">
        <v>0</v>
      </c>
      <c r="F52" s="205">
        <v>0</v>
      </c>
      <c r="G52" s="408"/>
      <c r="H52" s="268">
        <v>16</v>
      </c>
      <c r="I52" s="205" t="s">
        <v>797</v>
      </c>
      <c r="J52" s="205">
        <v>18.489999999999998</v>
      </c>
      <c r="K52" s="205">
        <v>0</v>
      </c>
      <c r="L52" s="205">
        <v>18.489999999999998</v>
      </c>
      <c r="M52" s="408"/>
      <c r="N52" s="268">
        <v>16</v>
      </c>
      <c r="O52" s="205" t="s">
        <v>797</v>
      </c>
      <c r="P52" s="205">
        <v>19.07</v>
      </c>
      <c r="Q52" s="205">
        <v>0</v>
      </c>
      <c r="R52" s="205">
        <v>19.07</v>
      </c>
      <c r="S52" s="408"/>
      <c r="T52" s="268">
        <v>16</v>
      </c>
      <c r="U52" s="205" t="s">
        <v>797</v>
      </c>
      <c r="V52" s="205">
        <v>18.23</v>
      </c>
      <c r="W52" s="205">
        <v>0</v>
      </c>
      <c r="X52" s="205">
        <v>18.23</v>
      </c>
    </row>
    <row r="53" spans="2:24" x14ac:dyDescent="0.35">
      <c r="B53" s="206">
        <v>17</v>
      </c>
      <c r="C53" s="206" t="s">
        <v>798</v>
      </c>
      <c r="D53" s="206">
        <v>0</v>
      </c>
      <c r="E53" s="206">
        <v>0</v>
      </c>
      <c r="F53" s="206">
        <v>0</v>
      </c>
      <c r="G53" s="408"/>
      <c r="H53" s="267">
        <v>17</v>
      </c>
      <c r="I53" s="206" t="s">
        <v>798</v>
      </c>
      <c r="J53" s="206">
        <v>19.309999999999999</v>
      </c>
      <c r="K53" s="206">
        <v>0</v>
      </c>
      <c r="L53" s="206">
        <v>19.309999999999999</v>
      </c>
      <c r="M53" s="408"/>
      <c r="N53" s="267">
        <v>17</v>
      </c>
      <c r="O53" s="206" t="s">
        <v>798</v>
      </c>
      <c r="P53" s="206">
        <v>19.63</v>
      </c>
      <c r="Q53" s="206">
        <v>0</v>
      </c>
      <c r="R53" s="206">
        <v>19.63</v>
      </c>
      <c r="S53" s="408"/>
      <c r="T53" s="267">
        <v>17</v>
      </c>
      <c r="U53" s="206" t="s">
        <v>798</v>
      </c>
      <c r="V53" s="206">
        <v>12.99</v>
      </c>
      <c r="W53" s="206">
        <v>0</v>
      </c>
      <c r="X53" s="206">
        <v>12.99</v>
      </c>
    </row>
    <row r="54" spans="2:24" x14ac:dyDescent="0.35">
      <c r="B54" s="205">
        <v>18</v>
      </c>
      <c r="C54" s="205" t="s">
        <v>799</v>
      </c>
      <c r="D54" s="205">
        <v>0</v>
      </c>
      <c r="E54" s="205">
        <v>0</v>
      </c>
      <c r="F54" s="205">
        <v>0</v>
      </c>
      <c r="G54" s="408"/>
      <c r="H54" s="268">
        <v>18</v>
      </c>
      <c r="I54" s="205" t="s">
        <v>799</v>
      </c>
      <c r="J54" s="205">
        <v>18.489999999999998</v>
      </c>
      <c r="K54" s="205">
        <v>0</v>
      </c>
      <c r="L54" s="205">
        <v>18.489999999999998</v>
      </c>
      <c r="M54" s="408"/>
      <c r="N54" s="268">
        <v>18</v>
      </c>
      <c r="O54" s="205" t="s">
        <v>799</v>
      </c>
      <c r="P54" s="205">
        <v>18.55</v>
      </c>
      <c r="Q54" s="205">
        <v>0</v>
      </c>
      <c r="R54" s="205">
        <v>18.55</v>
      </c>
      <c r="S54" s="408"/>
      <c r="T54" s="268">
        <v>18</v>
      </c>
      <c r="U54" s="205" t="s">
        <v>799</v>
      </c>
      <c r="V54" s="205">
        <v>0.02</v>
      </c>
      <c r="W54" s="205">
        <v>0</v>
      </c>
      <c r="X54" s="205">
        <v>0.02</v>
      </c>
    </row>
    <row r="55" spans="2:24" x14ac:dyDescent="0.35">
      <c r="B55" s="206">
        <v>19</v>
      </c>
      <c r="C55" s="206" t="s">
        <v>800</v>
      </c>
      <c r="D55" s="206">
        <v>0</v>
      </c>
      <c r="E55" s="206">
        <v>0</v>
      </c>
      <c r="F55" s="206">
        <v>0</v>
      </c>
      <c r="G55" s="408"/>
      <c r="H55" s="267">
        <v>19</v>
      </c>
      <c r="I55" s="206" t="s">
        <v>800</v>
      </c>
      <c r="J55" s="206">
        <v>19.940000000000001</v>
      </c>
      <c r="K55" s="206">
        <v>0</v>
      </c>
      <c r="L55" s="206">
        <v>19.940000000000001</v>
      </c>
      <c r="M55" s="408"/>
      <c r="N55" s="267">
        <v>19</v>
      </c>
      <c r="O55" s="206" t="s">
        <v>800</v>
      </c>
      <c r="P55" s="206">
        <v>20.36</v>
      </c>
      <c r="Q55" s="206">
        <v>0</v>
      </c>
      <c r="R55" s="206">
        <v>20.36</v>
      </c>
      <c r="S55" s="408"/>
      <c r="T55" s="267">
        <v>19</v>
      </c>
      <c r="U55" s="206" t="s">
        <v>800</v>
      </c>
      <c r="V55" s="206">
        <v>0</v>
      </c>
      <c r="W55" s="206">
        <v>0</v>
      </c>
      <c r="X55" s="206">
        <v>0</v>
      </c>
    </row>
    <row r="56" spans="2:24" x14ac:dyDescent="0.35">
      <c r="B56" s="205">
        <v>20</v>
      </c>
      <c r="C56" s="205" t="s">
        <v>801</v>
      </c>
      <c r="D56" s="205">
        <v>0</v>
      </c>
      <c r="E56" s="205">
        <v>0</v>
      </c>
      <c r="F56" s="205">
        <v>0</v>
      </c>
      <c r="G56" s="408"/>
      <c r="H56" s="268">
        <v>20</v>
      </c>
      <c r="I56" s="205" t="s">
        <v>801</v>
      </c>
      <c r="J56" s="205">
        <v>18.57</v>
      </c>
      <c r="K56" s="205">
        <v>0</v>
      </c>
      <c r="L56" s="205">
        <v>18.57</v>
      </c>
      <c r="M56" s="408"/>
      <c r="N56" s="268">
        <v>20</v>
      </c>
      <c r="O56" s="205" t="s">
        <v>801</v>
      </c>
      <c r="P56" s="205">
        <v>19.329999999999998</v>
      </c>
      <c r="Q56" s="205">
        <v>0</v>
      </c>
      <c r="R56" s="205">
        <v>19.329999999999998</v>
      </c>
      <c r="S56" s="408"/>
      <c r="T56" s="268">
        <v>20</v>
      </c>
      <c r="U56" s="205" t="s">
        <v>801</v>
      </c>
      <c r="V56" s="205">
        <v>7</v>
      </c>
      <c r="W56" s="205">
        <v>0</v>
      </c>
      <c r="X56" s="205">
        <v>7</v>
      </c>
    </row>
    <row r="57" spans="2:24" x14ac:dyDescent="0.35">
      <c r="B57" s="206">
        <v>21</v>
      </c>
      <c r="C57" s="206" t="s">
        <v>802</v>
      </c>
      <c r="D57" s="206">
        <v>7.74</v>
      </c>
      <c r="E57" s="206">
        <v>0</v>
      </c>
      <c r="F57" s="206">
        <v>7.74</v>
      </c>
      <c r="G57" s="408"/>
      <c r="H57" s="267">
        <v>21</v>
      </c>
      <c r="I57" s="206" t="s">
        <v>802</v>
      </c>
      <c r="J57" s="206">
        <v>16.84</v>
      </c>
      <c r="K57" s="206">
        <v>0</v>
      </c>
      <c r="L57" s="206">
        <v>16.84</v>
      </c>
      <c r="M57" s="408"/>
      <c r="N57" s="267">
        <v>21</v>
      </c>
      <c r="O57" s="206" t="s">
        <v>802</v>
      </c>
      <c r="P57" s="206">
        <v>20.010000000000002</v>
      </c>
      <c r="Q57" s="206">
        <v>0</v>
      </c>
      <c r="R57" s="206">
        <v>20.010000000000002</v>
      </c>
      <c r="S57" s="408"/>
      <c r="T57" s="267">
        <v>21</v>
      </c>
      <c r="U57" s="206" t="s">
        <v>802</v>
      </c>
      <c r="V57" s="206">
        <v>6.57</v>
      </c>
      <c r="W57" s="206">
        <v>0</v>
      </c>
      <c r="X57" s="206">
        <v>6.57</v>
      </c>
    </row>
    <row r="58" spans="2:24" x14ac:dyDescent="0.35">
      <c r="B58" s="205">
        <v>22</v>
      </c>
      <c r="C58" s="205" t="s">
        <v>803</v>
      </c>
      <c r="D58" s="205">
        <v>14.54</v>
      </c>
      <c r="E58" s="205">
        <v>0</v>
      </c>
      <c r="F58" s="205">
        <v>14.54</v>
      </c>
      <c r="G58" s="408"/>
      <c r="H58" s="268">
        <v>22</v>
      </c>
      <c r="I58" s="205" t="s">
        <v>803</v>
      </c>
      <c r="J58" s="205">
        <v>17.98</v>
      </c>
      <c r="K58" s="205">
        <v>0</v>
      </c>
      <c r="L58" s="205">
        <v>17.98</v>
      </c>
      <c r="M58" s="408"/>
      <c r="N58" s="268">
        <v>22</v>
      </c>
      <c r="O58" s="205" t="s">
        <v>803</v>
      </c>
      <c r="P58" s="205">
        <v>19.34</v>
      </c>
      <c r="Q58" s="205">
        <v>0</v>
      </c>
      <c r="R58" s="205">
        <v>19.34</v>
      </c>
      <c r="S58" s="408"/>
      <c r="T58" s="268">
        <v>22</v>
      </c>
      <c r="U58" s="205" t="s">
        <v>803</v>
      </c>
      <c r="V58" s="205">
        <v>18.87</v>
      </c>
      <c r="W58" s="205">
        <v>0</v>
      </c>
      <c r="X58" s="205">
        <v>18.87</v>
      </c>
    </row>
    <row r="59" spans="2:24" x14ac:dyDescent="0.35">
      <c r="B59" s="206">
        <v>23</v>
      </c>
      <c r="C59" s="206" t="s">
        <v>804</v>
      </c>
      <c r="D59" s="206">
        <v>20.57</v>
      </c>
      <c r="E59" s="206">
        <v>0</v>
      </c>
      <c r="F59" s="206">
        <v>20.57</v>
      </c>
      <c r="G59" s="408"/>
      <c r="H59" s="267">
        <v>23</v>
      </c>
      <c r="I59" s="206" t="s">
        <v>804</v>
      </c>
      <c r="J59" s="206">
        <v>19.12</v>
      </c>
      <c r="K59" s="206">
        <v>0</v>
      </c>
      <c r="L59" s="206">
        <v>19.12</v>
      </c>
      <c r="M59" s="408"/>
      <c r="N59" s="267">
        <v>23</v>
      </c>
      <c r="O59" s="206" t="s">
        <v>804</v>
      </c>
      <c r="P59" s="206">
        <v>17.420000000000002</v>
      </c>
      <c r="Q59" s="206">
        <v>0</v>
      </c>
      <c r="R59" s="206">
        <v>17.420000000000002</v>
      </c>
      <c r="S59" s="408"/>
      <c r="T59" s="267">
        <v>23</v>
      </c>
      <c r="U59" s="206" t="s">
        <v>804</v>
      </c>
      <c r="V59" s="206">
        <v>19.12</v>
      </c>
      <c r="W59" s="206">
        <v>0</v>
      </c>
      <c r="X59" s="206">
        <v>19.12</v>
      </c>
    </row>
    <row r="60" spans="2:24" x14ac:dyDescent="0.35">
      <c r="B60" s="205">
        <v>24</v>
      </c>
      <c r="C60" s="205" t="s">
        <v>805</v>
      </c>
      <c r="D60" s="205">
        <v>17.88</v>
      </c>
      <c r="E60" s="205">
        <v>0</v>
      </c>
      <c r="F60" s="205">
        <v>17.88</v>
      </c>
      <c r="G60" s="408"/>
      <c r="H60" s="268">
        <v>24</v>
      </c>
      <c r="I60" s="205" t="s">
        <v>805</v>
      </c>
      <c r="J60" s="205">
        <v>20.260000000000002</v>
      </c>
      <c r="K60" s="205">
        <v>0</v>
      </c>
      <c r="L60" s="205">
        <v>20.260000000000002</v>
      </c>
      <c r="M60" s="408"/>
      <c r="N60" s="268">
        <v>24</v>
      </c>
      <c r="O60" s="205" t="s">
        <v>805</v>
      </c>
      <c r="P60" s="205">
        <v>18.190000000000001</v>
      </c>
      <c r="Q60" s="205">
        <v>0</v>
      </c>
      <c r="R60" s="205">
        <v>18.190000000000001</v>
      </c>
      <c r="S60" s="408"/>
      <c r="T60" s="268">
        <v>24</v>
      </c>
      <c r="U60" s="205" t="s">
        <v>805</v>
      </c>
      <c r="V60" s="205">
        <v>19.23</v>
      </c>
      <c r="W60" s="205">
        <v>0</v>
      </c>
      <c r="X60" s="205">
        <v>19.23</v>
      </c>
    </row>
    <row r="61" spans="2:24" x14ac:dyDescent="0.35">
      <c r="B61" s="206">
        <v>25</v>
      </c>
      <c r="C61" s="206" t="s">
        <v>806</v>
      </c>
      <c r="D61" s="206">
        <v>16.670000000000002</v>
      </c>
      <c r="E61" s="206">
        <v>0</v>
      </c>
      <c r="F61" s="206">
        <v>16.670000000000002</v>
      </c>
      <c r="G61" s="408"/>
      <c r="H61" s="267">
        <v>25</v>
      </c>
      <c r="I61" s="206" t="s">
        <v>806</v>
      </c>
      <c r="J61" s="206">
        <v>19.32</v>
      </c>
      <c r="K61" s="206">
        <v>0</v>
      </c>
      <c r="L61" s="206">
        <v>19.32</v>
      </c>
      <c r="M61" s="408"/>
      <c r="N61" s="267">
        <v>25</v>
      </c>
      <c r="O61" s="206" t="s">
        <v>806</v>
      </c>
      <c r="P61" s="206">
        <v>20.07</v>
      </c>
      <c r="Q61" s="206">
        <v>0</v>
      </c>
      <c r="R61" s="206">
        <v>20.07</v>
      </c>
      <c r="S61" s="408"/>
      <c r="T61" s="267">
        <v>25</v>
      </c>
      <c r="U61" s="206" t="s">
        <v>806</v>
      </c>
      <c r="V61" s="206">
        <v>20.25</v>
      </c>
      <c r="W61" s="206">
        <v>0</v>
      </c>
      <c r="X61" s="206">
        <v>20.25</v>
      </c>
    </row>
    <row r="62" spans="2:24" x14ac:dyDescent="0.35">
      <c r="B62" s="205">
        <v>26</v>
      </c>
      <c r="C62" s="205" t="s">
        <v>807</v>
      </c>
      <c r="D62" s="205">
        <v>19.23</v>
      </c>
      <c r="E62" s="205">
        <v>0</v>
      </c>
      <c r="F62" s="205">
        <v>19.23</v>
      </c>
      <c r="G62" s="408"/>
      <c r="H62" s="268">
        <v>26</v>
      </c>
      <c r="I62" s="205" t="s">
        <v>807</v>
      </c>
      <c r="J62" s="205">
        <v>15.67</v>
      </c>
      <c r="K62" s="205">
        <v>0</v>
      </c>
      <c r="L62" s="205">
        <v>15.67</v>
      </c>
      <c r="M62" s="408"/>
      <c r="N62" s="268">
        <v>26</v>
      </c>
      <c r="O62" s="205" t="s">
        <v>807</v>
      </c>
      <c r="P62" s="205">
        <v>16.57</v>
      </c>
      <c r="Q62" s="205">
        <v>0</v>
      </c>
      <c r="R62" s="205">
        <v>16.57</v>
      </c>
      <c r="S62" s="408"/>
      <c r="T62" s="268">
        <v>26</v>
      </c>
      <c r="U62" s="205" t="s">
        <v>807</v>
      </c>
      <c r="V62" s="205">
        <v>19.39</v>
      </c>
      <c r="W62" s="205">
        <v>0</v>
      </c>
      <c r="X62" s="205">
        <v>19.39</v>
      </c>
    </row>
    <row r="63" spans="2:24" x14ac:dyDescent="0.35">
      <c r="B63" s="206">
        <v>27</v>
      </c>
      <c r="C63" s="206" t="s">
        <v>808</v>
      </c>
      <c r="D63" s="206">
        <v>20.7</v>
      </c>
      <c r="E63" s="206">
        <v>0</v>
      </c>
      <c r="F63" s="206">
        <v>20.7</v>
      </c>
      <c r="G63" s="408"/>
      <c r="H63" s="267">
        <v>27</v>
      </c>
      <c r="I63" s="206" t="s">
        <v>808</v>
      </c>
      <c r="J63" s="206">
        <v>1.36</v>
      </c>
      <c r="K63" s="206">
        <v>0</v>
      </c>
      <c r="L63" s="206">
        <v>1.36</v>
      </c>
      <c r="M63" s="408"/>
      <c r="N63" s="267">
        <v>27</v>
      </c>
      <c r="O63" s="206" t="s">
        <v>808</v>
      </c>
      <c r="P63" s="206">
        <v>19.11</v>
      </c>
      <c r="Q63" s="206">
        <v>0</v>
      </c>
      <c r="R63" s="206">
        <v>19.11</v>
      </c>
      <c r="S63" s="408"/>
      <c r="T63" s="267">
        <v>27</v>
      </c>
      <c r="U63" s="206" t="s">
        <v>808</v>
      </c>
      <c r="V63" s="206">
        <v>17.37</v>
      </c>
      <c r="W63" s="206">
        <v>0</v>
      </c>
      <c r="X63" s="206">
        <v>17.37</v>
      </c>
    </row>
    <row r="64" spans="2:24" x14ac:dyDescent="0.35">
      <c r="B64" s="205">
        <v>28</v>
      </c>
      <c r="C64" s="205" t="s">
        <v>809</v>
      </c>
      <c r="D64" s="205">
        <v>14.29</v>
      </c>
      <c r="E64" s="205">
        <v>0</v>
      </c>
      <c r="F64" s="205">
        <v>14.29</v>
      </c>
      <c r="G64" s="408"/>
      <c r="H64" s="268">
        <v>28</v>
      </c>
      <c r="I64" s="205" t="s">
        <v>809</v>
      </c>
      <c r="J64" s="205">
        <v>0</v>
      </c>
      <c r="K64" s="205">
        <v>0</v>
      </c>
      <c r="L64" s="205">
        <v>0</v>
      </c>
      <c r="M64" s="408"/>
      <c r="N64" s="268">
        <v>28</v>
      </c>
      <c r="O64" s="205" t="s">
        <v>809</v>
      </c>
      <c r="P64" s="205">
        <v>20.36</v>
      </c>
      <c r="Q64" s="205">
        <v>0</v>
      </c>
      <c r="R64" s="205">
        <v>20.36</v>
      </c>
      <c r="S64" s="408"/>
      <c r="T64" s="268">
        <v>28</v>
      </c>
      <c r="U64" s="205" t="s">
        <v>809</v>
      </c>
      <c r="V64" s="205">
        <v>19.93</v>
      </c>
      <c r="W64" s="205">
        <v>0</v>
      </c>
      <c r="X64" s="205">
        <v>19.93</v>
      </c>
    </row>
    <row r="65" spans="2:24" x14ac:dyDescent="0.35">
      <c r="B65" s="206">
        <v>29</v>
      </c>
      <c r="C65" s="206" t="s">
        <v>810</v>
      </c>
      <c r="D65" s="206">
        <v>20.14</v>
      </c>
      <c r="E65" s="206">
        <v>0</v>
      </c>
      <c r="F65" s="206">
        <v>20.14</v>
      </c>
      <c r="G65" s="408"/>
      <c r="H65" s="267">
        <v>29</v>
      </c>
      <c r="I65" s="206" t="s">
        <v>810</v>
      </c>
      <c r="J65" s="206">
        <v>5.24</v>
      </c>
      <c r="K65" s="206">
        <v>0</v>
      </c>
      <c r="L65" s="206">
        <v>5.24</v>
      </c>
      <c r="M65" s="408"/>
      <c r="N65" s="267">
        <v>29</v>
      </c>
      <c r="O65" s="206" t="s">
        <v>810</v>
      </c>
      <c r="P65" s="206">
        <v>17.559999999999999</v>
      </c>
      <c r="Q65" s="206">
        <v>0</v>
      </c>
      <c r="R65" s="206">
        <v>17.559999999999999</v>
      </c>
      <c r="S65" s="408"/>
      <c r="T65" s="267">
        <v>29</v>
      </c>
      <c r="U65" s="206" t="s">
        <v>810</v>
      </c>
      <c r="V65" s="206">
        <v>18.440000000000001</v>
      </c>
      <c r="W65" s="206">
        <v>0</v>
      </c>
      <c r="X65" s="206">
        <v>18.440000000000001</v>
      </c>
    </row>
    <row r="66" spans="2:24" x14ac:dyDescent="0.35">
      <c r="B66" s="205">
        <v>30</v>
      </c>
      <c r="C66" s="205" t="s">
        <v>811</v>
      </c>
      <c r="D66" s="205">
        <v>20.010000000000002</v>
      </c>
      <c r="E66" s="205">
        <v>0</v>
      </c>
      <c r="F66" s="205">
        <v>20.010000000000002</v>
      </c>
      <c r="G66" s="408"/>
      <c r="H66" s="268">
        <v>30</v>
      </c>
      <c r="I66" s="205" t="s">
        <v>811</v>
      </c>
      <c r="J66" s="205">
        <v>0.13</v>
      </c>
      <c r="K66" s="205">
        <v>0</v>
      </c>
      <c r="L66" s="205">
        <v>0.13</v>
      </c>
      <c r="M66" s="408"/>
      <c r="N66" s="268">
        <v>30</v>
      </c>
      <c r="O66" s="205" t="s">
        <v>811</v>
      </c>
      <c r="P66" s="205">
        <v>15.65</v>
      </c>
      <c r="Q66" s="205">
        <v>0</v>
      </c>
      <c r="R66" s="205">
        <v>15.65</v>
      </c>
      <c r="S66" s="408"/>
      <c r="T66" s="268">
        <v>30</v>
      </c>
      <c r="U66" s="205" t="s">
        <v>811</v>
      </c>
      <c r="V66" s="205">
        <v>13.6</v>
      </c>
      <c r="W66" s="205">
        <v>0</v>
      </c>
      <c r="X66" s="205">
        <v>13.6</v>
      </c>
    </row>
    <row r="67" spans="2:24" x14ac:dyDescent="0.35">
      <c r="B67" s="206">
        <v>31</v>
      </c>
      <c r="C67" s="206" t="s">
        <v>812</v>
      </c>
      <c r="D67" s="206">
        <v>0</v>
      </c>
      <c r="E67" s="206">
        <v>0</v>
      </c>
      <c r="F67" s="206">
        <v>0</v>
      </c>
      <c r="G67" s="408"/>
      <c r="H67" s="267">
        <v>31</v>
      </c>
      <c r="I67" s="206" t="s">
        <v>812</v>
      </c>
      <c r="J67" s="206"/>
      <c r="K67" s="206"/>
      <c r="L67" s="265"/>
      <c r="M67" s="408"/>
      <c r="N67" s="267">
        <v>31</v>
      </c>
      <c r="O67" s="206" t="s">
        <v>812</v>
      </c>
      <c r="P67" s="206"/>
      <c r="Q67" s="206"/>
      <c r="R67" s="265"/>
      <c r="S67" s="408"/>
      <c r="T67" s="267">
        <v>31</v>
      </c>
      <c r="U67" s="206" t="s">
        <v>812</v>
      </c>
      <c r="V67" s="206"/>
      <c r="W67" s="206"/>
      <c r="X67" s="206"/>
    </row>
    <row r="68" spans="2:24" x14ac:dyDescent="0.35">
      <c r="F68" s="269">
        <f>SUM(F37:F67)</f>
        <v>171.76999999999998</v>
      </c>
      <c r="G68" s="408"/>
      <c r="L68" s="269">
        <f>SUM(L37:L67)</f>
        <v>498.18000000000006</v>
      </c>
      <c r="M68" s="408"/>
      <c r="R68" s="269">
        <f>SUM(R37:R67)</f>
        <v>542.74</v>
      </c>
      <c r="S68" s="408"/>
      <c r="X68" s="269">
        <f>SUM(X37:X67)</f>
        <v>502.61</v>
      </c>
    </row>
    <row r="69" spans="2:24" x14ac:dyDescent="0.35">
      <c r="B69" s="391" t="s">
        <v>819</v>
      </c>
      <c r="C69" s="404"/>
      <c r="D69" s="404"/>
      <c r="E69" s="404"/>
      <c r="F69" s="405"/>
      <c r="G69" s="408"/>
      <c r="H69" s="391" t="s">
        <v>5</v>
      </c>
      <c r="I69" s="404"/>
      <c r="J69" s="404"/>
      <c r="K69" s="404"/>
      <c r="L69" s="405"/>
      <c r="M69" s="408"/>
      <c r="N69" s="391" t="s">
        <v>820</v>
      </c>
      <c r="O69" s="404"/>
      <c r="P69" s="404"/>
      <c r="Q69" s="404"/>
      <c r="R69" s="405"/>
      <c r="S69" s="408"/>
      <c r="T69" s="391" t="s">
        <v>1</v>
      </c>
      <c r="U69" s="404"/>
      <c r="V69" s="404"/>
      <c r="W69" s="404"/>
      <c r="X69" s="405"/>
    </row>
    <row r="70" spans="2:24" x14ac:dyDescent="0.35">
      <c r="B70" s="204" t="s">
        <v>660</v>
      </c>
      <c r="C70" s="204" t="s">
        <v>661</v>
      </c>
      <c r="D70" s="204" t="s">
        <v>662</v>
      </c>
      <c r="E70" s="204" t="s">
        <v>663</v>
      </c>
      <c r="F70" s="264" t="s">
        <v>664</v>
      </c>
      <c r="G70" s="408"/>
      <c r="H70" s="266" t="s">
        <v>660</v>
      </c>
      <c r="I70" s="204" t="s">
        <v>661</v>
      </c>
      <c r="J70" s="204" t="s">
        <v>662</v>
      </c>
      <c r="K70" s="204" t="s">
        <v>663</v>
      </c>
      <c r="L70" s="264" t="s">
        <v>664</v>
      </c>
      <c r="M70" s="408"/>
      <c r="N70" s="266" t="s">
        <v>660</v>
      </c>
      <c r="O70" s="204" t="s">
        <v>661</v>
      </c>
      <c r="P70" s="204" t="s">
        <v>662</v>
      </c>
      <c r="Q70" s="204" t="s">
        <v>663</v>
      </c>
      <c r="R70" s="264" t="s">
        <v>664</v>
      </c>
      <c r="S70" s="408"/>
      <c r="T70" s="266" t="s">
        <v>660</v>
      </c>
      <c r="U70" s="204" t="s">
        <v>661</v>
      </c>
      <c r="V70" s="204" t="s">
        <v>662</v>
      </c>
      <c r="W70" s="204" t="s">
        <v>663</v>
      </c>
      <c r="X70" s="204" t="s">
        <v>664</v>
      </c>
    </row>
    <row r="71" spans="2:24" x14ac:dyDescent="0.35">
      <c r="B71" s="206">
        <v>1</v>
      </c>
      <c r="C71" s="206" t="s">
        <v>782</v>
      </c>
      <c r="D71" s="206">
        <v>0</v>
      </c>
      <c r="E71" s="206">
        <v>0</v>
      </c>
      <c r="F71" s="206">
        <v>0</v>
      </c>
      <c r="G71" s="408"/>
      <c r="H71" s="267">
        <v>1</v>
      </c>
      <c r="I71" s="206" t="s">
        <v>782</v>
      </c>
      <c r="J71" s="206">
        <v>19.53</v>
      </c>
      <c r="K71" s="206">
        <v>0</v>
      </c>
      <c r="L71" s="206">
        <v>19.53</v>
      </c>
      <c r="M71" s="408"/>
      <c r="N71" s="267">
        <v>1</v>
      </c>
      <c r="O71" s="206" t="s">
        <v>782</v>
      </c>
      <c r="P71" s="206">
        <v>18.3</v>
      </c>
      <c r="Q71" s="206">
        <v>0</v>
      </c>
      <c r="R71" s="206">
        <v>18.3</v>
      </c>
      <c r="S71" s="408"/>
      <c r="T71" s="267">
        <v>1</v>
      </c>
      <c r="U71" s="206" t="s">
        <v>782</v>
      </c>
      <c r="V71" s="206">
        <v>1.44</v>
      </c>
      <c r="W71" s="206">
        <v>0</v>
      </c>
      <c r="X71" s="206">
        <v>1.44</v>
      </c>
    </row>
    <row r="72" spans="2:24" x14ac:dyDescent="0.35">
      <c r="B72" s="205">
        <v>2</v>
      </c>
      <c r="C72" s="205" t="s">
        <v>783</v>
      </c>
      <c r="D72" s="205">
        <v>0</v>
      </c>
      <c r="E72" s="205">
        <v>0</v>
      </c>
      <c r="F72" s="205">
        <v>0</v>
      </c>
      <c r="G72" s="408"/>
      <c r="H72" s="268">
        <v>2</v>
      </c>
      <c r="I72" s="205" t="s">
        <v>783</v>
      </c>
      <c r="J72" s="205">
        <v>20.7</v>
      </c>
      <c r="K72" s="205">
        <v>0</v>
      </c>
      <c r="L72" s="205">
        <v>20.7</v>
      </c>
      <c r="M72" s="408"/>
      <c r="N72" s="268">
        <v>2</v>
      </c>
      <c r="O72" s="205" t="s">
        <v>783</v>
      </c>
      <c r="P72" s="205">
        <v>20.04</v>
      </c>
      <c r="Q72" s="205">
        <v>0</v>
      </c>
      <c r="R72" s="205">
        <v>20.04</v>
      </c>
      <c r="S72" s="408"/>
      <c r="T72" s="268">
        <v>2</v>
      </c>
      <c r="U72" s="205" t="s">
        <v>783</v>
      </c>
      <c r="V72" s="205">
        <v>0.1</v>
      </c>
      <c r="W72" s="205">
        <v>0</v>
      </c>
      <c r="X72" s="205">
        <v>0.1</v>
      </c>
    </row>
    <row r="73" spans="2:24" x14ac:dyDescent="0.35">
      <c r="B73" s="206">
        <v>3</v>
      </c>
      <c r="C73" s="206" t="s">
        <v>784</v>
      </c>
      <c r="D73" s="206">
        <v>0</v>
      </c>
      <c r="E73" s="206">
        <v>0</v>
      </c>
      <c r="F73" s="206">
        <v>0</v>
      </c>
      <c r="G73" s="408"/>
      <c r="H73" s="267">
        <v>3</v>
      </c>
      <c r="I73" s="206" t="s">
        <v>784</v>
      </c>
      <c r="J73" s="206">
        <v>19.64</v>
      </c>
      <c r="K73" s="206">
        <v>0</v>
      </c>
      <c r="L73" s="206">
        <v>19.64</v>
      </c>
      <c r="M73" s="408"/>
      <c r="N73" s="267">
        <v>3</v>
      </c>
      <c r="O73" s="206" t="s">
        <v>784</v>
      </c>
      <c r="P73" s="206">
        <v>19.850000000000001</v>
      </c>
      <c r="Q73" s="206">
        <v>0</v>
      </c>
      <c r="R73" s="206">
        <v>19.850000000000001</v>
      </c>
      <c r="S73" s="408"/>
      <c r="T73" s="267">
        <v>3</v>
      </c>
      <c r="U73" s="206" t="s">
        <v>784</v>
      </c>
      <c r="V73" s="206">
        <v>0.17</v>
      </c>
      <c r="W73" s="206">
        <v>0</v>
      </c>
      <c r="X73" s="206">
        <v>0.17</v>
      </c>
    </row>
    <row r="74" spans="2:24" x14ac:dyDescent="0.35">
      <c r="B74" s="205">
        <v>4</v>
      </c>
      <c r="C74" s="205" t="s">
        <v>785</v>
      </c>
      <c r="D74" s="205">
        <v>0</v>
      </c>
      <c r="E74" s="205">
        <v>0</v>
      </c>
      <c r="F74" s="205">
        <v>0</v>
      </c>
      <c r="G74" s="408"/>
      <c r="H74" s="268">
        <v>4</v>
      </c>
      <c r="I74" s="205" t="s">
        <v>785</v>
      </c>
      <c r="J74" s="205">
        <v>21.33</v>
      </c>
      <c r="K74" s="205">
        <v>0</v>
      </c>
      <c r="L74" s="205">
        <v>21.33</v>
      </c>
      <c r="M74" s="408"/>
      <c r="N74" s="268">
        <v>4</v>
      </c>
      <c r="O74" s="205" t="s">
        <v>785</v>
      </c>
      <c r="P74" s="205">
        <v>19.77</v>
      </c>
      <c r="Q74" s="205">
        <v>0</v>
      </c>
      <c r="R74" s="205">
        <v>19.77</v>
      </c>
      <c r="S74" s="408"/>
      <c r="T74" s="268">
        <v>4</v>
      </c>
      <c r="U74" s="205" t="s">
        <v>785</v>
      </c>
      <c r="V74" s="205">
        <v>1.22</v>
      </c>
      <c r="W74" s="205">
        <v>0</v>
      </c>
      <c r="X74" s="205">
        <v>1.22</v>
      </c>
    </row>
    <row r="75" spans="2:24" x14ac:dyDescent="0.35">
      <c r="B75" s="206">
        <v>5</v>
      </c>
      <c r="C75" s="206" t="s">
        <v>786</v>
      </c>
      <c r="D75" s="206">
        <v>0</v>
      </c>
      <c r="E75" s="206">
        <v>0</v>
      </c>
      <c r="F75" s="206">
        <v>0</v>
      </c>
      <c r="G75" s="408"/>
      <c r="H75" s="344">
        <v>5</v>
      </c>
      <c r="I75" s="345" t="s">
        <v>786</v>
      </c>
      <c r="J75" s="345">
        <v>20.63</v>
      </c>
      <c r="K75" s="345">
        <v>0</v>
      </c>
      <c r="L75" s="345">
        <v>20.63</v>
      </c>
      <c r="M75" s="408"/>
      <c r="N75" s="267">
        <v>5</v>
      </c>
      <c r="O75" s="206" t="s">
        <v>786</v>
      </c>
      <c r="P75" s="206">
        <v>20.76</v>
      </c>
      <c r="Q75" s="206">
        <v>0</v>
      </c>
      <c r="R75" s="206">
        <v>20.76</v>
      </c>
      <c r="S75" s="408"/>
      <c r="T75" s="267">
        <v>5</v>
      </c>
      <c r="U75" s="206" t="s">
        <v>786</v>
      </c>
      <c r="V75" s="206">
        <v>15.2</v>
      </c>
      <c r="W75" s="206">
        <v>0</v>
      </c>
      <c r="X75" s="206">
        <v>15.2</v>
      </c>
    </row>
    <row r="76" spans="2:24" x14ac:dyDescent="0.35">
      <c r="B76" s="205">
        <v>6</v>
      </c>
      <c r="C76" s="205" t="s">
        <v>787</v>
      </c>
      <c r="D76" s="205">
        <v>0</v>
      </c>
      <c r="E76" s="205">
        <v>0</v>
      </c>
      <c r="F76" s="205">
        <v>0</v>
      </c>
      <c r="G76" s="408"/>
      <c r="H76" s="268">
        <v>6</v>
      </c>
      <c r="I76" s="205" t="s">
        <v>787</v>
      </c>
      <c r="J76" s="205">
        <v>20.76</v>
      </c>
      <c r="K76" s="205">
        <v>0</v>
      </c>
      <c r="L76" s="205">
        <v>20.76</v>
      </c>
      <c r="M76" s="408"/>
      <c r="N76" s="268">
        <v>6</v>
      </c>
      <c r="O76" s="205" t="s">
        <v>787</v>
      </c>
      <c r="P76" s="205">
        <v>19.73</v>
      </c>
      <c r="Q76" s="205">
        <v>0</v>
      </c>
      <c r="R76" s="205">
        <v>19.73</v>
      </c>
      <c r="S76" s="408"/>
      <c r="T76" s="268">
        <v>6</v>
      </c>
      <c r="U76" s="205" t="s">
        <v>787</v>
      </c>
      <c r="V76" s="205">
        <v>13.97</v>
      </c>
      <c r="W76" s="205">
        <v>0</v>
      </c>
      <c r="X76" s="205">
        <v>13.97</v>
      </c>
    </row>
    <row r="77" spans="2:24" x14ac:dyDescent="0.35">
      <c r="B77" s="206">
        <v>7</v>
      </c>
      <c r="C77" s="206" t="s">
        <v>788</v>
      </c>
      <c r="D77" s="206">
        <v>0.47</v>
      </c>
      <c r="E77" s="206">
        <v>0</v>
      </c>
      <c r="F77" s="206">
        <v>0.47</v>
      </c>
      <c r="G77" s="408"/>
      <c r="H77" s="267">
        <v>7</v>
      </c>
      <c r="I77" s="206" t="s">
        <v>788</v>
      </c>
      <c r="J77" s="206">
        <v>20.09</v>
      </c>
      <c r="K77" s="206">
        <v>0</v>
      </c>
      <c r="L77" s="206">
        <v>20.09</v>
      </c>
      <c r="M77" s="408"/>
      <c r="N77" s="267">
        <v>7</v>
      </c>
      <c r="O77" s="206" t="s">
        <v>788</v>
      </c>
      <c r="P77" s="206">
        <v>23.11</v>
      </c>
      <c r="Q77" s="206">
        <v>0</v>
      </c>
      <c r="R77" s="206">
        <v>23.11</v>
      </c>
      <c r="S77" s="408"/>
      <c r="T77" s="267">
        <v>7</v>
      </c>
      <c r="U77" s="206" t="s">
        <v>788</v>
      </c>
      <c r="V77" s="206">
        <v>15.45</v>
      </c>
      <c r="W77" s="206">
        <v>0</v>
      </c>
      <c r="X77" s="206">
        <v>15.45</v>
      </c>
    </row>
    <row r="78" spans="2:24" x14ac:dyDescent="0.35">
      <c r="B78" s="205">
        <v>8</v>
      </c>
      <c r="C78" s="205" t="s">
        <v>789</v>
      </c>
      <c r="D78" s="205">
        <v>0.31</v>
      </c>
      <c r="E78" s="205">
        <v>0</v>
      </c>
      <c r="F78" s="205">
        <v>0.31</v>
      </c>
      <c r="G78" s="408"/>
      <c r="H78" s="268">
        <v>8</v>
      </c>
      <c r="I78" s="205" t="s">
        <v>789</v>
      </c>
      <c r="J78" s="205">
        <v>19.010000000000002</v>
      </c>
      <c r="K78" s="205">
        <v>0</v>
      </c>
      <c r="L78" s="205">
        <v>19.010000000000002</v>
      </c>
      <c r="M78" s="408"/>
      <c r="N78" s="268">
        <v>8</v>
      </c>
      <c r="O78" s="205" t="s">
        <v>789</v>
      </c>
      <c r="P78" s="205">
        <v>18.72</v>
      </c>
      <c r="Q78" s="205">
        <v>0</v>
      </c>
      <c r="R78" s="205">
        <v>18.72</v>
      </c>
      <c r="S78" s="408"/>
      <c r="T78" s="268">
        <v>8</v>
      </c>
      <c r="U78" s="205" t="s">
        <v>789</v>
      </c>
      <c r="V78" s="205">
        <v>19.27</v>
      </c>
      <c r="W78" s="205">
        <v>0</v>
      </c>
      <c r="X78" s="205">
        <v>19.27</v>
      </c>
    </row>
    <row r="79" spans="2:24" x14ac:dyDescent="0.35">
      <c r="B79" s="206">
        <v>9</v>
      </c>
      <c r="C79" s="206" t="s">
        <v>790</v>
      </c>
      <c r="D79" s="206">
        <v>1.18</v>
      </c>
      <c r="E79" s="206">
        <v>0</v>
      </c>
      <c r="F79" s="206">
        <v>1.18</v>
      </c>
      <c r="G79" s="408"/>
      <c r="H79" s="267">
        <v>9</v>
      </c>
      <c r="I79" s="206" t="s">
        <v>790</v>
      </c>
      <c r="J79" s="206">
        <v>20.53</v>
      </c>
      <c r="K79" s="206">
        <v>0</v>
      </c>
      <c r="L79" s="206">
        <v>20.53</v>
      </c>
      <c r="M79" s="408"/>
      <c r="N79" s="267">
        <v>9</v>
      </c>
      <c r="O79" s="206" t="s">
        <v>790</v>
      </c>
      <c r="P79" s="206">
        <v>20.14</v>
      </c>
      <c r="Q79" s="206">
        <v>0</v>
      </c>
      <c r="R79" s="206">
        <v>20.14</v>
      </c>
      <c r="S79" s="408"/>
      <c r="T79" s="267">
        <v>9</v>
      </c>
      <c r="U79" s="206" t="s">
        <v>790</v>
      </c>
      <c r="V79" s="206">
        <v>19.27</v>
      </c>
      <c r="W79" s="206">
        <v>0</v>
      </c>
      <c r="X79" s="206">
        <v>19.27</v>
      </c>
    </row>
    <row r="80" spans="2:24" x14ac:dyDescent="0.35">
      <c r="B80" s="205">
        <v>10</v>
      </c>
      <c r="C80" s="205" t="s">
        <v>791</v>
      </c>
      <c r="D80" s="205">
        <v>1.02</v>
      </c>
      <c r="E80" s="205">
        <v>0</v>
      </c>
      <c r="F80" s="205">
        <v>1.02</v>
      </c>
      <c r="G80" s="408"/>
      <c r="H80" s="268">
        <v>10</v>
      </c>
      <c r="I80" s="205" t="s">
        <v>791</v>
      </c>
      <c r="J80" s="205">
        <v>20.98</v>
      </c>
      <c r="K80" s="205">
        <v>0</v>
      </c>
      <c r="L80" s="205">
        <v>20.98</v>
      </c>
      <c r="M80" s="408"/>
      <c r="N80" s="268">
        <v>10</v>
      </c>
      <c r="O80" s="205" t="s">
        <v>791</v>
      </c>
      <c r="P80" s="205">
        <v>19.98</v>
      </c>
      <c r="Q80" s="205">
        <v>0</v>
      </c>
      <c r="R80" s="205">
        <v>19.98</v>
      </c>
      <c r="S80" s="408"/>
      <c r="T80" s="268">
        <v>10</v>
      </c>
      <c r="U80" s="205" t="s">
        <v>791</v>
      </c>
      <c r="V80" s="205">
        <v>19.77</v>
      </c>
      <c r="W80" s="205">
        <v>0</v>
      </c>
      <c r="X80" s="205">
        <v>19.77</v>
      </c>
    </row>
    <row r="81" spans="2:24" x14ac:dyDescent="0.35">
      <c r="B81" s="206">
        <v>11</v>
      </c>
      <c r="C81" s="206" t="s">
        <v>792</v>
      </c>
      <c r="D81" s="206">
        <v>0.81</v>
      </c>
      <c r="E81" s="206">
        <v>0</v>
      </c>
      <c r="F81" s="206">
        <v>0.81</v>
      </c>
      <c r="G81" s="408"/>
      <c r="H81" s="267">
        <v>11</v>
      </c>
      <c r="I81" s="206" t="s">
        <v>792</v>
      </c>
      <c r="J81" s="206">
        <v>15.38</v>
      </c>
      <c r="K81" s="206">
        <v>0</v>
      </c>
      <c r="L81" s="206">
        <v>15.38</v>
      </c>
      <c r="M81" s="408"/>
      <c r="N81" s="267">
        <v>11</v>
      </c>
      <c r="O81" s="206" t="s">
        <v>792</v>
      </c>
      <c r="P81" s="206">
        <v>21.13</v>
      </c>
      <c r="Q81" s="206">
        <v>0</v>
      </c>
      <c r="R81" s="206">
        <v>21.13</v>
      </c>
      <c r="S81" s="408"/>
      <c r="T81" s="267">
        <v>11</v>
      </c>
      <c r="U81" s="206" t="s">
        <v>792</v>
      </c>
      <c r="V81" s="206">
        <v>22.86</v>
      </c>
      <c r="W81" s="206">
        <v>0</v>
      </c>
      <c r="X81" s="206">
        <v>22.86</v>
      </c>
    </row>
    <row r="82" spans="2:24" x14ac:dyDescent="0.35">
      <c r="B82" s="205">
        <v>12</v>
      </c>
      <c r="C82" s="205" t="s">
        <v>793</v>
      </c>
      <c r="D82" s="205">
        <v>1.3</v>
      </c>
      <c r="E82" s="205">
        <v>0</v>
      </c>
      <c r="F82" s="205">
        <v>1.3</v>
      </c>
      <c r="G82" s="408"/>
      <c r="H82" s="268">
        <v>12</v>
      </c>
      <c r="I82" s="205" t="s">
        <v>793</v>
      </c>
      <c r="J82" s="205">
        <v>19.829999999999998</v>
      </c>
      <c r="K82" s="205">
        <v>0</v>
      </c>
      <c r="L82" s="205">
        <v>19.829999999999998</v>
      </c>
      <c r="M82" s="408"/>
      <c r="N82" s="268">
        <v>12</v>
      </c>
      <c r="O82" s="205" t="s">
        <v>793</v>
      </c>
      <c r="P82" s="205">
        <v>20.21</v>
      </c>
      <c r="Q82" s="205">
        <v>0</v>
      </c>
      <c r="R82" s="205">
        <v>20.21</v>
      </c>
      <c r="S82" s="408"/>
      <c r="T82" s="268">
        <v>12</v>
      </c>
      <c r="U82" s="205" t="s">
        <v>793</v>
      </c>
      <c r="V82" s="205">
        <v>20.64</v>
      </c>
      <c r="W82" s="205">
        <v>0</v>
      </c>
      <c r="X82" s="205">
        <v>20.64</v>
      </c>
    </row>
    <row r="83" spans="2:24" x14ac:dyDescent="0.35">
      <c r="B83" s="206">
        <v>13</v>
      </c>
      <c r="C83" s="206" t="s">
        <v>794</v>
      </c>
      <c r="D83" s="206">
        <v>0</v>
      </c>
      <c r="E83" s="206">
        <v>0</v>
      </c>
      <c r="F83" s="206">
        <v>0</v>
      </c>
      <c r="G83" s="408"/>
      <c r="H83" s="267">
        <v>13</v>
      </c>
      <c r="I83" s="206" t="s">
        <v>794</v>
      </c>
      <c r="J83" s="206">
        <v>20.46</v>
      </c>
      <c r="K83" s="206">
        <v>0</v>
      </c>
      <c r="L83" s="206">
        <v>20.46</v>
      </c>
      <c r="M83" s="408"/>
      <c r="N83" s="267">
        <v>13</v>
      </c>
      <c r="O83" s="206" t="s">
        <v>794</v>
      </c>
      <c r="P83" s="206">
        <v>20.23</v>
      </c>
      <c r="Q83" s="206">
        <v>0</v>
      </c>
      <c r="R83" s="206">
        <v>20.23</v>
      </c>
      <c r="S83" s="408"/>
      <c r="T83" s="267">
        <v>13</v>
      </c>
      <c r="U83" s="206" t="s">
        <v>794</v>
      </c>
      <c r="V83" s="206">
        <v>18.14</v>
      </c>
      <c r="W83" s="206">
        <v>0</v>
      </c>
      <c r="X83" s="206">
        <v>18.14</v>
      </c>
    </row>
    <row r="84" spans="2:24" x14ac:dyDescent="0.35">
      <c r="B84" s="205">
        <v>14</v>
      </c>
      <c r="C84" s="205" t="s">
        <v>795</v>
      </c>
      <c r="D84" s="205">
        <v>0.2</v>
      </c>
      <c r="E84" s="205">
        <v>0</v>
      </c>
      <c r="F84" s="205">
        <v>0.2</v>
      </c>
      <c r="G84" s="408"/>
      <c r="H84" s="268">
        <v>14</v>
      </c>
      <c r="I84" s="205" t="s">
        <v>795</v>
      </c>
      <c r="J84" s="205">
        <v>20.55</v>
      </c>
      <c r="K84" s="205">
        <v>0</v>
      </c>
      <c r="L84" s="205">
        <v>20.55</v>
      </c>
      <c r="M84" s="408"/>
      <c r="N84" s="268">
        <v>14</v>
      </c>
      <c r="O84" s="205" t="s">
        <v>795</v>
      </c>
      <c r="P84" s="205">
        <v>19.96</v>
      </c>
      <c r="Q84" s="205">
        <v>0</v>
      </c>
      <c r="R84" s="205">
        <v>19.96</v>
      </c>
      <c r="S84" s="408"/>
      <c r="T84" s="268">
        <v>14</v>
      </c>
      <c r="U84" s="205" t="s">
        <v>795</v>
      </c>
      <c r="V84" s="205">
        <v>5.92</v>
      </c>
      <c r="W84" s="205">
        <v>0</v>
      </c>
      <c r="X84" s="205">
        <v>5.92</v>
      </c>
    </row>
    <row r="85" spans="2:24" x14ac:dyDescent="0.35">
      <c r="B85" s="276">
        <v>15</v>
      </c>
      <c r="C85" s="276" t="s">
        <v>796</v>
      </c>
      <c r="D85" s="276">
        <v>8.8699999999999992</v>
      </c>
      <c r="E85" s="276">
        <v>0</v>
      </c>
      <c r="F85" s="276">
        <v>8.8699999999999992</v>
      </c>
      <c r="G85" s="408"/>
      <c r="H85" s="267">
        <v>15</v>
      </c>
      <c r="I85" s="206" t="s">
        <v>796</v>
      </c>
      <c r="J85" s="206">
        <v>19.36</v>
      </c>
      <c r="K85" s="206">
        <v>0</v>
      </c>
      <c r="L85" s="206">
        <v>19.36</v>
      </c>
      <c r="M85" s="408"/>
      <c r="N85" s="267">
        <v>15</v>
      </c>
      <c r="O85" s="206" t="s">
        <v>796</v>
      </c>
      <c r="P85" s="206">
        <v>20.16</v>
      </c>
      <c r="Q85" s="206">
        <v>0</v>
      </c>
      <c r="R85" s="206">
        <v>20.16</v>
      </c>
      <c r="S85" s="408"/>
      <c r="T85" s="267">
        <v>15</v>
      </c>
      <c r="U85" s="206" t="s">
        <v>796</v>
      </c>
      <c r="V85" s="206">
        <v>18.61</v>
      </c>
      <c r="W85" s="206">
        <v>0</v>
      </c>
      <c r="X85" s="206">
        <v>18.61</v>
      </c>
    </row>
    <row r="86" spans="2:24" x14ac:dyDescent="0.35">
      <c r="B86" s="205">
        <v>16</v>
      </c>
      <c r="C86" s="205" t="s">
        <v>797</v>
      </c>
      <c r="D86" s="205">
        <v>15.03</v>
      </c>
      <c r="E86" s="205">
        <v>0</v>
      </c>
      <c r="F86" s="205">
        <v>15.03</v>
      </c>
      <c r="G86" s="408"/>
      <c r="H86" s="268">
        <v>16</v>
      </c>
      <c r="I86" s="205" t="s">
        <v>797</v>
      </c>
      <c r="J86" s="205">
        <v>21.22</v>
      </c>
      <c r="K86" s="205">
        <v>0</v>
      </c>
      <c r="L86" s="205">
        <v>21.22</v>
      </c>
      <c r="M86" s="408"/>
      <c r="N86" s="268">
        <v>16</v>
      </c>
      <c r="O86" s="205" t="s">
        <v>797</v>
      </c>
      <c r="P86" s="205">
        <v>19.97</v>
      </c>
      <c r="Q86" s="205">
        <v>0</v>
      </c>
      <c r="R86" s="205">
        <v>19.97</v>
      </c>
      <c r="S86" s="408"/>
      <c r="T86" s="268">
        <v>16</v>
      </c>
      <c r="U86" s="205" t="s">
        <v>797</v>
      </c>
      <c r="V86" s="205">
        <v>18.75</v>
      </c>
      <c r="W86" s="205">
        <v>0</v>
      </c>
      <c r="X86" s="205">
        <v>18.75</v>
      </c>
    </row>
    <row r="87" spans="2:24" x14ac:dyDescent="0.35">
      <c r="B87" s="206">
        <v>17</v>
      </c>
      <c r="C87" s="206" t="s">
        <v>798</v>
      </c>
      <c r="D87" s="206">
        <v>13.9</v>
      </c>
      <c r="E87" s="206">
        <v>0</v>
      </c>
      <c r="F87" s="206">
        <v>13.9</v>
      </c>
      <c r="G87" s="408"/>
      <c r="H87" s="267">
        <v>17</v>
      </c>
      <c r="I87" s="206" t="s">
        <v>798</v>
      </c>
      <c r="J87" s="206">
        <v>12.18</v>
      </c>
      <c r="K87" s="206">
        <v>0</v>
      </c>
      <c r="L87" s="206">
        <v>12.18</v>
      </c>
      <c r="M87" s="408"/>
      <c r="N87" s="267">
        <v>17</v>
      </c>
      <c r="O87" s="206" t="s">
        <v>798</v>
      </c>
      <c r="P87" s="206">
        <v>20</v>
      </c>
      <c r="Q87" s="206">
        <v>0</v>
      </c>
      <c r="R87" s="206">
        <v>20</v>
      </c>
      <c r="S87" s="408"/>
      <c r="T87" s="267">
        <v>17</v>
      </c>
      <c r="U87" s="206" t="s">
        <v>798</v>
      </c>
      <c r="V87" s="206">
        <v>13.63</v>
      </c>
      <c r="W87" s="206">
        <v>0</v>
      </c>
      <c r="X87" s="206">
        <v>13.63</v>
      </c>
    </row>
    <row r="88" spans="2:24" x14ac:dyDescent="0.35">
      <c r="B88" s="205">
        <v>18</v>
      </c>
      <c r="C88" s="205" t="s">
        <v>799</v>
      </c>
      <c r="D88" s="205">
        <v>19.27</v>
      </c>
      <c r="E88" s="205">
        <v>0</v>
      </c>
      <c r="F88" s="205">
        <v>19.27</v>
      </c>
      <c r="G88" s="408"/>
      <c r="H88" s="268">
        <v>18</v>
      </c>
      <c r="I88" s="205" t="s">
        <v>799</v>
      </c>
      <c r="J88" s="205">
        <v>5.0599999999999996</v>
      </c>
      <c r="K88" s="205">
        <v>0</v>
      </c>
      <c r="L88" s="205">
        <v>5.0599999999999996</v>
      </c>
      <c r="M88" s="408"/>
      <c r="N88" s="268">
        <v>18</v>
      </c>
      <c r="O88" s="205" t="s">
        <v>799</v>
      </c>
      <c r="P88" s="205">
        <v>20.04</v>
      </c>
      <c r="Q88" s="205">
        <v>0</v>
      </c>
      <c r="R88" s="205">
        <v>20.04</v>
      </c>
      <c r="S88" s="408"/>
      <c r="T88" s="268">
        <v>18</v>
      </c>
      <c r="U88" s="205" t="s">
        <v>799</v>
      </c>
      <c r="V88" s="205">
        <v>15.73</v>
      </c>
      <c r="W88" s="205">
        <v>0</v>
      </c>
      <c r="X88" s="205">
        <v>15.73</v>
      </c>
    </row>
    <row r="89" spans="2:24" x14ac:dyDescent="0.35">
      <c r="B89" s="206">
        <v>19</v>
      </c>
      <c r="C89" s="206" t="s">
        <v>800</v>
      </c>
      <c r="D89" s="206">
        <v>0.37</v>
      </c>
      <c r="E89" s="206">
        <v>0</v>
      </c>
      <c r="F89" s="206">
        <v>0.37</v>
      </c>
      <c r="G89" s="408"/>
      <c r="H89" s="267">
        <v>19</v>
      </c>
      <c r="I89" s="206" t="s">
        <v>800</v>
      </c>
      <c r="J89" s="206">
        <v>18.690000000000001</v>
      </c>
      <c r="K89" s="206">
        <v>0</v>
      </c>
      <c r="L89" s="206">
        <v>18.690000000000001</v>
      </c>
      <c r="M89" s="408"/>
      <c r="N89" s="267">
        <v>19</v>
      </c>
      <c r="O89" s="206" t="s">
        <v>800</v>
      </c>
      <c r="P89" s="206">
        <v>19.75</v>
      </c>
      <c r="Q89" s="206">
        <v>0</v>
      </c>
      <c r="R89" s="206">
        <v>19.75</v>
      </c>
      <c r="S89" s="408"/>
      <c r="T89" s="267">
        <v>19</v>
      </c>
      <c r="U89" s="206" t="s">
        <v>800</v>
      </c>
      <c r="V89" s="206">
        <v>20.52</v>
      </c>
      <c r="W89" s="206">
        <v>0</v>
      </c>
      <c r="X89" s="206">
        <v>20.52</v>
      </c>
    </row>
    <row r="90" spans="2:24" x14ac:dyDescent="0.35">
      <c r="B90" s="205">
        <v>20</v>
      </c>
      <c r="C90" s="205" t="s">
        <v>801</v>
      </c>
      <c r="D90" s="205">
        <v>0</v>
      </c>
      <c r="E90" s="205">
        <v>0</v>
      </c>
      <c r="F90" s="205">
        <v>0</v>
      </c>
      <c r="G90" s="408"/>
      <c r="H90" s="268">
        <v>20</v>
      </c>
      <c r="I90" s="205" t="s">
        <v>801</v>
      </c>
      <c r="J90" s="205">
        <v>19.170000000000002</v>
      </c>
      <c r="K90" s="205">
        <v>0</v>
      </c>
      <c r="L90" s="205">
        <v>19.170000000000002</v>
      </c>
      <c r="M90" s="408"/>
      <c r="N90" s="268">
        <v>20</v>
      </c>
      <c r="O90" s="205" t="s">
        <v>801</v>
      </c>
      <c r="P90" s="205">
        <v>19.87</v>
      </c>
      <c r="Q90" s="205">
        <v>0</v>
      </c>
      <c r="R90" s="205">
        <v>19.87</v>
      </c>
      <c r="S90" s="408"/>
      <c r="T90" s="268">
        <v>20</v>
      </c>
      <c r="U90" s="205" t="s">
        <v>801</v>
      </c>
      <c r="V90" s="205">
        <v>21.06</v>
      </c>
      <c r="W90" s="205">
        <v>0</v>
      </c>
      <c r="X90" s="205">
        <v>21.06</v>
      </c>
    </row>
    <row r="91" spans="2:24" x14ac:dyDescent="0.35">
      <c r="B91" s="206">
        <v>21</v>
      </c>
      <c r="C91" s="206" t="s">
        <v>802</v>
      </c>
      <c r="D91" s="206">
        <v>1.35</v>
      </c>
      <c r="E91" s="206">
        <v>0</v>
      </c>
      <c r="F91" s="206">
        <v>1.35</v>
      </c>
      <c r="G91" s="408"/>
      <c r="H91" s="267">
        <v>21</v>
      </c>
      <c r="I91" s="206" t="s">
        <v>802</v>
      </c>
      <c r="J91" s="206">
        <v>19.55</v>
      </c>
      <c r="K91" s="206">
        <v>0</v>
      </c>
      <c r="L91" s="206">
        <v>19.55</v>
      </c>
      <c r="M91" s="408"/>
      <c r="N91" s="267">
        <v>21</v>
      </c>
      <c r="O91" s="206" t="s">
        <v>802</v>
      </c>
      <c r="P91" s="206">
        <v>18.86</v>
      </c>
      <c r="Q91" s="206">
        <v>0</v>
      </c>
      <c r="R91" s="206">
        <v>18.86</v>
      </c>
      <c r="S91" s="408"/>
      <c r="T91" s="267">
        <v>21</v>
      </c>
      <c r="U91" s="206" t="s">
        <v>802</v>
      </c>
      <c r="V91" s="206">
        <v>14.42</v>
      </c>
      <c r="W91" s="206">
        <v>0</v>
      </c>
      <c r="X91" s="206">
        <v>14.42</v>
      </c>
    </row>
    <row r="92" spans="2:24" x14ac:dyDescent="0.35">
      <c r="B92" s="205">
        <v>22</v>
      </c>
      <c r="C92" s="205" t="s">
        <v>803</v>
      </c>
      <c r="D92" s="205">
        <v>0</v>
      </c>
      <c r="E92" s="205">
        <v>0</v>
      </c>
      <c r="F92" s="205">
        <v>0</v>
      </c>
      <c r="G92" s="408"/>
      <c r="H92" s="268">
        <v>22</v>
      </c>
      <c r="I92" s="205" t="s">
        <v>803</v>
      </c>
      <c r="J92" s="205">
        <v>20.65</v>
      </c>
      <c r="K92" s="205">
        <v>0</v>
      </c>
      <c r="L92" s="205">
        <v>20.65</v>
      </c>
      <c r="M92" s="408"/>
      <c r="N92" s="268">
        <v>22</v>
      </c>
      <c r="O92" s="205" t="s">
        <v>803</v>
      </c>
      <c r="P92" s="205">
        <v>18.89</v>
      </c>
      <c r="Q92" s="205">
        <v>0</v>
      </c>
      <c r="R92" s="205">
        <v>18.89</v>
      </c>
      <c r="S92" s="408"/>
      <c r="T92" s="268">
        <v>22</v>
      </c>
      <c r="U92" s="205" t="s">
        <v>803</v>
      </c>
      <c r="V92" s="205">
        <v>17.88</v>
      </c>
      <c r="W92" s="205">
        <v>0</v>
      </c>
      <c r="X92" s="205">
        <v>17.88</v>
      </c>
    </row>
    <row r="93" spans="2:24" x14ac:dyDescent="0.35">
      <c r="B93" s="206">
        <v>23</v>
      </c>
      <c r="C93" s="206" t="s">
        <v>804</v>
      </c>
      <c r="D93" s="206">
        <v>2.04</v>
      </c>
      <c r="E93" s="206">
        <v>0</v>
      </c>
      <c r="F93" s="206">
        <v>2.04</v>
      </c>
      <c r="G93" s="408"/>
      <c r="H93" s="267">
        <v>23</v>
      </c>
      <c r="I93" s="206" t="s">
        <v>804</v>
      </c>
      <c r="J93" s="206">
        <v>20.52</v>
      </c>
      <c r="K93" s="206">
        <v>0</v>
      </c>
      <c r="L93" s="206">
        <v>20.52</v>
      </c>
      <c r="M93" s="408"/>
      <c r="N93" s="267">
        <v>23</v>
      </c>
      <c r="O93" s="206" t="s">
        <v>804</v>
      </c>
      <c r="P93" s="206">
        <v>20.03</v>
      </c>
      <c r="Q93" s="206">
        <v>0</v>
      </c>
      <c r="R93" s="206">
        <v>20.03</v>
      </c>
      <c r="S93" s="408"/>
      <c r="T93" s="267">
        <v>23</v>
      </c>
      <c r="U93" s="206" t="s">
        <v>804</v>
      </c>
      <c r="V93" s="206">
        <v>20.41</v>
      </c>
      <c r="W93" s="206">
        <v>0</v>
      </c>
      <c r="X93" s="206">
        <v>20.41</v>
      </c>
    </row>
    <row r="94" spans="2:24" x14ac:dyDescent="0.35">
      <c r="B94" s="205">
        <v>24</v>
      </c>
      <c r="C94" s="205" t="s">
        <v>805</v>
      </c>
      <c r="D94" s="205">
        <v>2.98</v>
      </c>
      <c r="E94" s="205">
        <v>0</v>
      </c>
      <c r="F94" s="205">
        <v>2.98</v>
      </c>
      <c r="G94" s="408"/>
      <c r="H94" s="268">
        <v>24</v>
      </c>
      <c r="I94" s="205" t="s">
        <v>805</v>
      </c>
      <c r="J94" s="205">
        <v>19.14</v>
      </c>
      <c r="K94" s="205">
        <v>0</v>
      </c>
      <c r="L94" s="205">
        <v>19.14</v>
      </c>
      <c r="M94" s="408"/>
      <c r="N94" s="268">
        <v>24</v>
      </c>
      <c r="O94" s="205" t="s">
        <v>805</v>
      </c>
      <c r="P94" s="205">
        <v>20.13</v>
      </c>
      <c r="Q94" s="205">
        <v>0</v>
      </c>
      <c r="R94" s="205">
        <v>20.13</v>
      </c>
      <c r="S94" s="408"/>
      <c r="T94" s="268">
        <v>24</v>
      </c>
      <c r="U94" s="205" t="s">
        <v>805</v>
      </c>
      <c r="V94" s="205">
        <v>10.31</v>
      </c>
      <c r="W94" s="205">
        <v>0</v>
      </c>
      <c r="X94" s="205">
        <v>10.31</v>
      </c>
    </row>
    <row r="95" spans="2:24" x14ac:dyDescent="0.35">
      <c r="B95" s="206">
        <v>25</v>
      </c>
      <c r="C95" s="206" t="s">
        <v>806</v>
      </c>
      <c r="D95" s="206">
        <v>0.13</v>
      </c>
      <c r="E95" s="206">
        <v>0</v>
      </c>
      <c r="F95" s="206">
        <v>0.13</v>
      </c>
      <c r="G95" s="408"/>
      <c r="H95" s="267">
        <v>25</v>
      </c>
      <c r="I95" s="206" t="s">
        <v>806</v>
      </c>
      <c r="J95" s="206">
        <v>19.510000000000002</v>
      </c>
      <c r="K95" s="206">
        <v>0</v>
      </c>
      <c r="L95" s="206">
        <v>19.510000000000002</v>
      </c>
      <c r="M95" s="408"/>
      <c r="N95" s="267">
        <v>25</v>
      </c>
      <c r="O95" s="206" t="s">
        <v>806</v>
      </c>
      <c r="P95" s="206">
        <v>19.47</v>
      </c>
      <c r="Q95" s="206">
        <v>0</v>
      </c>
      <c r="R95" s="206">
        <v>19.47</v>
      </c>
      <c r="S95" s="408"/>
      <c r="T95" s="267">
        <v>25</v>
      </c>
      <c r="U95" s="206" t="s">
        <v>806</v>
      </c>
      <c r="V95" s="206">
        <v>20.54</v>
      </c>
      <c r="W95" s="206">
        <v>0</v>
      </c>
      <c r="X95" s="206">
        <v>20.54</v>
      </c>
    </row>
    <row r="96" spans="2:24" x14ac:dyDescent="0.35">
      <c r="B96" s="205">
        <v>26</v>
      </c>
      <c r="C96" s="205" t="s">
        <v>807</v>
      </c>
      <c r="D96" s="205">
        <v>0.47</v>
      </c>
      <c r="E96" s="205">
        <v>0</v>
      </c>
      <c r="F96" s="205">
        <v>0.47</v>
      </c>
      <c r="G96" s="408"/>
      <c r="H96" s="268">
        <v>26</v>
      </c>
      <c r="I96" s="205" t="s">
        <v>807</v>
      </c>
      <c r="J96" s="205">
        <v>14.78</v>
      </c>
      <c r="K96" s="205">
        <v>0</v>
      </c>
      <c r="L96" s="205">
        <v>14.78</v>
      </c>
      <c r="M96" s="408"/>
      <c r="N96" s="268">
        <v>26</v>
      </c>
      <c r="O96" s="205" t="s">
        <v>807</v>
      </c>
      <c r="P96" s="205">
        <v>20.11</v>
      </c>
      <c r="Q96" s="205">
        <v>0</v>
      </c>
      <c r="R96" s="205">
        <v>20.11</v>
      </c>
      <c r="S96" s="408"/>
      <c r="T96" s="268">
        <v>26</v>
      </c>
      <c r="U96" s="205" t="s">
        <v>807</v>
      </c>
      <c r="V96" s="205">
        <v>21.19</v>
      </c>
      <c r="W96" s="205">
        <v>0</v>
      </c>
      <c r="X96" s="205">
        <v>21.19</v>
      </c>
    </row>
    <row r="97" spans="2:24" x14ac:dyDescent="0.35">
      <c r="B97" s="206">
        <v>27</v>
      </c>
      <c r="C97" s="206" t="s">
        <v>808</v>
      </c>
      <c r="D97" s="206">
        <v>0.45</v>
      </c>
      <c r="E97" s="206">
        <v>0</v>
      </c>
      <c r="F97" s="206">
        <v>0.45</v>
      </c>
      <c r="G97" s="408"/>
      <c r="H97" s="267">
        <v>27</v>
      </c>
      <c r="I97" s="206" t="s">
        <v>808</v>
      </c>
      <c r="J97" s="206">
        <v>20.05</v>
      </c>
      <c r="K97" s="206">
        <v>0</v>
      </c>
      <c r="L97" s="206">
        <v>20.05</v>
      </c>
      <c r="M97" s="408"/>
      <c r="N97" s="267">
        <v>27</v>
      </c>
      <c r="O97" s="206" t="s">
        <v>808</v>
      </c>
      <c r="P97" s="206">
        <v>19.53</v>
      </c>
      <c r="Q97" s="206">
        <v>0</v>
      </c>
      <c r="R97" s="206">
        <v>19.53</v>
      </c>
      <c r="S97" s="408"/>
      <c r="T97" s="267">
        <v>27</v>
      </c>
      <c r="U97" s="206" t="s">
        <v>808</v>
      </c>
      <c r="V97" s="206">
        <v>14.7</v>
      </c>
      <c r="W97" s="206">
        <v>0</v>
      </c>
      <c r="X97" s="206">
        <v>14.7</v>
      </c>
    </row>
    <row r="98" spans="2:24" x14ac:dyDescent="0.35">
      <c r="B98" s="205">
        <v>28</v>
      </c>
      <c r="C98" s="205" t="s">
        <v>809</v>
      </c>
      <c r="D98" s="205">
        <v>0.11</v>
      </c>
      <c r="E98" s="205">
        <v>0</v>
      </c>
      <c r="F98" s="205">
        <v>0.11</v>
      </c>
      <c r="G98" s="408"/>
      <c r="H98" s="268">
        <v>28</v>
      </c>
      <c r="I98" s="205" t="s">
        <v>809</v>
      </c>
      <c r="J98" s="205">
        <v>19.649999999999999</v>
      </c>
      <c r="K98" s="205">
        <v>0</v>
      </c>
      <c r="L98" s="205">
        <v>19.649999999999999</v>
      </c>
      <c r="M98" s="408"/>
      <c r="N98" s="268">
        <v>28</v>
      </c>
      <c r="O98" s="205" t="s">
        <v>809</v>
      </c>
      <c r="P98" s="205">
        <v>20.64</v>
      </c>
      <c r="Q98" s="205">
        <v>0</v>
      </c>
      <c r="R98" s="205">
        <v>20.64</v>
      </c>
      <c r="S98" s="408"/>
      <c r="T98" s="268">
        <v>28</v>
      </c>
      <c r="U98" s="205" t="s">
        <v>809</v>
      </c>
      <c r="V98" s="205">
        <v>21.26</v>
      </c>
      <c r="W98" s="205">
        <v>0</v>
      </c>
      <c r="X98" s="205">
        <v>21.26</v>
      </c>
    </row>
    <row r="99" spans="2:24" x14ac:dyDescent="0.35">
      <c r="B99" s="206">
        <v>29</v>
      </c>
      <c r="C99" s="206" t="s">
        <v>810</v>
      </c>
      <c r="D99" s="206">
        <v>0</v>
      </c>
      <c r="E99" s="206">
        <v>0</v>
      </c>
      <c r="F99" s="206">
        <v>0</v>
      </c>
      <c r="G99" s="408"/>
      <c r="H99" s="267">
        <v>29</v>
      </c>
      <c r="I99" s="206" t="s">
        <v>810</v>
      </c>
      <c r="J99" s="206">
        <v>16.32</v>
      </c>
      <c r="K99" s="206">
        <v>0</v>
      </c>
      <c r="L99" s="206">
        <v>16.32</v>
      </c>
      <c r="M99" s="408"/>
      <c r="N99" s="267">
        <v>29</v>
      </c>
      <c r="O99" s="206" t="s">
        <v>810</v>
      </c>
      <c r="P99" s="206">
        <v>17.66</v>
      </c>
      <c r="Q99" s="206">
        <v>0</v>
      </c>
      <c r="R99" s="206">
        <v>17.66</v>
      </c>
      <c r="S99" s="408"/>
      <c r="T99" s="267">
        <v>29</v>
      </c>
      <c r="U99" s="206" t="s">
        <v>810</v>
      </c>
      <c r="V99" s="206">
        <v>21.42</v>
      </c>
      <c r="W99" s="206">
        <v>0</v>
      </c>
      <c r="X99" s="206">
        <v>21.42</v>
      </c>
    </row>
    <row r="100" spans="2:24" x14ac:dyDescent="0.35">
      <c r="B100" s="205">
        <v>30</v>
      </c>
      <c r="C100" s="205" t="s">
        <v>811</v>
      </c>
      <c r="D100" s="205">
        <v>0</v>
      </c>
      <c r="E100" s="205">
        <v>0</v>
      </c>
      <c r="F100" s="205">
        <v>0</v>
      </c>
      <c r="G100" s="408"/>
      <c r="H100" s="268">
        <v>30</v>
      </c>
      <c r="I100" s="205" t="s">
        <v>811</v>
      </c>
      <c r="J100" s="205">
        <v>15.33</v>
      </c>
      <c r="K100" s="205">
        <v>0</v>
      </c>
      <c r="L100" s="205">
        <v>15.33</v>
      </c>
      <c r="M100" s="408"/>
      <c r="N100" s="268">
        <v>30</v>
      </c>
      <c r="O100" s="205" t="s">
        <v>811</v>
      </c>
      <c r="P100" s="205">
        <v>18.059999999999999</v>
      </c>
      <c r="Q100" s="205">
        <v>0</v>
      </c>
      <c r="R100" s="205">
        <v>18.059999999999999</v>
      </c>
      <c r="S100" s="408"/>
      <c r="T100" s="268">
        <v>30</v>
      </c>
      <c r="U100" s="205" t="s">
        <v>811</v>
      </c>
      <c r="V100" s="205">
        <v>19.93</v>
      </c>
      <c r="W100" s="205">
        <v>0</v>
      </c>
      <c r="X100" s="205">
        <v>19.93</v>
      </c>
    </row>
    <row r="101" spans="2:24" x14ac:dyDescent="0.35">
      <c r="B101" s="206">
        <v>31</v>
      </c>
      <c r="C101" s="206" t="s">
        <v>812</v>
      </c>
      <c r="D101" s="206"/>
      <c r="E101" s="206"/>
      <c r="F101" s="265"/>
      <c r="G101" s="408"/>
      <c r="H101" s="267">
        <v>31</v>
      </c>
      <c r="I101" s="206" t="s">
        <v>812</v>
      </c>
      <c r="J101" s="206"/>
      <c r="K101" s="206"/>
      <c r="L101" s="265"/>
      <c r="M101" s="408"/>
      <c r="N101" s="267">
        <v>31</v>
      </c>
      <c r="O101" s="206" t="s">
        <v>812</v>
      </c>
      <c r="P101" s="206"/>
      <c r="Q101" s="206"/>
      <c r="R101" s="265"/>
      <c r="S101" s="408"/>
      <c r="T101" s="267">
        <v>31</v>
      </c>
      <c r="U101" s="206" t="s">
        <v>812</v>
      </c>
      <c r="V101" s="206"/>
      <c r="W101" s="206"/>
      <c r="X101" s="206"/>
    </row>
    <row r="102" spans="2:24" x14ac:dyDescent="0.35">
      <c r="F102" s="269">
        <f>SUM(F71:F101)</f>
        <v>70.260000000000005</v>
      </c>
      <c r="G102" s="408"/>
      <c r="L102" s="269">
        <f>SUM(L71:L101)</f>
        <v>560.6</v>
      </c>
      <c r="M102" s="408"/>
      <c r="R102" s="269">
        <f>SUM(R71:R101)</f>
        <v>595.1</v>
      </c>
      <c r="S102" s="408"/>
      <c r="X102" s="269">
        <f>SUM(X71:X101)</f>
        <v>463.78</v>
      </c>
    </row>
    <row r="103" spans="2:24" x14ac:dyDescent="0.35">
      <c r="B103" s="391" t="s">
        <v>2</v>
      </c>
      <c r="C103" s="404"/>
      <c r="D103" s="404"/>
      <c r="E103" s="404"/>
      <c r="F103" s="405"/>
      <c r="G103" s="408"/>
      <c r="H103" s="391" t="s">
        <v>821</v>
      </c>
      <c r="I103" s="404"/>
      <c r="J103" s="404"/>
      <c r="K103" s="404"/>
      <c r="L103" s="405"/>
      <c r="M103" s="408"/>
      <c r="N103" s="391" t="s">
        <v>822</v>
      </c>
      <c r="O103" s="404"/>
      <c r="P103" s="404"/>
      <c r="Q103" s="404"/>
      <c r="R103" s="405"/>
      <c r="S103" s="408"/>
      <c r="T103" s="391" t="s">
        <v>823</v>
      </c>
      <c r="U103" s="404"/>
      <c r="V103" s="404"/>
      <c r="W103" s="404"/>
      <c r="X103" s="405"/>
    </row>
    <row r="104" spans="2:24" x14ac:dyDescent="0.35">
      <c r="B104" s="204" t="s">
        <v>660</v>
      </c>
      <c r="C104" s="204" t="s">
        <v>661</v>
      </c>
      <c r="D104" s="204" t="s">
        <v>662</v>
      </c>
      <c r="E104" s="204" t="s">
        <v>663</v>
      </c>
      <c r="F104" s="264" t="s">
        <v>664</v>
      </c>
      <c r="G104" s="408"/>
      <c r="H104" s="266" t="s">
        <v>660</v>
      </c>
      <c r="I104" s="204" t="s">
        <v>661</v>
      </c>
      <c r="J104" s="204" t="s">
        <v>662</v>
      </c>
      <c r="K104" s="204" t="s">
        <v>663</v>
      </c>
      <c r="L104" s="264" t="s">
        <v>664</v>
      </c>
      <c r="M104" s="408"/>
      <c r="N104" s="266" t="s">
        <v>660</v>
      </c>
      <c r="O104" s="204" t="s">
        <v>661</v>
      </c>
      <c r="P104" s="204" t="s">
        <v>662</v>
      </c>
      <c r="Q104" s="204" t="s">
        <v>663</v>
      </c>
      <c r="R104" s="264" t="s">
        <v>664</v>
      </c>
      <c r="S104" s="408"/>
      <c r="T104" s="266" t="s">
        <v>660</v>
      </c>
      <c r="U104" s="204" t="s">
        <v>661</v>
      </c>
      <c r="V104" s="204" t="s">
        <v>662</v>
      </c>
      <c r="W104" s="204" t="s">
        <v>663</v>
      </c>
      <c r="X104" s="204" t="s">
        <v>664</v>
      </c>
    </row>
    <row r="105" spans="2:24" x14ac:dyDescent="0.35">
      <c r="B105" s="206">
        <v>1</v>
      </c>
      <c r="C105" s="206" t="s">
        <v>782</v>
      </c>
      <c r="D105" s="206">
        <v>17.72</v>
      </c>
      <c r="E105" s="206">
        <v>0</v>
      </c>
      <c r="F105" s="206">
        <v>17.72</v>
      </c>
      <c r="G105" s="408"/>
      <c r="H105" s="267">
        <v>1</v>
      </c>
      <c r="I105" s="206" t="s">
        <v>782</v>
      </c>
      <c r="J105" s="206">
        <v>0.56999999999999995</v>
      </c>
      <c r="K105" s="206">
        <v>0</v>
      </c>
      <c r="L105" s="206">
        <v>0.56999999999999995</v>
      </c>
      <c r="M105" s="408"/>
      <c r="N105" s="267">
        <v>1</v>
      </c>
      <c r="O105" s="206" t="s">
        <v>782</v>
      </c>
      <c r="P105" s="206">
        <v>16</v>
      </c>
      <c r="Q105" s="206">
        <v>9.57</v>
      </c>
      <c r="R105" s="206">
        <v>6.43</v>
      </c>
      <c r="S105" s="408"/>
      <c r="T105" s="267">
        <v>1</v>
      </c>
      <c r="U105" s="206" t="s">
        <v>782</v>
      </c>
      <c r="V105" s="206">
        <v>18.11</v>
      </c>
      <c r="W105" s="206">
        <v>8.77</v>
      </c>
      <c r="X105" s="206">
        <v>9.34</v>
      </c>
    </row>
    <row r="106" spans="2:24" x14ac:dyDescent="0.35">
      <c r="B106" s="205">
        <v>2</v>
      </c>
      <c r="C106" s="205" t="s">
        <v>783</v>
      </c>
      <c r="D106" s="205">
        <v>20.74</v>
      </c>
      <c r="E106" s="205">
        <v>0</v>
      </c>
      <c r="F106" s="205">
        <v>20.74</v>
      </c>
      <c r="G106" s="408"/>
      <c r="H106" s="268">
        <v>2</v>
      </c>
      <c r="I106" s="205" t="s">
        <v>783</v>
      </c>
      <c r="J106" s="205">
        <v>0.69</v>
      </c>
      <c r="K106" s="205">
        <v>0</v>
      </c>
      <c r="L106" s="205">
        <v>0.69</v>
      </c>
      <c r="M106" s="408"/>
      <c r="N106" s="268">
        <v>2</v>
      </c>
      <c r="O106" s="205" t="s">
        <v>783</v>
      </c>
      <c r="P106" s="205">
        <v>21.4</v>
      </c>
      <c r="Q106" s="205">
        <v>0</v>
      </c>
      <c r="R106" s="205">
        <v>21.4</v>
      </c>
      <c r="S106" s="408"/>
      <c r="T106" s="268">
        <v>2</v>
      </c>
      <c r="U106" s="205" t="s">
        <v>783</v>
      </c>
      <c r="V106" s="205">
        <v>18.170000000000002</v>
      </c>
      <c r="W106" s="205">
        <v>0</v>
      </c>
      <c r="X106" s="205">
        <v>18.170000000000002</v>
      </c>
    </row>
    <row r="107" spans="2:24" x14ac:dyDescent="0.35">
      <c r="B107" s="206">
        <v>3</v>
      </c>
      <c r="C107" s="206" t="s">
        <v>784</v>
      </c>
      <c r="D107" s="206">
        <v>19.309999999999999</v>
      </c>
      <c r="E107" s="206">
        <v>0</v>
      </c>
      <c r="F107" s="206">
        <v>19.309999999999999</v>
      </c>
      <c r="G107" s="408"/>
      <c r="H107" s="267">
        <v>3</v>
      </c>
      <c r="I107" s="206" t="s">
        <v>784</v>
      </c>
      <c r="J107" s="206">
        <v>6.33</v>
      </c>
      <c r="K107" s="206">
        <v>0</v>
      </c>
      <c r="L107" s="206">
        <v>6.33</v>
      </c>
      <c r="M107" s="408"/>
      <c r="N107" s="267">
        <v>3</v>
      </c>
      <c r="O107" s="206" t="s">
        <v>784</v>
      </c>
      <c r="P107" s="206">
        <v>18</v>
      </c>
      <c r="Q107" s="206">
        <v>0</v>
      </c>
      <c r="R107" s="206">
        <v>18</v>
      </c>
      <c r="S107" s="408"/>
      <c r="T107" s="267">
        <v>3</v>
      </c>
      <c r="U107" s="206" t="s">
        <v>784</v>
      </c>
      <c r="V107" s="206">
        <v>18.53</v>
      </c>
      <c r="W107" s="206">
        <v>0</v>
      </c>
      <c r="X107" s="206">
        <v>18.53</v>
      </c>
    </row>
    <row r="108" spans="2:24" x14ac:dyDescent="0.35">
      <c r="B108" s="205">
        <v>4</v>
      </c>
      <c r="C108" s="205" t="s">
        <v>785</v>
      </c>
      <c r="D108" s="205">
        <v>19.73</v>
      </c>
      <c r="E108" s="205">
        <v>0</v>
      </c>
      <c r="F108" s="205">
        <v>19.73</v>
      </c>
      <c r="G108" s="408"/>
      <c r="H108" s="268">
        <v>4</v>
      </c>
      <c r="I108" s="205" t="s">
        <v>785</v>
      </c>
      <c r="J108" s="205">
        <v>19.5</v>
      </c>
      <c r="K108" s="205">
        <v>0</v>
      </c>
      <c r="L108" s="205">
        <v>19.5</v>
      </c>
      <c r="M108" s="408"/>
      <c r="N108" s="268">
        <v>4</v>
      </c>
      <c r="O108" s="205" t="s">
        <v>785</v>
      </c>
      <c r="P108" s="205">
        <v>20.82</v>
      </c>
      <c r="Q108" s="205">
        <v>0</v>
      </c>
      <c r="R108" s="205">
        <v>20.82</v>
      </c>
      <c r="S108" s="408"/>
      <c r="T108" s="268">
        <v>4</v>
      </c>
      <c r="U108" s="205" t="s">
        <v>785</v>
      </c>
      <c r="V108" s="205">
        <v>19.649999999999999</v>
      </c>
      <c r="W108" s="205">
        <v>0</v>
      </c>
      <c r="X108" s="205">
        <v>19.649999999999999</v>
      </c>
    </row>
    <row r="109" spans="2:24" x14ac:dyDescent="0.35">
      <c r="B109" s="206">
        <v>5</v>
      </c>
      <c r="C109" s="206" t="s">
        <v>786</v>
      </c>
      <c r="D109" s="206">
        <v>19.88</v>
      </c>
      <c r="E109" s="206">
        <v>0</v>
      </c>
      <c r="F109" s="206">
        <v>19.88</v>
      </c>
      <c r="G109" s="408"/>
      <c r="H109" s="267">
        <v>5</v>
      </c>
      <c r="I109" s="206" t="s">
        <v>786</v>
      </c>
      <c r="J109" s="206">
        <v>20.05</v>
      </c>
      <c r="K109" s="206">
        <v>0</v>
      </c>
      <c r="L109" s="206">
        <v>20.05</v>
      </c>
      <c r="M109" s="408"/>
      <c r="N109" s="267">
        <v>5</v>
      </c>
      <c r="O109" s="206" t="s">
        <v>786</v>
      </c>
      <c r="P109" s="206">
        <v>20.93</v>
      </c>
      <c r="Q109" s="206">
        <v>0</v>
      </c>
      <c r="R109" s="206">
        <v>20.93</v>
      </c>
      <c r="S109" s="408"/>
      <c r="T109" s="267">
        <v>5</v>
      </c>
      <c r="U109" s="206" t="s">
        <v>786</v>
      </c>
      <c r="V109" s="206">
        <v>18.46</v>
      </c>
      <c r="W109" s="206">
        <v>0</v>
      </c>
      <c r="X109" s="206">
        <v>18.46</v>
      </c>
    </row>
    <row r="110" spans="2:24" x14ac:dyDescent="0.35">
      <c r="B110" s="205">
        <v>6</v>
      </c>
      <c r="C110" s="205" t="s">
        <v>787</v>
      </c>
      <c r="D110" s="205">
        <v>20.16</v>
      </c>
      <c r="E110" s="205">
        <v>0</v>
      </c>
      <c r="F110" s="205">
        <v>20.16</v>
      </c>
      <c r="G110" s="408"/>
      <c r="H110" s="268">
        <v>6</v>
      </c>
      <c r="I110" s="205" t="s">
        <v>787</v>
      </c>
      <c r="J110" s="205">
        <v>12.27</v>
      </c>
      <c r="K110" s="205">
        <v>0</v>
      </c>
      <c r="L110" s="205">
        <v>12.27</v>
      </c>
      <c r="M110" s="408"/>
      <c r="N110" s="268">
        <v>6</v>
      </c>
      <c r="O110" s="205" t="s">
        <v>787</v>
      </c>
      <c r="P110" s="205">
        <v>19.57</v>
      </c>
      <c r="Q110" s="205">
        <v>0</v>
      </c>
      <c r="R110" s="205">
        <v>19.57</v>
      </c>
      <c r="S110" s="408"/>
      <c r="T110" s="268">
        <v>6</v>
      </c>
      <c r="U110" s="205" t="s">
        <v>787</v>
      </c>
      <c r="V110" s="205">
        <v>20.95</v>
      </c>
      <c r="W110" s="205">
        <v>0</v>
      </c>
      <c r="X110" s="205">
        <v>20.95</v>
      </c>
    </row>
    <row r="111" spans="2:24" x14ac:dyDescent="0.35">
      <c r="B111" s="206">
        <v>7</v>
      </c>
      <c r="C111" s="206" t="s">
        <v>788</v>
      </c>
      <c r="D111" s="206">
        <v>18.5</v>
      </c>
      <c r="E111" s="206">
        <v>0</v>
      </c>
      <c r="F111" s="206">
        <v>18.5</v>
      </c>
      <c r="G111" s="408"/>
      <c r="H111" s="267">
        <v>7</v>
      </c>
      <c r="I111" s="206" t="s">
        <v>788</v>
      </c>
      <c r="J111" s="206">
        <v>14.49</v>
      </c>
      <c r="K111" s="206">
        <v>0</v>
      </c>
      <c r="L111" s="206">
        <v>14.49</v>
      </c>
      <c r="M111" s="408"/>
      <c r="N111" s="267">
        <v>7</v>
      </c>
      <c r="O111" s="206" t="s">
        <v>788</v>
      </c>
      <c r="P111" s="206">
        <v>21.01</v>
      </c>
      <c r="Q111" s="206">
        <v>0</v>
      </c>
      <c r="R111" s="206">
        <v>21.01</v>
      </c>
      <c r="S111" s="408"/>
      <c r="T111" s="267">
        <v>7</v>
      </c>
      <c r="U111" s="206" t="s">
        <v>788</v>
      </c>
      <c r="V111" s="206">
        <v>20.98</v>
      </c>
      <c r="W111" s="206">
        <v>0</v>
      </c>
      <c r="X111" s="206">
        <v>20.98</v>
      </c>
    </row>
    <row r="112" spans="2:24" x14ac:dyDescent="0.35">
      <c r="B112" s="205">
        <v>8</v>
      </c>
      <c r="C112" s="205" t="s">
        <v>789</v>
      </c>
      <c r="D112" s="205">
        <v>19.12</v>
      </c>
      <c r="E112" s="205">
        <v>0</v>
      </c>
      <c r="F112" s="205">
        <v>19.12</v>
      </c>
      <c r="G112" s="408"/>
      <c r="H112" s="268">
        <v>8</v>
      </c>
      <c r="I112" s="205" t="s">
        <v>789</v>
      </c>
      <c r="J112" s="205">
        <v>10.82</v>
      </c>
      <c r="K112" s="205">
        <v>0</v>
      </c>
      <c r="L112" s="205">
        <v>10.82</v>
      </c>
      <c r="M112" s="408"/>
      <c r="N112" s="268">
        <v>8</v>
      </c>
      <c r="O112" s="205" t="s">
        <v>789</v>
      </c>
      <c r="P112" s="205">
        <v>20.6</v>
      </c>
      <c r="Q112" s="205">
        <v>0</v>
      </c>
      <c r="R112" s="205">
        <v>20.6</v>
      </c>
      <c r="S112" s="408"/>
      <c r="T112" s="268">
        <v>8</v>
      </c>
      <c r="U112" s="205" t="s">
        <v>789</v>
      </c>
      <c r="V112" s="205">
        <v>19.739999999999998</v>
      </c>
      <c r="W112" s="205">
        <v>0</v>
      </c>
      <c r="X112" s="205">
        <v>19.739999999999998</v>
      </c>
    </row>
    <row r="113" spans="2:24" x14ac:dyDescent="0.35">
      <c r="B113" s="206">
        <v>9</v>
      </c>
      <c r="C113" s="206" t="s">
        <v>790</v>
      </c>
      <c r="D113" s="206">
        <v>19.09</v>
      </c>
      <c r="E113" s="206">
        <v>0</v>
      </c>
      <c r="F113" s="206">
        <v>19.09</v>
      </c>
      <c r="G113" s="408"/>
      <c r="H113" s="267">
        <v>9</v>
      </c>
      <c r="I113" s="206" t="s">
        <v>790</v>
      </c>
      <c r="J113" s="206">
        <v>0.52</v>
      </c>
      <c r="K113" s="206">
        <v>0</v>
      </c>
      <c r="L113" s="206">
        <v>0.52</v>
      </c>
      <c r="M113" s="408"/>
      <c r="N113" s="267">
        <v>9</v>
      </c>
      <c r="O113" s="206" t="s">
        <v>790</v>
      </c>
      <c r="P113" s="206">
        <v>20.21</v>
      </c>
      <c r="Q113" s="206">
        <v>0</v>
      </c>
      <c r="R113" s="206">
        <v>20.21</v>
      </c>
      <c r="S113" s="408"/>
      <c r="T113" s="267">
        <v>9</v>
      </c>
      <c r="U113" s="206" t="s">
        <v>790</v>
      </c>
      <c r="V113" s="206">
        <v>20.350000000000001</v>
      </c>
      <c r="W113" s="206">
        <v>0</v>
      </c>
      <c r="X113" s="206">
        <v>20.350000000000001</v>
      </c>
    </row>
    <row r="114" spans="2:24" x14ac:dyDescent="0.35">
      <c r="B114" s="205">
        <v>10</v>
      </c>
      <c r="C114" s="205" t="s">
        <v>791</v>
      </c>
      <c r="D114" s="205">
        <v>20.23</v>
      </c>
      <c r="E114" s="205">
        <v>0</v>
      </c>
      <c r="F114" s="205">
        <v>20.23</v>
      </c>
      <c r="G114" s="408"/>
      <c r="H114" s="268">
        <v>10</v>
      </c>
      <c r="I114" s="205" t="s">
        <v>791</v>
      </c>
      <c r="J114" s="205">
        <v>0.71</v>
      </c>
      <c r="K114" s="205">
        <v>0</v>
      </c>
      <c r="L114" s="205">
        <v>0.71</v>
      </c>
      <c r="M114" s="408"/>
      <c r="N114" s="268">
        <v>10</v>
      </c>
      <c r="O114" s="205" t="s">
        <v>791</v>
      </c>
      <c r="P114" s="205">
        <v>20.38</v>
      </c>
      <c r="Q114" s="205">
        <v>0</v>
      </c>
      <c r="R114" s="205">
        <v>20.38</v>
      </c>
      <c r="S114" s="408"/>
      <c r="T114" s="268">
        <v>10</v>
      </c>
      <c r="U114" s="205" t="s">
        <v>791</v>
      </c>
      <c r="V114" s="205">
        <v>13.57</v>
      </c>
      <c r="W114" s="205">
        <v>0</v>
      </c>
      <c r="X114" s="205">
        <v>13.57</v>
      </c>
    </row>
    <row r="115" spans="2:24" x14ac:dyDescent="0.35">
      <c r="B115" s="206">
        <v>11</v>
      </c>
      <c r="C115" s="206" t="s">
        <v>792</v>
      </c>
      <c r="D115" s="206">
        <v>19.239999999999998</v>
      </c>
      <c r="E115" s="206">
        <v>0</v>
      </c>
      <c r="F115" s="206">
        <v>19.239999999999998</v>
      </c>
      <c r="G115" s="408"/>
      <c r="H115" s="267">
        <v>11</v>
      </c>
      <c r="I115" s="206" t="s">
        <v>792</v>
      </c>
      <c r="J115" s="206">
        <v>14.36</v>
      </c>
      <c r="K115" s="206">
        <v>0</v>
      </c>
      <c r="L115" s="206">
        <v>14.36</v>
      </c>
      <c r="M115" s="408"/>
      <c r="N115" s="267">
        <v>11</v>
      </c>
      <c r="O115" s="206" t="s">
        <v>792</v>
      </c>
      <c r="P115" s="206">
        <v>14.79</v>
      </c>
      <c r="Q115" s="206">
        <v>0</v>
      </c>
      <c r="R115" s="206">
        <v>14.79</v>
      </c>
      <c r="S115" s="408"/>
      <c r="T115" s="267">
        <v>11</v>
      </c>
      <c r="U115" s="206" t="s">
        <v>792</v>
      </c>
      <c r="V115" s="206">
        <v>9.57</v>
      </c>
      <c r="W115" s="206">
        <v>0</v>
      </c>
      <c r="X115" s="206">
        <v>9.57</v>
      </c>
    </row>
    <row r="116" spans="2:24" x14ac:dyDescent="0.35">
      <c r="B116" s="205">
        <v>12</v>
      </c>
      <c r="C116" s="205" t="s">
        <v>793</v>
      </c>
      <c r="D116" s="205">
        <v>19.53</v>
      </c>
      <c r="E116" s="205">
        <v>0</v>
      </c>
      <c r="F116" s="205">
        <v>19.53</v>
      </c>
      <c r="G116" s="408"/>
      <c r="H116" s="268">
        <v>12</v>
      </c>
      <c r="I116" s="205" t="s">
        <v>793</v>
      </c>
      <c r="J116" s="205">
        <v>22.02</v>
      </c>
      <c r="K116" s="205">
        <v>0</v>
      </c>
      <c r="L116" s="205">
        <v>22.02</v>
      </c>
      <c r="M116" s="408"/>
      <c r="N116" s="268">
        <v>12</v>
      </c>
      <c r="O116" s="205" t="s">
        <v>793</v>
      </c>
      <c r="P116" s="205">
        <v>20.77</v>
      </c>
      <c r="Q116" s="205">
        <v>0</v>
      </c>
      <c r="R116" s="205">
        <v>20.77</v>
      </c>
      <c r="S116" s="408"/>
      <c r="T116" s="268">
        <v>12</v>
      </c>
      <c r="U116" s="205" t="s">
        <v>793</v>
      </c>
      <c r="V116" s="205">
        <v>15.78</v>
      </c>
      <c r="W116" s="205">
        <v>0</v>
      </c>
      <c r="X116" s="205">
        <v>15.78</v>
      </c>
    </row>
    <row r="117" spans="2:24" x14ac:dyDescent="0.35">
      <c r="B117" s="206">
        <v>13</v>
      </c>
      <c r="C117" s="206" t="s">
        <v>794</v>
      </c>
      <c r="D117" s="206">
        <v>20.36</v>
      </c>
      <c r="E117" s="206">
        <v>0</v>
      </c>
      <c r="F117" s="206">
        <v>20.36</v>
      </c>
      <c r="G117" s="408"/>
      <c r="H117" s="267">
        <v>13</v>
      </c>
      <c r="I117" s="206" t="s">
        <v>794</v>
      </c>
      <c r="J117" s="206">
        <v>19.79</v>
      </c>
      <c r="K117" s="206">
        <v>0</v>
      </c>
      <c r="L117" s="206">
        <v>19.79</v>
      </c>
      <c r="M117" s="408"/>
      <c r="N117" s="267">
        <v>13</v>
      </c>
      <c r="O117" s="206" t="s">
        <v>794</v>
      </c>
      <c r="P117" s="206">
        <v>20.260000000000002</v>
      </c>
      <c r="Q117" s="206">
        <v>0</v>
      </c>
      <c r="R117" s="206">
        <v>20.260000000000002</v>
      </c>
      <c r="S117" s="408"/>
      <c r="T117" s="267">
        <v>13</v>
      </c>
      <c r="U117" s="206" t="s">
        <v>794</v>
      </c>
      <c r="V117" s="206">
        <v>19.16</v>
      </c>
      <c r="W117" s="206">
        <v>0</v>
      </c>
      <c r="X117" s="206">
        <v>19.16</v>
      </c>
    </row>
    <row r="118" spans="2:24" x14ac:dyDescent="0.35">
      <c r="B118" s="205">
        <v>14</v>
      </c>
      <c r="C118" s="205" t="s">
        <v>795</v>
      </c>
      <c r="D118" s="205">
        <v>20.29</v>
      </c>
      <c r="E118" s="205">
        <v>0</v>
      </c>
      <c r="F118" s="205">
        <v>20.29</v>
      </c>
      <c r="G118" s="408"/>
      <c r="H118" s="268">
        <v>14</v>
      </c>
      <c r="I118" s="205" t="s">
        <v>795</v>
      </c>
      <c r="J118" s="205">
        <v>19.579999999999998</v>
      </c>
      <c r="K118" s="205">
        <v>0</v>
      </c>
      <c r="L118" s="205">
        <v>19.579999999999998</v>
      </c>
      <c r="M118" s="408"/>
      <c r="N118" s="268">
        <v>14</v>
      </c>
      <c r="O118" s="205" t="s">
        <v>795</v>
      </c>
      <c r="P118" s="205">
        <v>20.92</v>
      </c>
      <c r="Q118" s="205">
        <v>0</v>
      </c>
      <c r="R118" s="205">
        <v>20.92</v>
      </c>
      <c r="S118" s="408"/>
      <c r="T118" s="268">
        <v>14</v>
      </c>
      <c r="U118" s="205" t="s">
        <v>795</v>
      </c>
      <c r="V118" s="205">
        <v>12.22</v>
      </c>
      <c r="W118" s="205">
        <v>0</v>
      </c>
      <c r="X118" s="205">
        <v>12.22</v>
      </c>
    </row>
    <row r="119" spans="2:24" x14ac:dyDescent="0.35">
      <c r="B119" s="206">
        <v>15</v>
      </c>
      <c r="C119" s="206" t="s">
        <v>796</v>
      </c>
      <c r="D119" s="206">
        <v>17.12</v>
      </c>
      <c r="E119" s="206">
        <v>0</v>
      </c>
      <c r="F119" s="206">
        <v>17.12</v>
      </c>
      <c r="G119" s="408"/>
      <c r="H119" s="267">
        <v>15</v>
      </c>
      <c r="I119" s="206" t="s">
        <v>796</v>
      </c>
      <c r="J119" s="206">
        <v>4.8600000000000003</v>
      </c>
      <c r="K119" s="206">
        <v>0</v>
      </c>
      <c r="L119" s="206">
        <v>4.8600000000000003</v>
      </c>
      <c r="M119" s="408"/>
      <c r="N119" s="267">
        <v>15</v>
      </c>
      <c r="O119" s="206" t="s">
        <v>796</v>
      </c>
      <c r="P119" s="206">
        <v>16.329999999999998</v>
      </c>
      <c r="Q119" s="206">
        <v>0</v>
      </c>
      <c r="R119" s="206">
        <v>16.329999999999998</v>
      </c>
      <c r="S119" s="408"/>
      <c r="T119" s="267">
        <v>15</v>
      </c>
      <c r="U119" s="206" t="s">
        <v>796</v>
      </c>
      <c r="V119" s="206">
        <v>14</v>
      </c>
      <c r="W119" s="206">
        <v>0</v>
      </c>
      <c r="X119" s="206">
        <v>14</v>
      </c>
    </row>
    <row r="120" spans="2:24" x14ac:dyDescent="0.35">
      <c r="B120" s="205">
        <v>16</v>
      </c>
      <c r="C120" s="205" t="s">
        <v>797</v>
      </c>
      <c r="D120" s="205">
        <v>19.670000000000002</v>
      </c>
      <c r="E120" s="205">
        <v>0</v>
      </c>
      <c r="F120" s="205">
        <v>19.670000000000002</v>
      </c>
      <c r="G120" s="408"/>
      <c r="H120" s="268">
        <v>16</v>
      </c>
      <c r="I120" s="205" t="s">
        <v>797</v>
      </c>
      <c r="J120" s="205">
        <v>1.1000000000000001</v>
      </c>
      <c r="K120" s="205">
        <v>0</v>
      </c>
      <c r="L120" s="205">
        <v>1.1000000000000001</v>
      </c>
      <c r="M120" s="408"/>
      <c r="N120" s="268">
        <v>16</v>
      </c>
      <c r="O120" s="205" t="s">
        <v>797</v>
      </c>
      <c r="P120" s="205">
        <v>20.010000000000002</v>
      </c>
      <c r="Q120" s="205">
        <v>0</v>
      </c>
      <c r="R120" s="205">
        <v>20.010000000000002</v>
      </c>
      <c r="S120" s="408"/>
      <c r="T120" s="268">
        <v>16</v>
      </c>
      <c r="U120" s="205" t="s">
        <v>797</v>
      </c>
      <c r="V120" s="205">
        <v>18.600000000000001</v>
      </c>
      <c r="W120" s="205">
        <v>0</v>
      </c>
      <c r="X120" s="205">
        <v>18.600000000000001</v>
      </c>
    </row>
    <row r="121" spans="2:24" x14ac:dyDescent="0.35">
      <c r="B121" s="206">
        <v>17</v>
      </c>
      <c r="C121" s="206" t="s">
        <v>798</v>
      </c>
      <c r="D121" s="206">
        <v>20.13</v>
      </c>
      <c r="E121" s="206">
        <v>0</v>
      </c>
      <c r="F121" s="206">
        <v>20.13</v>
      </c>
      <c r="G121" s="408"/>
      <c r="H121" s="267">
        <v>17</v>
      </c>
      <c r="I121" s="206" t="s">
        <v>798</v>
      </c>
      <c r="J121" s="206">
        <v>0.38</v>
      </c>
      <c r="K121" s="206">
        <v>0</v>
      </c>
      <c r="L121" s="206">
        <v>0.38</v>
      </c>
      <c r="M121" s="408"/>
      <c r="N121" s="267">
        <v>17</v>
      </c>
      <c r="O121" s="206" t="s">
        <v>798</v>
      </c>
      <c r="P121" s="206">
        <v>18.57</v>
      </c>
      <c r="Q121" s="206">
        <v>0</v>
      </c>
      <c r="R121" s="206">
        <v>18.57</v>
      </c>
      <c r="S121" s="408"/>
      <c r="T121" s="267">
        <v>17</v>
      </c>
      <c r="U121" s="206" t="s">
        <v>798</v>
      </c>
      <c r="V121" s="206">
        <v>6.03</v>
      </c>
      <c r="W121" s="206">
        <v>0</v>
      </c>
      <c r="X121" s="206">
        <v>6.03</v>
      </c>
    </row>
    <row r="122" spans="2:24" x14ac:dyDescent="0.35">
      <c r="B122" s="205">
        <v>18</v>
      </c>
      <c r="C122" s="205" t="s">
        <v>799</v>
      </c>
      <c r="D122" s="205">
        <v>18.829999999999998</v>
      </c>
      <c r="E122" s="205">
        <v>0</v>
      </c>
      <c r="F122" s="205">
        <v>18.829999999999998</v>
      </c>
      <c r="G122" s="408"/>
      <c r="H122" s="268">
        <v>18</v>
      </c>
      <c r="I122" s="205" t="s">
        <v>799</v>
      </c>
      <c r="J122" s="205">
        <v>14.19</v>
      </c>
      <c r="K122" s="205">
        <v>0</v>
      </c>
      <c r="L122" s="205">
        <v>14.19</v>
      </c>
      <c r="M122" s="408"/>
      <c r="N122" s="268">
        <v>18</v>
      </c>
      <c r="O122" s="205" t="s">
        <v>799</v>
      </c>
      <c r="P122" s="205">
        <v>1.65</v>
      </c>
      <c r="Q122" s="205">
        <v>0</v>
      </c>
      <c r="R122" s="205">
        <v>1.65</v>
      </c>
      <c r="S122" s="408"/>
      <c r="T122" s="268">
        <v>18</v>
      </c>
      <c r="U122" s="205" t="s">
        <v>799</v>
      </c>
      <c r="V122" s="205">
        <v>20.28</v>
      </c>
      <c r="W122" s="205">
        <v>0</v>
      </c>
      <c r="X122" s="205">
        <v>20.28</v>
      </c>
    </row>
    <row r="123" spans="2:24" x14ac:dyDescent="0.35">
      <c r="B123" s="206">
        <v>19</v>
      </c>
      <c r="C123" s="206" t="s">
        <v>800</v>
      </c>
      <c r="D123" s="206">
        <v>18.64</v>
      </c>
      <c r="E123" s="206">
        <v>0</v>
      </c>
      <c r="F123" s="206">
        <v>18.64</v>
      </c>
      <c r="G123" s="408"/>
      <c r="H123" s="267">
        <v>19</v>
      </c>
      <c r="I123" s="206" t="s">
        <v>800</v>
      </c>
      <c r="J123" s="206">
        <v>20.100000000000001</v>
      </c>
      <c r="K123" s="206">
        <v>0</v>
      </c>
      <c r="L123" s="206">
        <v>20.100000000000001</v>
      </c>
      <c r="M123" s="408"/>
      <c r="N123" s="267">
        <v>19</v>
      </c>
      <c r="O123" s="206" t="s">
        <v>800</v>
      </c>
      <c r="P123" s="206">
        <v>6.37</v>
      </c>
      <c r="Q123" s="206">
        <v>0</v>
      </c>
      <c r="R123" s="206">
        <v>6.37</v>
      </c>
      <c r="S123" s="408"/>
      <c r="T123" s="267">
        <v>19</v>
      </c>
      <c r="U123" s="206" t="s">
        <v>800</v>
      </c>
      <c r="V123" s="206">
        <v>18.36</v>
      </c>
      <c r="W123" s="206">
        <v>0</v>
      </c>
      <c r="X123" s="206">
        <v>18.36</v>
      </c>
    </row>
    <row r="124" spans="2:24" x14ac:dyDescent="0.35">
      <c r="B124" s="205">
        <v>20</v>
      </c>
      <c r="C124" s="205" t="s">
        <v>801</v>
      </c>
      <c r="D124" s="205">
        <v>18.63</v>
      </c>
      <c r="E124" s="205">
        <v>0</v>
      </c>
      <c r="F124" s="205">
        <v>18.63</v>
      </c>
      <c r="G124" s="408"/>
      <c r="H124" s="268">
        <v>20</v>
      </c>
      <c r="I124" s="205" t="s">
        <v>801</v>
      </c>
      <c r="J124" s="205">
        <v>18.36</v>
      </c>
      <c r="K124" s="205">
        <v>0</v>
      </c>
      <c r="L124" s="205">
        <v>18.36</v>
      </c>
      <c r="M124" s="408"/>
      <c r="N124" s="268">
        <v>20</v>
      </c>
      <c r="O124" s="205" t="s">
        <v>801</v>
      </c>
      <c r="P124" s="205">
        <v>17.89</v>
      </c>
      <c r="Q124" s="205">
        <v>0</v>
      </c>
      <c r="R124" s="205">
        <v>17.89</v>
      </c>
      <c r="S124" s="408"/>
      <c r="T124" s="268">
        <v>20</v>
      </c>
      <c r="U124" s="205" t="s">
        <v>801</v>
      </c>
      <c r="V124" s="205">
        <v>4.8600000000000003</v>
      </c>
      <c r="W124" s="205">
        <v>0</v>
      </c>
      <c r="X124" s="205">
        <v>4.8600000000000003</v>
      </c>
    </row>
    <row r="125" spans="2:24" x14ac:dyDescent="0.35">
      <c r="B125" s="206">
        <v>21</v>
      </c>
      <c r="C125" s="206" t="s">
        <v>802</v>
      </c>
      <c r="D125" s="206">
        <v>18.39</v>
      </c>
      <c r="E125" s="206">
        <v>0</v>
      </c>
      <c r="F125" s="206">
        <v>18.39</v>
      </c>
      <c r="G125" s="408"/>
      <c r="H125" s="267">
        <v>21</v>
      </c>
      <c r="I125" s="206" t="s">
        <v>802</v>
      </c>
      <c r="J125" s="206">
        <v>16.5</v>
      </c>
      <c r="K125" s="206">
        <v>0</v>
      </c>
      <c r="L125" s="206">
        <v>16.5</v>
      </c>
      <c r="M125" s="408"/>
      <c r="N125" s="267">
        <v>21</v>
      </c>
      <c r="O125" s="206" t="s">
        <v>802</v>
      </c>
      <c r="P125" s="206">
        <v>20.350000000000001</v>
      </c>
      <c r="Q125" s="206">
        <v>0</v>
      </c>
      <c r="R125" s="206">
        <v>20.350000000000001</v>
      </c>
      <c r="S125" s="408"/>
      <c r="T125" s="267">
        <v>21</v>
      </c>
      <c r="U125" s="206" t="s">
        <v>802</v>
      </c>
      <c r="V125" s="206">
        <v>15.37</v>
      </c>
      <c r="W125" s="206">
        <v>0</v>
      </c>
      <c r="X125" s="206">
        <v>15.37</v>
      </c>
    </row>
    <row r="126" spans="2:24" x14ac:dyDescent="0.35">
      <c r="B126" s="205">
        <v>22</v>
      </c>
      <c r="C126" s="205" t="s">
        <v>803</v>
      </c>
      <c r="D126" s="205">
        <v>18.82</v>
      </c>
      <c r="E126" s="205">
        <v>0</v>
      </c>
      <c r="F126" s="205">
        <v>18.82</v>
      </c>
      <c r="G126" s="408"/>
      <c r="H126" s="268">
        <v>22</v>
      </c>
      <c r="I126" s="205" t="s">
        <v>803</v>
      </c>
      <c r="J126" s="205">
        <v>19.149999999999999</v>
      </c>
      <c r="K126" s="205">
        <v>0</v>
      </c>
      <c r="L126" s="205">
        <v>19.149999999999999</v>
      </c>
      <c r="M126" s="408"/>
      <c r="N126" s="268">
        <v>22</v>
      </c>
      <c r="O126" s="205" t="s">
        <v>803</v>
      </c>
      <c r="P126" s="205">
        <v>14.78</v>
      </c>
      <c r="Q126" s="205">
        <v>0</v>
      </c>
      <c r="R126" s="205">
        <v>14.78</v>
      </c>
      <c r="S126" s="408"/>
      <c r="T126" s="268">
        <v>22</v>
      </c>
      <c r="U126" s="205" t="s">
        <v>803</v>
      </c>
      <c r="V126" s="205">
        <v>14.15</v>
      </c>
      <c r="W126" s="205">
        <v>0</v>
      </c>
      <c r="X126" s="205">
        <v>14.15</v>
      </c>
    </row>
    <row r="127" spans="2:24" x14ac:dyDescent="0.35">
      <c r="B127" s="206">
        <v>23</v>
      </c>
      <c r="C127" s="206" t="s">
        <v>804</v>
      </c>
      <c r="D127" s="206">
        <v>17.920000000000002</v>
      </c>
      <c r="E127" s="206">
        <v>0</v>
      </c>
      <c r="F127" s="206">
        <v>17.920000000000002</v>
      </c>
      <c r="G127" s="408"/>
      <c r="H127" s="267">
        <v>23</v>
      </c>
      <c r="I127" s="206" t="s">
        <v>804</v>
      </c>
      <c r="J127" s="206">
        <v>20.92</v>
      </c>
      <c r="K127" s="206">
        <v>0</v>
      </c>
      <c r="L127" s="206">
        <v>20.92</v>
      </c>
      <c r="M127" s="408"/>
      <c r="N127" s="267">
        <v>23</v>
      </c>
      <c r="O127" s="206" t="s">
        <v>804</v>
      </c>
      <c r="P127" s="206">
        <v>20.57</v>
      </c>
      <c r="Q127" s="206">
        <v>0</v>
      </c>
      <c r="R127" s="206">
        <v>20.57</v>
      </c>
      <c r="S127" s="408"/>
      <c r="T127" s="267">
        <v>23</v>
      </c>
      <c r="U127" s="206" t="s">
        <v>804</v>
      </c>
      <c r="V127" s="206">
        <v>7.66</v>
      </c>
      <c r="W127" s="206">
        <v>0</v>
      </c>
      <c r="X127" s="206">
        <v>7.66</v>
      </c>
    </row>
    <row r="128" spans="2:24" x14ac:dyDescent="0.35">
      <c r="B128" s="205">
        <v>24</v>
      </c>
      <c r="C128" s="205" t="s">
        <v>805</v>
      </c>
      <c r="D128" s="205">
        <v>19.48</v>
      </c>
      <c r="E128" s="205">
        <v>0</v>
      </c>
      <c r="F128" s="205">
        <v>19.48</v>
      </c>
      <c r="G128" s="408"/>
      <c r="H128" s="268">
        <v>24</v>
      </c>
      <c r="I128" s="205" t="s">
        <v>805</v>
      </c>
      <c r="J128" s="205">
        <v>18.47</v>
      </c>
      <c r="K128" s="205">
        <v>0</v>
      </c>
      <c r="L128" s="205">
        <v>18.47</v>
      </c>
      <c r="M128" s="408"/>
      <c r="N128" s="268">
        <v>24</v>
      </c>
      <c r="O128" s="205" t="s">
        <v>805</v>
      </c>
      <c r="P128" s="205">
        <v>20.72</v>
      </c>
      <c r="Q128" s="205">
        <v>0</v>
      </c>
      <c r="R128" s="205">
        <v>20.72</v>
      </c>
      <c r="S128" s="408"/>
      <c r="T128" s="268">
        <v>24</v>
      </c>
      <c r="U128" s="205" t="s">
        <v>805</v>
      </c>
      <c r="V128" s="205">
        <v>14.85</v>
      </c>
      <c r="W128" s="205">
        <v>0</v>
      </c>
      <c r="X128" s="205">
        <v>14.85</v>
      </c>
    </row>
    <row r="129" spans="2:24" x14ac:dyDescent="0.35">
      <c r="B129" s="206">
        <v>25</v>
      </c>
      <c r="C129" s="206" t="s">
        <v>806</v>
      </c>
      <c r="D129" s="206">
        <v>19.12</v>
      </c>
      <c r="E129" s="206">
        <v>0</v>
      </c>
      <c r="F129" s="206">
        <v>19.12</v>
      </c>
      <c r="G129" s="408"/>
      <c r="H129" s="267">
        <v>25</v>
      </c>
      <c r="I129" s="206" t="s">
        <v>806</v>
      </c>
      <c r="J129" s="206">
        <v>20.07</v>
      </c>
      <c r="K129" s="206">
        <v>0</v>
      </c>
      <c r="L129" s="206">
        <v>20.07</v>
      </c>
      <c r="M129" s="408"/>
      <c r="N129" s="267">
        <v>25</v>
      </c>
      <c r="O129" s="206" t="s">
        <v>806</v>
      </c>
      <c r="P129" s="206">
        <v>19.29</v>
      </c>
      <c r="Q129" s="206">
        <v>0</v>
      </c>
      <c r="R129" s="206">
        <v>19.29</v>
      </c>
      <c r="S129" s="408"/>
      <c r="T129" s="267">
        <v>25</v>
      </c>
      <c r="U129" s="206" t="s">
        <v>806</v>
      </c>
      <c r="V129" s="206">
        <v>15.33</v>
      </c>
      <c r="W129" s="206">
        <v>0</v>
      </c>
      <c r="X129" s="206">
        <v>15.33</v>
      </c>
    </row>
    <row r="130" spans="2:24" x14ac:dyDescent="0.35">
      <c r="B130" s="205">
        <v>26</v>
      </c>
      <c r="C130" s="205" t="s">
        <v>807</v>
      </c>
      <c r="D130" s="205">
        <v>19.7</v>
      </c>
      <c r="E130" s="205">
        <v>0</v>
      </c>
      <c r="F130" s="205">
        <v>19.7</v>
      </c>
      <c r="G130" s="408"/>
      <c r="H130" s="268">
        <v>26</v>
      </c>
      <c r="I130" s="205" t="s">
        <v>807</v>
      </c>
      <c r="J130" s="205">
        <v>20.95</v>
      </c>
      <c r="K130" s="205">
        <v>0</v>
      </c>
      <c r="L130" s="205">
        <v>20.95</v>
      </c>
      <c r="M130" s="408"/>
      <c r="N130" s="268">
        <v>26</v>
      </c>
      <c r="O130" s="205" t="s">
        <v>807</v>
      </c>
      <c r="P130" s="205">
        <v>21.38</v>
      </c>
      <c r="Q130" s="205">
        <v>0</v>
      </c>
      <c r="R130" s="205">
        <v>21.38</v>
      </c>
      <c r="S130" s="408"/>
      <c r="T130" s="268">
        <v>26</v>
      </c>
      <c r="U130" s="205" t="s">
        <v>807</v>
      </c>
      <c r="V130" s="205">
        <v>14.91</v>
      </c>
      <c r="W130" s="205">
        <v>0</v>
      </c>
      <c r="X130" s="205">
        <v>14.91</v>
      </c>
    </row>
    <row r="131" spans="2:24" x14ac:dyDescent="0.35">
      <c r="B131" s="206">
        <v>27</v>
      </c>
      <c r="C131" s="206" t="s">
        <v>808</v>
      </c>
      <c r="D131" s="206">
        <v>20.12</v>
      </c>
      <c r="E131" s="206">
        <v>0</v>
      </c>
      <c r="F131" s="206">
        <v>20.12</v>
      </c>
      <c r="G131" s="408"/>
      <c r="H131" s="267">
        <v>27</v>
      </c>
      <c r="I131" s="206" t="s">
        <v>808</v>
      </c>
      <c r="J131" s="206">
        <v>18.66</v>
      </c>
      <c r="K131" s="206">
        <v>0</v>
      </c>
      <c r="L131" s="206">
        <v>18.66</v>
      </c>
      <c r="M131" s="408"/>
      <c r="N131" s="267">
        <v>27</v>
      </c>
      <c r="O131" s="206" t="s">
        <v>808</v>
      </c>
      <c r="P131" s="206">
        <v>21.12</v>
      </c>
      <c r="Q131" s="206">
        <v>0</v>
      </c>
      <c r="R131" s="206">
        <v>21.12</v>
      </c>
      <c r="S131" s="408"/>
      <c r="T131" s="267">
        <v>27</v>
      </c>
      <c r="U131" s="206" t="s">
        <v>808</v>
      </c>
      <c r="V131" s="206">
        <v>20.3</v>
      </c>
      <c r="W131" s="206">
        <v>0</v>
      </c>
      <c r="X131" s="206">
        <v>20.3</v>
      </c>
    </row>
    <row r="132" spans="2:24" x14ac:dyDescent="0.35">
      <c r="B132" s="205">
        <v>28</v>
      </c>
      <c r="C132" s="205" t="s">
        <v>809</v>
      </c>
      <c r="D132" s="205">
        <v>19.43</v>
      </c>
      <c r="E132" s="205">
        <v>0</v>
      </c>
      <c r="F132" s="205">
        <v>19.43</v>
      </c>
      <c r="G132" s="408"/>
      <c r="H132" s="268">
        <v>28</v>
      </c>
      <c r="I132" s="205" t="s">
        <v>809</v>
      </c>
      <c r="J132" s="205">
        <v>20.079999999999998</v>
      </c>
      <c r="K132" s="205">
        <v>0</v>
      </c>
      <c r="L132" s="205">
        <v>20.079999999999998</v>
      </c>
      <c r="M132" s="408"/>
      <c r="N132" s="268">
        <v>28</v>
      </c>
      <c r="O132" s="205" t="s">
        <v>809</v>
      </c>
      <c r="P132" s="205">
        <v>21.2</v>
      </c>
      <c r="Q132" s="205">
        <v>0</v>
      </c>
      <c r="R132" s="205">
        <v>21.2</v>
      </c>
      <c r="S132" s="408"/>
      <c r="T132" s="268">
        <v>28</v>
      </c>
      <c r="U132" s="205" t="s">
        <v>809</v>
      </c>
      <c r="V132" s="205">
        <v>17.21</v>
      </c>
      <c r="W132" s="205">
        <v>0</v>
      </c>
      <c r="X132" s="205">
        <v>17.21</v>
      </c>
    </row>
    <row r="133" spans="2:24" x14ac:dyDescent="0.35">
      <c r="B133" s="206">
        <v>29</v>
      </c>
      <c r="C133" s="206" t="s">
        <v>810</v>
      </c>
      <c r="D133" s="206">
        <v>17.66</v>
      </c>
      <c r="E133" s="206">
        <v>0</v>
      </c>
      <c r="F133" s="206">
        <v>17.66</v>
      </c>
      <c r="G133" s="408"/>
      <c r="H133" s="267">
        <v>29</v>
      </c>
      <c r="I133" s="206" t="s">
        <v>810</v>
      </c>
      <c r="J133" s="206">
        <v>19.22</v>
      </c>
      <c r="K133" s="206">
        <v>0</v>
      </c>
      <c r="L133" s="206">
        <v>19.22</v>
      </c>
      <c r="M133" s="408"/>
      <c r="N133" s="267">
        <v>29</v>
      </c>
      <c r="O133" s="206" t="s">
        <v>810</v>
      </c>
      <c r="P133" s="206">
        <v>18.78</v>
      </c>
      <c r="Q133" s="206">
        <v>0</v>
      </c>
      <c r="R133" s="206">
        <v>18.78</v>
      </c>
      <c r="S133" s="408"/>
      <c r="T133" s="267">
        <v>29</v>
      </c>
      <c r="U133" s="206" t="s">
        <v>810</v>
      </c>
      <c r="V133" s="206">
        <v>13.5</v>
      </c>
      <c r="W133" s="206">
        <v>0</v>
      </c>
      <c r="X133" s="206">
        <v>13.5</v>
      </c>
    </row>
    <row r="134" spans="2:24" x14ac:dyDescent="0.35">
      <c r="B134" s="205">
        <v>30</v>
      </c>
      <c r="C134" s="205" t="s">
        <v>811</v>
      </c>
      <c r="D134" s="205">
        <v>17.100000000000001</v>
      </c>
      <c r="E134" s="205">
        <v>0</v>
      </c>
      <c r="F134" s="205">
        <v>17.100000000000001</v>
      </c>
      <c r="G134" s="408"/>
      <c r="H134" s="268">
        <v>30</v>
      </c>
      <c r="I134" s="205" t="s">
        <v>811</v>
      </c>
      <c r="J134" s="205">
        <v>17.13</v>
      </c>
      <c r="K134" s="205">
        <v>0</v>
      </c>
      <c r="L134" s="205">
        <v>17.13</v>
      </c>
      <c r="M134" s="408"/>
      <c r="N134" s="268">
        <v>30</v>
      </c>
      <c r="O134" s="205" t="s">
        <v>811</v>
      </c>
      <c r="P134" s="205">
        <v>15.22</v>
      </c>
      <c r="Q134" s="205">
        <v>0</v>
      </c>
      <c r="R134" s="205">
        <v>15.22</v>
      </c>
      <c r="S134" s="408"/>
      <c r="T134" s="268">
        <v>30</v>
      </c>
      <c r="U134" s="205" t="s">
        <v>811</v>
      </c>
      <c r="V134" s="205">
        <v>20.8</v>
      </c>
      <c r="W134" s="205">
        <v>0</v>
      </c>
      <c r="X134" s="205">
        <v>20.8</v>
      </c>
    </row>
    <row r="135" spans="2:24" x14ac:dyDescent="0.35">
      <c r="B135" s="206">
        <v>31</v>
      </c>
      <c r="C135" s="206" t="s">
        <v>812</v>
      </c>
      <c r="D135" s="206"/>
      <c r="E135" s="206"/>
      <c r="F135" s="265"/>
      <c r="G135" s="408"/>
      <c r="H135" s="267">
        <v>31</v>
      </c>
      <c r="I135" s="206" t="s">
        <v>812</v>
      </c>
      <c r="J135" s="206"/>
      <c r="K135" s="206"/>
      <c r="L135" s="265"/>
      <c r="M135" s="408"/>
      <c r="N135" s="267">
        <v>31</v>
      </c>
      <c r="O135" s="206" t="s">
        <v>812</v>
      </c>
      <c r="P135" s="206"/>
      <c r="Q135" s="206"/>
      <c r="R135" s="265"/>
      <c r="S135" s="408"/>
      <c r="T135" s="267">
        <v>31</v>
      </c>
      <c r="U135" s="206" t="s">
        <v>812</v>
      </c>
      <c r="V135" s="206"/>
      <c r="W135" s="206"/>
      <c r="X135" s="206"/>
    </row>
    <row r="136" spans="2:24" x14ac:dyDescent="0.35">
      <c r="F136" s="269">
        <f>SUM(F105:F135)</f>
        <v>574.66</v>
      </c>
      <c r="G136" s="408"/>
      <c r="L136" s="269">
        <f>SUM(L105:L135)</f>
        <v>411.84000000000003</v>
      </c>
      <c r="M136" s="408"/>
      <c r="R136" s="269">
        <f>SUM(R105:R135)</f>
        <v>540.31999999999994</v>
      </c>
      <c r="S136" s="408"/>
      <c r="X136" s="269">
        <f>SUM(X105:X135)</f>
        <v>472.68000000000006</v>
      </c>
    </row>
    <row r="137" spans="2:24" x14ac:dyDescent="0.35">
      <c r="B137" s="391" t="s">
        <v>824</v>
      </c>
      <c r="C137" s="404"/>
      <c r="D137" s="404"/>
      <c r="E137" s="404"/>
      <c r="F137" s="405"/>
      <c r="G137" s="408"/>
      <c r="H137" s="391" t="s">
        <v>825</v>
      </c>
      <c r="I137" s="404"/>
      <c r="J137" s="404"/>
      <c r="K137" s="404"/>
      <c r="L137" s="405"/>
      <c r="M137" s="408"/>
      <c r="N137" s="391" t="s">
        <v>826</v>
      </c>
      <c r="O137" s="404"/>
      <c r="P137" s="404"/>
      <c r="Q137" s="404"/>
      <c r="R137" s="405"/>
      <c r="S137" s="408"/>
      <c r="T137" s="391" t="s">
        <v>827</v>
      </c>
      <c r="U137" s="404"/>
      <c r="V137" s="404"/>
      <c r="W137" s="404"/>
      <c r="X137" s="405"/>
    </row>
    <row r="138" spans="2:24" x14ac:dyDescent="0.35">
      <c r="B138" s="204" t="s">
        <v>660</v>
      </c>
      <c r="C138" s="204" t="s">
        <v>661</v>
      </c>
      <c r="D138" s="204" t="s">
        <v>662</v>
      </c>
      <c r="E138" s="204" t="s">
        <v>663</v>
      </c>
      <c r="F138" s="264" t="s">
        <v>664</v>
      </c>
      <c r="G138" s="408"/>
      <c r="H138" s="266" t="s">
        <v>660</v>
      </c>
      <c r="I138" s="204" t="s">
        <v>661</v>
      </c>
      <c r="J138" s="204" t="s">
        <v>662</v>
      </c>
      <c r="K138" s="204" t="s">
        <v>663</v>
      </c>
      <c r="L138" s="264" t="s">
        <v>664</v>
      </c>
      <c r="M138" s="408"/>
      <c r="N138" s="266" t="s">
        <v>660</v>
      </c>
      <c r="O138" s="204" t="s">
        <v>661</v>
      </c>
      <c r="P138" s="204" t="s">
        <v>662</v>
      </c>
      <c r="Q138" s="204" t="s">
        <v>663</v>
      </c>
      <c r="R138" s="264" t="s">
        <v>664</v>
      </c>
      <c r="S138" s="408"/>
      <c r="T138" s="266" t="s">
        <v>660</v>
      </c>
      <c r="U138" s="204" t="s">
        <v>661</v>
      </c>
      <c r="V138" s="204" t="s">
        <v>662</v>
      </c>
      <c r="W138" s="204" t="s">
        <v>663</v>
      </c>
      <c r="X138" s="204" t="s">
        <v>664</v>
      </c>
    </row>
    <row r="139" spans="2:24" x14ac:dyDescent="0.35">
      <c r="B139" s="206">
        <v>1</v>
      </c>
      <c r="C139" s="206" t="s">
        <v>782</v>
      </c>
      <c r="D139" s="206">
        <v>6.13</v>
      </c>
      <c r="E139" s="206">
        <v>0</v>
      </c>
      <c r="F139" s="206">
        <v>6.13</v>
      </c>
      <c r="G139" s="408"/>
      <c r="H139" s="267">
        <v>1</v>
      </c>
      <c r="I139" s="206" t="s">
        <v>782</v>
      </c>
      <c r="J139" s="206">
        <v>5.31</v>
      </c>
      <c r="K139" s="206">
        <v>0</v>
      </c>
      <c r="L139" s="206">
        <v>5.31</v>
      </c>
      <c r="M139" s="408"/>
      <c r="N139" s="267">
        <v>1</v>
      </c>
      <c r="O139" s="206" t="s">
        <v>782</v>
      </c>
      <c r="P139" s="206">
        <v>18.600000000000001</v>
      </c>
      <c r="Q139" s="206">
        <v>0</v>
      </c>
      <c r="R139" s="206">
        <v>18.600000000000001</v>
      </c>
      <c r="S139" s="408"/>
      <c r="T139" s="267">
        <v>1</v>
      </c>
      <c r="U139" s="206" t="s">
        <v>782</v>
      </c>
      <c r="V139" s="206">
        <v>11.48</v>
      </c>
      <c r="W139" s="206">
        <v>0.04</v>
      </c>
      <c r="X139" s="206">
        <v>11.44</v>
      </c>
    </row>
    <row r="140" spans="2:24" x14ac:dyDescent="0.35">
      <c r="B140" s="205">
        <v>2</v>
      </c>
      <c r="C140" s="205" t="s">
        <v>783</v>
      </c>
      <c r="D140" s="205">
        <v>19.8</v>
      </c>
      <c r="E140" s="205">
        <v>0</v>
      </c>
      <c r="F140" s="205">
        <v>19.8</v>
      </c>
      <c r="G140" s="408"/>
      <c r="H140" s="268">
        <v>2</v>
      </c>
      <c r="I140" s="205" t="s">
        <v>783</v>
      </c>
      <c r="J140" s="205">
        <v>16.350000000000001</v>
      </c>
      <c r="K140" s="205">
        <v>0</v>
      </c>
      <c r="L140" s="205">
        <v>16.350000000000001</v>
      </c>
      <c r="M140" s="408"/>
      <c r="N140" s="268">
        <v>2</v>
      </c>
      <c r="O140" s="205" t="s">
        <v>783</v>
      </c>
      <c r="P140" s="205">
        <v>19.7</v>
      </c>
      <c r="Q140" s="205">
        <v>0</v>
      </c>
      <c r="R140" s="205">
        <v>19.7</v>
      </c>
      <c r="S140" s="408"/>
      <c r="T140" s="268">
        <v>2</v>
      </c>
      <c r="U140" s="205" t="s">
        <v>783</v>
      </c>
      <c r="V140" s="205">
        <v>19.8</v>
      </c>
      <c r="W140" s="205">
        <v>0</v>
      </c>
      <c r="X140" s="205">
        <v>19.8</v>
      </c>
    </row>
    <row r="141" spans="2:24" x14ac:dyDescent="0.35">
      <c r="B141" s="206">
        <v>3</v>
      </c>
      <c r="C141" s="206" t="s">
        <v>784</v>
      </c>
      <c r="D141" s="206">
        <v>20.170000000000002</v>
      </c>
      <c r="E141" s="206">
        <v>0</v>
      </c>
      <c r="F141" s="206">
        <v>20.170000000000002</v>
      </c>
      <c r="G141" s="408"/>
      <c r="H141" s="267">
        <v>3</v>
      </c>
      <c r="I141" s="206" t="s">
        <v>784</v>
      </c>
      <c r="J141" s="206">
        <v>20.55</v>
      </c>
      <c r="K141" s="206">
        <v>0</v>
      </c>
      <c r="L141" s="206">
        <v>20.55</v>
      </c>
      <c r="M141" s="408"/>
      <c r="N141" s="267">
        <v>3</v>
      </c>
      <c r="O141" s="206" t="s">
        <v>784</v>
      </c>
      <c r="P141" s="206">
        <v>19.22</v>
      </c>
      <c r="Q141" s="206">
        <v>0</v>
      </c>
      <c r="R141" s="206">
        <v>19.22</v>
      </c>
      <c r="S141" s="408"/>
      <c r="T141" s="267">
        <v>3</v>
      </c>
      <c r="U141" s="206" t="s">
        <v>784</v>
      </c>
      <c r="V141" s="206">
        <v>18.420000000000002</v>
      </c>
      <c r="W141" s="206">
        <v>0</v>
      </c>
      <c r="X141" s="206">
        <v>18.420000000000002</v>
      </c>
    </row>
    <row r="142" spans="2:24" x14ac:dyDescent="0.35">
      <c r="B142" s="205">
        <v>4</v>
      </c>
      <c r="C142" s="205" t="s">
        <v>785</v>
      </c>
      <c r="D142" s="205">
        <v>21.32</v>
      </c>
      <c r="E142" s="205">
        <v>0</v>
      </c>
      <c r="F142" s="205">
        <v>21.32</v>
      </c>
      <c r="G142" s="408"/>
      <c r="H142" s="268">
        <v>4</v>
      </c>
      <c r="I142" s="205" t="s">
        <v>785</v>
      </c>
      <c r="J142" s="205">
        <v>18.46</v>
      </c>
      <c r="K142" s="205">
        <v>0</v>
      </c>
      <c r="L142" s="205">
        <v>18.46</v>
      </c>
      <c r="M142" s="408"/>
      <c r="N142" s="268">
        <v>4</v>
      </c>
      <c r="O142" s="205" t="s">
        <v>785</v>
      </c>
      <c r="P142" s="205">
        <v>19.39</v>
      </c>
      <c r="Q142" s="205">
        <v>0</v>
      </c>
      <c r="R142" s="205">
        <v>19.39</v>
      </c>
      <c r="S142" s="408"/>
      <c r="T142" s="268">
        <v>4</v>
      </c>
      <c r="U142" s="205" t="s">
        <v>785</v>
      </c>
      <c r="V142" s="205">
        <v>18.73</v>
      </c>
      <c r="W142" s="205">
        <v>0</v>
      </c>
      <c r="X142" s="205">
        <v>18.73</v>
      </c>
    </row>
    <row r="143" spans="2:24" x14ac:dyDescent="0.35">
      <c r="B143" s="206">
        <v>5</v>
      </c>
      <c r="C143" s="206" t="s">
        <v>786</v>
      </c>
      <c r="D143" s="206">
        <v>20.34</v>
      </c>
      <c r="E143" s="206">
        <v>0</v>
      </c>
      <c r="F143" s="206">
        <v>20.34</v>
      </c>
      <c r="G143" s="408"/>
      <c r="H143" s="267">
        <v>5</v>
      </c>
      <c r="I143" s="206" t="s">
        <v>786</v>
      </c>
      <c r="J143" s="206">
        <v>19.510000000000002</v>
      </c>
      <c r="K143" s="206">
        <v>0</v>
      </c>
      <c r="L143" s="206">
        <v>19.510000000000002</v>
      </c>
      <c r="M143" s="408"/>
      <c r="N143" s="267">
        <v>5</v>
      </c>
      <c r="O143" s="206" t="s">
        <v>786</v>
      </c>
      <c r="P143" s="206">
        <v>18.510000000000002</v>
      </c>
      <c r="Q143" s="206">
        <v>0</v>
      </c>
      <c r="R143" s="206">
        <v>18.510000000000002</v>
      </c>
      <c r="S143" s="408"/>
      <c r="T143" s="267">
        <v>5</v>
      </c>
      <c r="U143" s="206" t="s">
        <v>786</v>
      </c>
      <c r="V143" s="206">
        <v>19.52</v>
      </c>
      <c r="W143" s="206">
        <v>0</v>
      </c>
      <c r="X143" s="206">
        <v>19.52</v>
      </c>
    </row>
    <row r="144" spans="2:24" x14ac:dyDescent="0.35">
      <c r="B144" s="205">
        <v>6</v>
      </c>
      <c r="C144" s="205" t="s">
        <v>787</v>
      </c>
      <c r="D144" s="205">
        <v>20.67</v>
      </c>
      <c r="E144" s="205">
        <v>0</v>
      </c>
      <c r="F144" s="205">
        <v>20.67</v>
      </c>
      <c r="G144" s="408"/>
      <c r="H144" s="268">
        <v>6</v>
      </c>
      <c r="I144" s="205" t="s">
        <v>787</v>
      </c>
      <c r="J144" s="205">
        <v>20.3</v>
      </c>
      <c r="K144" s="205">
        <v>0</v>
      </c>
      <c r="L144" s="205">
        <v>20.3</v>
      </c>
      <c r="M144" s="408"/>
      <c r="N144" s="268">
        <v>6</v>
      </c>
      <c r="O144" s="205" t="s">
        <v>787</v>
      </c>
      <c r="P144" s="205">
        <v>20.71</v>
      </c>
      <c r="Q144" s="205">
        <v>0</v>
      </c>
      <c r="R144" s="205">
        <v>20.71</v>
      </c>
      <c r="S144" s="408"/>
      <c r="T144" s="268">
        <v>6</v>
      </c>
      <c r="U144" s="205" t="s">
        <v>787</v>
      </c>
      <c r="V144" s="205">
        <v>20.010000000000002</v>
      </c>
      <c r="W144" s="205">
        <v>0</v>
      </c>
      <c r="X144" s="205">
        <v>20.010000000000002</v>
      </c>
    </row>
    <row r="145" spans="2:24" x14ac:dyDescent="0.35">
      <c r="B145" s="206">
        <v>7</v>
      </c>
      <c r="C145" s="206" t="s">
        <v>788</v>
      </c>
      <c r="D145" s="206">
        <v>20.72</v>
      </c>
      <c r="E145" s="206">
        <v>0</v>
      </c>
      <c r="F145" s="206">
        <v>20.72</v>
      </c>
      <c r="G145" s="408"/>
      <c r="H145" s="267">
        <v>7</v>
      </c>
      <c r="I145" s="206" t="s">
        <v>788</v>
      </c>
      <c r="J145" s="206">
        <v>20.14</v>
      </c>
      <c r="K145" s="206">
        <v>0</v>
      </c>
      <c r="L145" s="206">
        <v>20.14</v>
      </c>
      <c r="M145" s="408"/>
      <c r="N145" s="267">
        <v>7</v>
      </c>
      <c r="O145" s="206" t="s">
        <v>788</v>
      </c>
      <c r="P145" s="206">
        <v>19.52</v>
      </c>
      <c r="Q145" s="206">
        <v>0</v>
      </c>
      <c r="R145" s="206">
        <v>19.52</v>
      </c>
      <c r="S145" s="408"/>
      <c r="T145" s="267">
        <v>7</v>
      </c>
      <c r="U145" s="206" t="s">
        <v>788</v>
      </c>
      <c r="V145" s="206">
        <v>19.96</v>
      </c>
      <c r="W145" s="206">
        <v>0</v>
      </c>
      <c r="X145" s="206">
        <v>19.96</v>
      </c>
    </row>
    <row r="146" spans="2:24" x14ac:dyDescent="0.35">
      <c r="B146" s="205">
        <v>8</v>
      </c>
      <c r="C146" s="205" t="s">
        <v>789</v>
      </c>
      <c r="D146" s="205">
        <v>19.36</v>
      </c>
      <c r="E146" s="205">
        <v>0</v>
      </c>
      <c r="F146" s="205">
        <v>19.36</v>
      </c>
      <c r="G146" s="408"/>
      <c r="H146" s="268">
        <v>8</v>
      </c>
      <c r="I146" s="205" t="s">
        <v>789</v>
      </c>
      <c r="J146" s="205">
        <v>18.86</v>
      </c>
      <c r="K146" s="205">
        <v>0</v>
      </c>
      <c r="L146" s="205">
        <v>18.86</v>
      </c>
      <c r="M146" s="408"/>
      <c r="N146" s="268">
        <v>8</v>
      </c>
      <c r="O146" s="205" t="s">
        <v>789</v>
      </c>
      <c r="P146" s="205">
        <v>18.88</v>
      </c>
      <c r="Q146" s="205">
        <v>0</v>
      </c>
      <c r="R146" s="205">
        <v>18.88</v>
      </c>
      <c r="S146" s="408"/>
      <c r="T146" s="268">
        <v>8</v>
      </c>
      <c r="U146" s="205" t="s">
        <v>789</v>
      </c>
      <c r="V146" s="205">
        <v>19.3</v>
      </c>
      <c r="W146" s="205">
        <v>0</v>
      </c>
      <c r="X146" s="205">
        <v>19.3</v>
      </c>
    </row>
    <row r="147" spans="2:24" x14ac:dyDescent="0.35">
      <c r="B147" s="206">
        <v>9</v>
      </c>
      <c r="C147" s="206" t="s">
        <v>790</v>
      </c>
      <c r="D147" s="206">
        <v>20.32</v>
      </c>
      <c r="E147" s="206">
        <v>0</v>
      </c>
      <c r="F147" s="206">
        <v>20.32</v>
      </c>
      <c r="G147" s="408"/>
      <c r="H147" s="267">
        <v>9</v>
      </c>
      <c r="I147" s="206" t="s">
        <v>790</v>
      </c>
      <c r="J147" s="206">
        <v>21.03</v>
      </c>
      <c r="K147" s="206">
        <v>0</v>
      </c>
      <c r="L147" s="206">
        <v>21.03</v>
      </c>
      <c r="M147" s="408"/>
      <c r="N147" s="267">
        <v>9</v>
      </c>
      <c r="O147" s="206" t="s">
        <v>790</v>
      </c>
      <c r="P147" s="206">
        <v>20.66</v>
      </c>
      <c r="Q147" s="206">
        <v>0</v>
      </c>
      <c r="R147" s="206">
        <v>20.66</v>
      </c>
      <c r="S147" s="408"/>
      <c r="T147" s="267">
        <v>9</v>
      </c>
      <c r="U147" s="206" t="s">
        <v>790</v>
      </c>
      <c r="V147" s="206">
        <v>19.39</v>
      </c>
      <c r="W147" s="206">
        <v>0</v>
      </c>
      <c r="X147" s="206">
        <v>19.39</v>
      </c>
    </row>
    <row r="148" spans="2:24" x14ac:dyDescent="0.35">
      <c r="B148" s="205">
        <v>10</v>
      </c>
      <c r="C148" s="205" t="s">
        <v>791</v>
      </c>
      <c r="D148" s="205">
        <v>13.91</v>
      </c>
      <c r="E148" s="205">
        <v>0</v>
      </c>
      <c r="F148" s="205">
        <v>13.91</v>
      </c>
      <c r="G148" s="408"/>
      <c r="H148" s="268">
        <v>10</v>
      </c>
      <c r="I148" s="205" t="s">
        <v>791</v>
      </c>
      <c r="J148" s="205">
        <v>20.55</v>
      </c>
      <c r="K148" s="205">
        <v>0</v>
      </c>
      <c r="L148" s="205">
        <v>20.55</v>
      </c>
      <c r="M148" s="408"/>
      <c r="N148" s="268">
        <v>10</v>
      </c>
      <c r="O148" s="205" t="s">
        <v>791</v>
      </c>
      <c r="P148" s="205">
        <v>20.09</v>
      </c>
      <c r="Q148" s="205">
        <v>0</v>
      </c>
      <c r="R148" s="205">
        <v>20.09</v>
      </c>
      <c r="S148" s="408"/>
      <c r="T148" s="268">
        <v>10</v>
      </c>
      <c r="U148" s="205" t="s">
        <v>791</v>
      </c>
      <c r="V148" s="205">
        <v>20.61</v>
      </c>
      <c r="W148" s="205">
        <v>0</v>
      </c>
      <c r="X148" s="205">
        <v>20.61</v>
      </c>
    </row>
    <row r="149" spans="2:24" x14ac:dyDescent="0.35">
      <c r="B149" s="206">
        <v>11</v>
      </c>
      <c r="C149" s="206" t="s">
        <v>792</v>
      </c>
      <c r="D149" s="206">
        <v>15.62</v>
      </c>
      <c r="E149" s="206">
        <v>0</v>
      </c>
      <c r="F149" s="206">
        <v>15.62</v>
      </c>
      <c r="G149" s="408"/>
      <c r="H149" s="267">
        <v>11</v>
      </c>
      <c r="I149" s="206" t="s">
        <v>792</v>
      </c>
      <c r="J149" s="206">
        <v>21.43</v>
      </c>
      <c r="K149" s="206">
        <v>0</v>
      </c>
      <c r="L149" s="206">
        <v>21.43</v>
      </c>
      <c r="M149" s="408"/>
      <c r="N149" s="267">
        <v>11</v>
      </c>
      <c r="O149" s="206" t="s">
        <v>792</v>
      </c>
      <c r="P149" s="206">
        <v>21.18</v>
      </c>
      <c r="Q149" s="206">
        <v>0</v>
      </c>
      <c r="R149" s="206">
        <v>21.18</v>
      </c>
      <c r="S149" s="408"/>
      <c r="T149" s="267">
        <v>11</v>
      </c>
      <c r="U149" s="206" t="s">
        <v>792</v>
      </c>
      <c r="V149" s="206">
        <v>15.22</v>
      </c>
      <c r="W149" s="206">
        <v>0</v>
      </c>
      <c r="X149" s="206">
        <v>15.22</v>
      </c>
    </row>
    <row r="150" spans="2:24" x14ac:dyDescent="0.35">
      <c r="B150" s="205">
        <v>12</v>
      </c>
      <c r="C150" s="205" t="s">
        <v>793</v>
      </c>
      <c r="D150" s="205">
        <v>20.56</v>
      </c>
      <c r="E150" s="205">
        <v>0</v>
      </c>
      <c r="F150" s="205">
        <v>20.56</v>
      </c>
      <c r="G150" s="408"/>
      <c r="H150" s="268">
        <v>12</v>
      </c>
      <c r="I150" s="205" t="s">
        <v>793</v>
      </c>
      <c r="J150" s="205">
        <v>20.309999999999999</v>
      </c>
      <c r="K150" s="205">
        <v>0</v>
      </c>
      <c r="L150" s="205">
        <v>20.309999999999999</v>
      </c>
      <c r="M150" s="408"/>
      <c r="N150" s="268">
        <v>12</v>
      </c>
      <c r="O150" s="205" t="s">
        <v>793</v>
      </c>
      <c r="P150" s="205">
        <v>19.04</v>
      </c>
      <c r="Q150" s="205">
        <v>0</v>
      </c>
      <c r="R150" s="205">
        <v>19.04</v>
      </c>
      <c r="S150" s="408"/>
      <c r="T150" s="268">
        <v>12</v>
      </c>
      <c r="U150" s="205" t="s">
        <v>793</v>
      </c>
      <c r="V150" s="205">
        <v>20.82</v>
      </c>
      <c r="W150" s="205">
        <v>0</v>
      </c>
      <c r="X150" s="205">
        <v>20.82</v>
      </c>
    </row>
    <row r="151" spans="2:24" x14ac:dyDescent="0.35">
      <c r="B151" s="206">
        <v>13</v>
      </c>
      <c r="C151" s="206" t="s">
        <v>794</v>
      </c>
      <c r="D151" s="206">
        <v>19.82</v>
      </c>
      <c r="E151" s="206">
        <v>0</v>
      </c>
      <c r="F151" s="206">
        <v>19.82</v>
      </c>
      <c r="G151" s="408"/>
      <c r="H151" s="267">
        <v>13</v>
      </c>
      <c r="I151" s="206" t="s">
        <v>794</v>
      </c>
      <c r="J151" s="206">
        <v>19.72</v>
      </c>
      <c r="K151" s="206">
        <v>0</v>
      </c>
      <c r="L151" s="206">
        <v>19.72</v>
      </c>
      <c r="M151" s="408"/>
      <c r="N151" s="267">
        <v>13</v>
      </c>
      <c r="O151" s="206" t="s">
        <v>794</v>
      </c>
      <c r="P151" s="206">
        <v>13.28</v>
      </c>
      <c r="Q151" s="206">
        <v>0</v>
      </c>
      <c r="R151" s="206">
        <v>13.28</v>
      </c>
      <c r="S151" s="408"/>
      <c r="T151" s="267">
        <v>13</v>
      </c>
      <c r="U151" s="206" t="s">
        <v>794</v>
      </c>
      <c r="V151" s="206">
        <v>19.22</v>
      </c>
      <c r="W151" s="206">
        <v>0</v>
      </c>
      <c r="X151" s="206">
        <v>19.22</v>
      </c>
    </row>
    <row r="152" spans="2:24" x14ac:dyDescent="0.35">
      <c r="B152" s="205">
        <v>14</v>
      </c>
      <c r="C152" s="205" t="s">
        <v>795</v>
      </c>
      <c r="D152" s="205">
        <v>20.38</v>
      </c>
      <c r="E152" s="205">
        <v>0</v>
      </c>
      <c r="F152" s="205">
        <v>20.38</v>
      </c>
      <c r="G152" s="408"/>
      <c r="H152" s="268">
        <v>14</v>
      </c>
      <c r="I152" s="205" t="s">
        <v>795</v>
      </c>
      <c r="J152" s="205">
        <v>19.82</v>
      </c>
      <c r="K152" s="205">
        <v>0</v>
      </c>
      <c r="L152" s="205">
        <v>19.82</v>
      </c>
      <c r="M152" s="408"/>
      <c r="N152" s="268">
        <v>14</v>
      </c>
      <c r="O152" s="205" t="s">
        <v>795</v>
      </c>
      <c r="P152" s="205">
        <v>20.34</v>
      </c>
      <c r="Q152" s="205">
        <v>0</v>
      </c>
      <c r="R152" s="205">
        <v>20.34</v>
      </c>
      <c r="S152" s="408"/>
      <c r="T152" s="268">
        <v>14</v>
      </c>
      <c r="U152" s="205" t="s">
        <v>795</v>
      </c>
      <c r="V152" s="205">
        <v>20.43</v>
      </c>
      <c r="W152" s="205">
        <v>0</v>
      </c>
      <c r="X152" s="205">
        <v>20.43</v>
      </c>
    </row>
    <row r="153" spans="2:24" x14ac:dyDescent="0.35">
      <c r="B153" s="206">
        <v>15</v>
      </c>
      <c r="C153" s="206" t="s">
        <v>796</v>
      </c>
      <c r="D153" s="206">
        <v>19.95</v>
      </c>
      <c r="E153" s="206">
        <v>0</v>
      </c>
      <c r="F153" s="206">
        <v>19.95</v>
      </c>
      <c r="G153" s="408"/>
      <c r="H153" s="267">
        <v>15</v>
      </c>
      <c r="I153" s="206" t="s">
        <v>796</v>
      </c>
      <c r="J153" s="206">
        <v>16</v>
      </c>
      <c r="K153" s="206">
        <v>0</v>
      </c>
      <c r="L153" s="206">
        <v>16</v>
      </c>
      <c r="M153" s="408"/>
      <c r="N153" s="267">
        <v>15</v>
      </c>
      <c r="O153" s="206" t="s">
        <v>796</v>
      </c>
      <c r="P153" s="206">
        <v>17.579999999999998</v>
      </c>
      <c r="Q153" s="206">
        <v>0</v>
      </c>
      <c r="R153" s="206">
        <v>17.579999999999998</v>
      </c>
      <c r="S153" s="408"/>
      <c r="T153" s="267">
        <v>15</v>
      </c>
      <c r="U153" s="206" t="s">
        <v>796</v>
      </c>
      <c r="V153" s="206">
        <v>19.239999999999998</v>
      </c>
      <c r="W153" s="206">
        <v>0</v>
      </c>
      <c r="X153" s="206">
        <v>19.239999999999998</v>
      </c>
    </row>
    <row r="154" spans="2:24" x14ac:dyDescent="0.35">
      <c r="B154" s="205">
        <v>16</v>
      </c>
      <c r="C154" s="205" t="s">
        <v>797</v>
      </c>
      <c r="D154" s="205">
        <v>19.79</v>
      </c>
      <c r="E154" s="205">
        <v>0</v>
      </c>
      <c r="F154" s="205">
        <v>19.79</v>
      </c>
      <c r="G154" s="408"/>
      <c r="H154" s="268">
        <v>16</v>
      </c>
      <c r="I154" s="205" t="s">
        <v>797</v>
      </c>
      <c r="J154" s="205">
        <v>18.48</v>
      </c>
      <c r="K154" s="205">
        <v>0</v>
      </c>
      <c r="L154" s="205">
        <v>18.48</v>
      </c>
      <c r="M154" s="408"/>
      <c r="N154" s="268">
        <v>16</v>
      </c>
      <c r="O154" s="205" t="s">
        <v>797</v>
      </c>
      <c r="P154" s="205">
        <v>21.51</v>
      </c>
      <c r="Q154" s="205">
        <v>0</v>
      </c>
      <c r="R154" s="205">
        <v>21.51</v>
      </c>
      <c r="S154" s="408"/>
      <c r="T154" s="268">
        <v>16</v>
      </c>
      <c r="U154" s="205" t="s">
        <v>797</v>
      </c>
      <c r="V154" s="205">
        <v>19.059999999999999</v>
      </c>
      <c r="W154" s="205">
        <v>0</v>
      </c>
      <c r="X154" s="205">
        <v>19.059999999999999</v>
      </c>
    </row>
    <row r="155" spans="2:24" x14ac:dyDescent="0.35">
      <c r="B155" s="206">
        <v>17</v>
      </c>
      <c r="C155" s="206" t="s">
        <v>798</v>
      </c>
      <c r="D155" s="206">
        <v>20.58</v>
      </c>
      <c r="E155" s="206">
        <v>0</v>
      </c>
      <c r="F155" s="206">
        <v>20.58</v>
      </c>
      <c r="G155" s="408"/>
      <c r="H155" s="267">
        <v>17</v>
      </c>
      <c r="I155" s="206" t="s">
        <v>798</v>
      </c>
      <c r="J155" s="206">
        <v>19.559999999999999</v>
      </c>
      <c r="K155" s="206">
        <v>0</v>
      </c>
      <c r="L155" s="206">
        <v>19.559999999999999</v>
      </c>
      <c r="M155" s="408"/>
      <c r="N155" s="267">
        <v>17</v>
      </c>
      <c r="O155" s="206" t="s">
        <v>798</v>
      </c>
      <c r="P155" s="206">
        <v>17.809999999999999</v>
      </c>
      <c r="Q155" s="206">
        <v>0</v>
      </c>
      <c r="R155" s="206">
        <v>17.809999999999999</v>
      </c>
      <c r="S155" s="408"/>
      <c r="T155" s="267">
        <v>17</v>
      </c>
      <c r="U155" s="206" t="s">
        <v>798</v>
      </c>
      <c r="V155" s="206">
        <v>19.8</v>
      </c>
      <c r="W155" s="206">
        <v>0</v>
      </c>
      <c r="X155" s="206">
        <v>19.8</v>
      </c>
    </row>
    <row r="156" spans="2:24" x14ac:dyDescent="0.35">
      <c r="B156" s="205">
        <v>18</v>
      </c>
      <c r="C156" s="205" t="s">
        <v>799</v>
      </c>
      <c r="D156" s="205">
        <v>19.16</v>
      </c>
      <c r="E156" s="205">
        <v>0</v>
      </c>
      <c r="F156" s="205">
        <v>19.16</v>
      </c>
      <c r="G156" s="408"/>
      <c r="H156" s="268">
        <v>18</v>
      </c>
      <c r="I156" s="205" t="s">
        <v>799</v>
      </c>
      <c r="J156" s="205">
        <v>17.329999999999998</v>
      </c>
      <c r="K156" s="205">
        <v>0</v>
      </c>
      <c r="L156" s="205">
        <v>17.329999999999998</v>
      </c>
      <c r="M156" s="408"/>
      <c r="N156" s="268">
        <v>18</v>
      </c>
      <c r="O156" s="205" t="s">
        <v>799</v>
      </c>
      <c r="P156" s="205">
        <v>15.81</v>
      </c>
      <c r="Q156" s="205">
        <v>0</v>
      </c>
      <c r="R156" s="205">
        <v>15.81</v>
      </c>
      <c r="S156" s="408"/>
      <c r="T156" s="268">
        <v>18</v>
      </c>
      <c r="U156" s="205" t="s">
        <v>799</v>
      </c>
      <c r="V156" s="205">
        <v>19.989999999999998</v>
      </c>
      <c r="W156" s="205">
        <v>0</v>
      </c>
      <c r="X156" s="205">
        <v>19.989999999999998</v>
      </c>
    </row>
    <row r="157" spans="2:24" x14ac:dyDescent="0.35">
      <c r="B157" s="206">
        <v>19</v>
      </c>
      <c r="C157" s="206" t="s">
        <v>800</v>
      </c>
      <c r="D157" s="206">
        <v>20</v>
      </c>
      <c r="E157" s="206">
        <v>0</v>
      </c>
      <c r="F157" s="206">
        <v>20</v>
      </c>
      <c r="G157" s="408"/>
      <c r="H157" s="267">
        <v>19</v>
      </c>
      <c r="I157" s="206" t="s">
        <v>800</v>
      </c>
      <c r="J157" s="206">
        <v>14.93</v>
      </c>
      <c r="K157" s="206">
        <v>0</v>
      </c>
      <c r="L157" s="206">
        <v>14.93</v>
      </c>
      <c r="M157" s="408"/>
      <c r="N157" s="267">
        <v>19</v>
      </c>
      <c r="O157" s="206" t="s">
        <v>800</v>
      </c>
      <c r="P157" s="206">
        <v>19.47</v>
      </c>
      <c r="Q157" s="206">
        <v>0</v>
      </c>
      <c r="R157" s="206">
        <v>19.47</v>
      </c>
      <c r="S157" s="408"/>
      <c r="T157" s="267">
        <v>19</v>
      </c>
      <c r="U157" s="206" t="s">
        <v>800</v>
      </c>
      <c r="V157" s="206">
        <v>19.850000000000001</v>
      </c>
      <c r="W157" s="206">
        <v>0</v>
      </c>
      <c r="X157" s="206">
        <v>19.850000000000001</v>
      </c>
    </row>
    <row r="158" spans="2:24" x14ac:dyDescent="0.35">
      <c r="B158" s="205">
        <v>20</v>
      </c>
      <c r="C158" s="205" t="s">
        <v>801</v>
      </c>
      <c r="D158" s="205">
        <v>19.96</v>
      </c>
      <c r="E158" s="205">
        <v>0</v>
      </c>
      <c r="F158" s="205">
        <v>19.96</v>
      </c>
      <c r="G158" s="408"/>
      <c r="H158" s="268">
        <v>20</v>
      </c>
      <c r="I158" s="205" t="s">
        <v>801</v>
      </c>
      <c r="J158" s="205">
        <v>19.7</v>
      </c>
      <c r="K158" s="205">
        <v>0</v>
      </c>
      <c r="L158" s="205">
        <v>19.7</v>
      </c>
      <c r="M158" s="408"/>
      <c r="N158" s="268">
        <v>20</v>
      </c>
      <c r="O158" s="205" t="s">
        <v>801</v>
      </c>
      <c r="P158" s="205">
        <v>19.98</v>
      </c>
      <c r="Q158" s="205">
        <v>0</v>
      </c>
      <c r="R158" s="205">
        <v>19.98</v>
      </c>
      <c r="S158" s="408"/>
      <c r="T158" s="268">
        <v>20</v>
      </c>
      <c r="U158" s="205" t="s">
        <v>801</v>
      </c>
      <c r="V158" s="205">
        <v>20.28</v>
      </c>
      <c r="W158" s="205">
        <v>0</v>
      </c>
      <c r="X158" s="205">
        <v>20.28</v>
      </c>
    </row>
    <row r="159" spans="2:24" x14ac:dyDescent="0.35">
      <c r="B159" s="206">
        <v>21</v>
      </c>
      <c r="C159" s="206" t="s">
        <v>802</v>
      </c>
      <c r="D159" s="206">
        <v>17.46</v>
      </c>
      <c r="E159" s="206">
        <v>0</v>
      </c>
      <c r="F159" s="206">
        <v>17.46</v>
      </c>
      <c r="G159" s="408"/>
      <c r="H159" s="267">
        <v>21</v>
      </c>
      <c r="I159" s="206" t="s">
        <v>802</v>
      </c>
      <c r="J159" s="206">
        <v>20.12</v>
      </c>
      <c r="K159" s="206">
        <v>0</v>
      </c>
      <c r="L159" s="206">
        <v>20.12</v>
      </c>
      <c r="M159" s="408"/>
      <c r="N159" s="267">
        <v>21</v>
      </c>
      <c r="O159" s="206" t="s">
        <v>802</v>
      </c>
      <c r="P159" s="206">
        <v>21.71</v>
      </c>
      <c r="Q159" s="206">
        <v>0</v>
      </c>
      <c r="R159" s="206">
        <v>21.71</v>
      </c>
      <c r="S159" s="408"/>
      <c r="T159" s="267">
        <v>21</v>
      </c>
      <c r="U159" s="206" t="s">
        <v>802</v>
      </c>
      <c r="V159" s="206">
        <v>20.3</v>
      </c>
      <c r="W159" s="206">
        <v>0</v>
      </c>
      <c r="X159" s="206">
        <v>20.3</v>
      </c>
    </row>
    <row r="160" spans="2:24" x14ac:dyDescent="0.35">
      <c r="B160" s="205">
        <v>22</v>
      </c>
      <c r="C160" s="205" t="s">
        <v>803</v>
      </c>
      <c r="D160" s="205">
        <v>7.28</v>
      </c>
      <c r="E160" s="205">
        <v>0</v>
      </c>
      <c r="F160" s="205">
        <v>7.28</v>
      </c>
      <c r="G160" s="408"/>
      <c r="H160" s="268">
        <v>22</v>
      </c>
      <c r="I160" s="205" t="s">
        <v>803</v>
      </c>
      <c r="J160" s="205">
        <v>18.37</v>
      </c>
      <c r="K160" s="205">
        <v>0</v>
      </c>
      <c r="L160" s="205">
        <v>18.37</v>
      </c>
      <c r="M160" s="408"/>
      <c r="N160" s="268">
        <v>22</v>
      </c>
      <c r="O160" s="205" t="s">
        <v>803</v>
      </c>
      <c r="P160" s="205">
        <v>19.23</v>
      </c>
      <c r="Q160" s="205">
        <v>0</v>
      </c>
      <c r="R160" s="205">
        <v>19.23</v>
      </c>
      <c r="S160" s="408"/>
      <c r="T160" s="268">
        <v>22</v>
      </c>
      <c r="U160" s="205" t="s">
        <v>803</v>
      </c>
      <c r="V160" s="205">
        <v>18.940000000000001</v>
      </c>
      <c r="W160" s="205">
        <v>0</v>
      </c>
      <c r="X160" s="205">
        <v>18.940000000000001</v>
      </c>
    </row>
    <row r="161" spans="2:24" x14ac:dyDescent="0.35">
      <c r="B161" s="206">
        <v>23</v>
      </c>
      <c r="C161" s="206" t="s">
        <v>804</v>
      </c>
      <c r="D161" s="206">
        <v>4.32</v>
      </c>
      <c r="E161" s="206">
        <v>0</v>
      </c>
      <c r="F161" s="206">
        <v>4.32</v>
      </c>
      <c r="G161" s="408"/>
      <c r="H161" s="267">
        <v>23</v>
      </c>
      <c r="I161" s="206" t="s">
        <v>804</v>
      </c>
      <c r="J161" s="206">
        <v>14.86</v>
      </c>
      <c r="K161" s="206">
        <v>0</v>
      </c>
      <c r="L161" s="206">
        <v>14.86</v>
      </c>
      <c r="M161" s="408"/>
      <c r="N161" s="267">
        <v>23</v>
      </c>
      <c r="O161" s="206" t="s">
        <v>804</v>
      </c>
      <c r="P161" s="206">
        <v>20.74</v>
      </c>
      <c r="Q161" s="206">
        <v>0</v>
      </c>
      <c r="R161" s="206">
        <v>20.74</v>
      </c>
      <c r="S161" s="408"/>
      <c r="T161" s="267">
        <v>23</v>
      </c>
      <c r="U161" s="206" t="s">
        <v>804</v>
      </c>
      <c r="V161" s="206">
        <v>18.309999999999999</v>
      </c>
      <c r="W161" s="206">
        <v>0</v>
      </c>
      <c r="X161" s="206">
        <v>18.309999999999999</v>
      </c>
    </row>
    <row r="162" spans="2:24" x14ac:dyDescent="0.35">
      <c r="B162" s="205">
        <v>24</v>
      </c>
      <c r="C162" s="205" t="s">
        <v>805</v>
      </c>
      <c r="D162" s="205">
        <v>15.93</v>
      </c>
      <c r="E162" s="205">
        <v>0</v>
      </c>
      <c r="F162" s="205">
        <v>15.93</v>
      </c>
      <c r="G162" s="408"/>
      <c r="H162" s="268">
        <v>24</v>
      </c>
      <c r="I162" s="205" t="s">
        <v>805</v>
      </c>
      <c r="J162" s="205">
        <v>19.149999999999999</v>
      </c>
      <c r="K162" s="205">
        <v>0</v>
      </c>
      <c r="L162" s="205">
        <v>19.149999999999999</v>
      </c>
      <c r="M162" s="408"/>
      <c r="N162" s="268">
        <v>24</v>
      </c>
      <c r="O162" s="205" t="s">
        <v>805</v>
      </c>
      <c r="P162" s="205">
        <v>21.22</v>
      </c>
      <c r="Q162" s="205">
        <v>0</v>
      </c>
      <c r="R162" s="205">
        <v>21.22</v>
      </c>
      <c r="S162" s="408"/>
      <c r="T162" s="268">
        <v>24</v>
      </c>
      <c r="U162" s="205" t="s">
        <v>805</v>
      </c>
      <c r="V162" s="205">
        <v>19.93</v>
      </c>
      <c r="W162" s="205">
        <v>0</v>
      </c>
      <c r="X162" s="205">
        <v>19.93</v>
      </c>
    </row>
    <row r="163" spans="2:24" x14ac:dyDescent="0.35">
      <c r="B163" s="206">
        <v>25</v>
      </c>
      <c r="C163" s="206" t="s">
        <v>806</v>
      </c>
      <c r="D163" s="206">
        <v>21.13</v>
      </c>
      <c r="E163" s="206">
        <v>0</v>
      </c>
      <c r="F163" s="206">
        <v>21.13</v>
      </c>
      <c r="G163" s="408"/>
      <c r="H163" s="267">
        <v>25</v>
      </c>
      <c r="I163" s="206" t="s">
        <v>806</v>
      </c>
      <c r="J163" s="206">
        <v>19.7</v>
      </c>
      <c r="K163" s="206">
        <v>0</v>
      </c>
      <c r="L163" s="206">
        <v>19.7</v>
      </c>
      <c r="M163" s="408"/>
      <c r="N163" s="267">
        <v>25</v>
      </c>
      <c r="O163" s="206" t="s">
        <v>806</v>
      </c>
      <c r="P163" s="206">
        <v>19.64</v>
      </c>
      <c r="Q163" s="206">
        <v>0</v>
      </c>
      <c r="R163" s="206">
        <v>19.64</v>
      </c>
      <c r="S163" s="408"/>
      <c r="T163" s="267">
        <v>25</v>
      </c>
      <c r="U163" s="206" t="s">
        <v>806</v>
      </c>
      <c r="V163" s="206">
        <v>20.170000000000002</v>
      </c>
      <c r="W163" s="206">
        <v>0</v>
      </c>
      <c r="X163" s="206">
        <v>20.170000000000002</v>
      </c>
    </row>
    <row r="164" spans="2:24" x14ac:dyDescent="0.35">
      <c r="B164" s="205">
        <v>26</v>
      </c>
      <c r="C164" s="205" t="s">
        <v>807</v>
      </c>
      <c r="D164" s="205">
        <v>20.32</v>
      </c>
      <c r="E164" s="205">
        <v>0</v>
      </c>
      <c r="F164" s="205">
        <v>20.32</v>
      </c>
      <c r="G164" s="408"/>
      <c r="H164" s="268">
        <v>26</v>
      </c>
      <c r="I164" s="205" t="s">
        <v>807</v>
      </c>
      <c r="J164" s="205">
        <v>19.760000000000002</v>
      </c>
      <c r="K164" s="205">
        <v>0</v>
      </c>
      <c r="L164" s="205">
        <v>19.760000000000002</v>
      </c>
      <c r="M164" s="408"/>
      <c r="N164" s="268">
        <v>26</v>
      </c>
      <c r="O164" s="205" t="s">
        <v>807</v>
      </c>
      <c r="P164" s="205">
        <v>19.98</v>
      </c>
      <c r="Q164" s="205">
        <v>0</v>
      </c>
      <c r="R164" s="205">
        <v>19.98</v>
      </c>
      <c r="S164" s="408"/>
      <c r="T164" s="268">
        <v>26</v>
      </c>
      <c r="U164" s="205" t="s">
        <v>807</v>
      </c>
      <c r="V164" s="205">
        <v>20.350000000000001</v>
      </c>
      <c r="W164" s="205">
        <v>0</v>
      </c>
      <c r="X164" s="205">
        <v>20.350000000000001</v>
      </c>
    </row>
    <row r="165" spans="2:24" x14ac:dyDescent="0.35">
      <c r="B165" s="206">
        <v>27</v>
      </c>
      <c r="C165" s="206" t="s">
        <v>808</v>
      </c>
      <c r="D165" s="206">
        <v>20.65</v>
      </c>
      <c r="E165" s="206">
        <v>0</v>
      </c>
      <c r="F165" s="206">
        <v>20.65</v>
      </c>
      <c r="G165" s="408"/>
      <c r="H165" s="267">
        <v>27</v>
      </c>
      <c r="I165" s="206" t="s">
        <v>808</v>
      </c>
      <c r="J165" s="206">
        <v>19.57</v>
      </c>
      <c r="K165" s="206">
        <v>0</v>
      </c>
      <c r="L165" s="206">
        <v>19.57</v>
      </c>
      <c r="M165" s="408"/>
      <c r="N165" s="267">
        <v>27</v>
      </c>
      <c r="O165" s="206" t="s">
        <v>808</v>
      </c>
      <c r="P165" s="206">
        <v>18.59</v>
      </c>
      <c r="Q165" s="206">
        <v>0</v>
      </c>
      <c r="R165" s="206">
        <v>18.59</v>
      </c>
      <c r="S165" s="408"/>
      <c r="T165" s="267">
        <v>27</v>
      </c>
      <c r="U165" s="206" t="s">
        <v>808</v>
      </c>
      <c r="V165" s="206">
        <v>19.43</v>
      </c>
      <c r="W165" s="206">
        <v>0</v>
      </c>
      <c r="X165" s="206">
        <v>19.43</v>
      </c>
    </row>
    <row r="166" spans="2:24" x14ac:dyDescent="0.35">
      <c r="B166" s="205">
        <v>28</v>
      </c>
      <c r="C166" s="205" t="s">
        <v>809</v>
      </c>
      <c r="D166" s="205">
        <v>20.39</v>
      </c>
      <c r="E166" s="205">
        <v>0</v>
      </c>
      <c r="F166" s="205">
        <v>20.39</v>
      </c>
      <c r="G166" s="408"/>
      <c r="H166" s="268">
        <v>28</v>
      </c>
      <c r="I166" s="205" t="s">
        <v>809</v>
      </c>
      <c r="J166" s="205">
        <v>18.78</v>
      </c>
      <c r="K166" s="205">
        <v>0</v>
      </c>
      <c r="L166" s="205">
        <v>18.78</v>
      </c>
      <c r="M166" s="408"/>
      <c r="N166" s="268">
        <v>28</v>
      </c>
      <c r="O166" s="205" t="s">
        <v>809</v>
      </c>
      <c r="P166" s="205">
        <v>20.13</v>
      </c>
      <c r="Q166" s="205">
        <v>0</v>
      </c>
      <c r="R166" s="205">
        <v>20.13</v>
      </c>
      <c r="S166" s="408"/>
      <c r="T166" s="268">
        <v>28</v>
      </c>
      <c r="U166" s="205" t="s">
        <v>809</v>
      </c>
      <c r="V166" s="205">
        <v>19.940000000000001</v>
      </c>
      <c r="W166" s="205">
        <v>0</v>
      </c>
      <c r="X166" s="205">
        <v>19.940000000000001</v>
      </c>
    </row>
    <row r="167" spans="2:24" x14ac:dyDescent="0.35">
      <c r="B167" s="206">
        <v>29</v>
      </c>
      <c r="C167" s="206" t="s">
        <v>810</v>
      </c>
      <c r="D167" s="206">
        <v>15.03</v>
      </c>
      <c r="E167" s="206">
        <v>0</v>
      </c>
      <c r="F167" s="206">
        <v>15.03</v>
      </c>
      <c r="G167" s="408"/>
      <c r="H167" s="267">
        <v>29</v>
      </c>
      <c r="I167" s="206" t="s">
        <v>810</v>
      </c>
      <c r="J167" s="206">
        <v>18.95</v>
      </c>
      <c r="K167" s="206">
        <v>0</v>
      </c>
      <c r="L167" s="206">
        <v>18.95</v>
      </c>
      <c r="M167" s="408"/>
      <c r="N167" s="267">
        <v>29</v>
      </c>
      <c r="O167" s="206" t="s">
        <v>810</v>
      </c>
      <c r="P167" s="206">
        <v>16.41</v>
      </c>
      <c r="Q167" s="206">
        <v>0</v>
      </c>
      <c r="R167" s="206">
        <v>16.41</v>
      </c>
      <c r="S167" s="408"/>
      <c r="T167" s="267">
        <v>29</v>
      </c>
      <c r="U167" s="206" t="s">
        <v>810</v>
      </c>
      <c r="V167" s="206">
        <v>18.41</v>
      </c>
      <c r="W167" s="206">
        <v>0</v>
      </c>
      <c r="X167" s="206">
        <v>18.41</v>
      </c>
    </row>
    <row r="168" spans="2:24" x14ac:dyDescent="0.35">
      <c r="B168" s="205">
        <v>30</v>
      </c>
      <c r="C168" s="205" t="s">
        <v>811</v>
      </c>
      <c r="D168" s="205">
        <v>15.56</v>
      </c>
      <c r="E168" s="205">
        <v>0</v>
      </c>
      <c r="F168" s="205">
        <v>15.56</v>
      </c>
      <c r="G168" s="408"/>
      <c r="H168" s="268">
        <v>30</v>
      </c>
      <c r="I168" s="205" t="s">
        <v>811</v>
      </c>
      <c r="J168" s="205">
        <v>14.1</v>
      </c>
      <c r="K168" s="205">
        <v>0</v>
      </c>
      <c r="L168" s="205">
        <v>14.1</v>
      </c>
      <c r="M168" s="408"/>
      <c r="N168" s="268">
        <v>30</v>
      </c>
      <c r="O168" s="205" t="s">
        <v>811</v>
      </c>
      <c r="P168" s="205">
        <v>14.38</v>
      </c>
      <c r="Q168" s="205">
        <v>0</v>
      </c>
      <c r="R168" s="205">
        <v>14.38</v>
      </c>
      <c r="S168" s="408"/>
      <c r="T168" s="268">
        <v>30</v>
      </c>
      <c r="U168" s="205" t="s">
        <v>811</v>
      </c>
      <c r="V168" s="205">
        <v>15.01</v>
      </c>
      <c r="W168" s="205">
        <v>0</v>
      </c>
      <c r="X168" s="205">
        <v>15.01</v>
      </c>
    </row>
    <row r="169" spans="2:24" x14ac:dyDescent="0.35">
      <c r="B169" s="206">
        <v>31</v>
      </c>
      <c r="C169" s="206" t="s">
        <v>812</v>
      </c>
      <c r="D169" s="206"/>
      <c r="E169" s="206"/>
      <c r="F169" s="265"/>
      <c r="G169" s="409"/>
      <c r="H169" s="267">
        <v>31</v>
      </c>
      <c r="I169" s="206" t="s">
        <v>812</v>
      </c>
      <c r="J169" s="206"/>
      <c r="K169" s="206"/>
      <c r="L169" s="265"/>
      <c r="M169" s="409"/>
      <c r="N169" s="267">
        <v>31</v>
      </c>
      <c r="O169" s="206" t="s">
        <v>812</v>
      </c>
      <c r="P169" s="206"/>
      <c r="Q169" s="206"/>
      <c r="R169" s="265"/>
      <c r="S169" s="409"/>
      <c r="T169" s="267">
        <v>31</v>
      </c>
      <c r="U169" s="206" t="s">
        <v>812</v>
      </c>
      <c r="V169" s="206"/>
      <c r="W169" s="206"/>
      <c r="X169" s="206"/>
    </row>
    <row r="170" spans="2:24" x14ac:dyDescent="0.35">
      <c r="F170" s="269">
        <f>SUM(F139:F169)</f>
        <v>536.62999999999988</v>
      </c>
      <c r="L170" s="269">
        <f>SUM(L139:L169)</f>
        <v>551.70000000000005</v>
      </c>
      <c r="R170" s="269">
        <f>SUM(R139:R169)</f>
        <v>573.30999999999995</v>
      </c>
      <c r="X170" s="269">
        <f>SUM(X139:X169)</f>
        <v>571.88000000000011</v>
      </c>
    </row>
  </sheetData>
  <mergeCells count="24">
    <mergeCell ref="Y1:BM1048576"/>
    <mergeCell ref="B137:F137"/>
    <mergeCell ref="H137:L137"/>
    <mergeCell ref="N137:R137"/>
    <mergeCell ref="T137:X137"/>
    <mergeCell ref="G1:G169"/>
    <mergeCell ref="M1:M169"/>
    <mergeCell ref="S1:S169"/>
    <mergeCell ref="B69:F69"/>
    <mergeCell ref="H69:L69"/>
    <mergeCell ref="N69:R69"/>
    <mergeCell ref="T69:X69"/>
    <mergeCell ref="T103:X103"/>
    <mergeCell ref="N103:R103"/>
    <mergeCell ref="H103:L103"/>
    <mergeCell ref="B103:F103"/>
    <mergeCell ref="B1:F1"/>
    <mergeCell ref="H1:L1"/>
    <mergeCell ref="N1:R1"/>
    <mergeCell ref="T1:X1"/>
    <mergeCell ref="T35:X35"/>
    <mergeCell ref="N35:R35"/>
    <mergeCell ref="H35:L35"/>
    <mergeCell ref="B35:F35"/>
  </mergeCells>
  <printOptions horizontalCentered="1"/>
  <pageMargins left="0" right="0" top="0" bottom="0" header="0.31496062992125984" footer="0.31496062992125984"/>
  <pageSetup paperSize="9" scale="33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6"/>
  <sheetViews>
    <sheetView view="pageBreakPreview" topLeftCell="A7" zoomScale="60" zoomScaleNormal="70" workbookViewId="0">
      <selection activeCell="A27" sqref="A27"/>
    </sheetView>
  </sheetViews>
  <sheetFormatPr defaultRowHeight="14.5" x14ac:dyDescent="0.35"/>
  <cols>
    <col min="10" max="10" width="11.36328125" customWidth="1"/>
    <col min="11" max="11" width="2.26953125" customWidth="1"/>
    <col min="13" max="13" width="17.6328125" bestFit="1" customWidth="1"/>
    <col min="15" max="15" width="18.1796875" bestFit="1" customWidth="1"/>
    <col min="16" max="16" width="10.6328125" bestFit="1" customWidth="1"/>
    <col min="17" max="17" width="7.90625" bestFit="1" customWidth="1"/>
    <col min="18" max="18" width="13.453125" bestFit="1" customWidth="1"/>
    <col min="20" max="20" width="31.08984375" bestFit="1" customWidth="1"/>
    <col min="21" max="21" width="24.36328125" bestFit="1" customWidth="1"/>
    <col min="22" max="22" width="13.81640625" bestFit="1" customWidth="1"/>
    <col min="23" max="23" width="11.1796875" bestFit="1" customWidth="1"/>
    <col min="24" max="24" width="14.81640625" bestFit="1" customWidth="1"/>
  </cols>
  <sheetData>
    <row r="1" spans="2:25" x14ac:dyDescent="0.35">
      <c r="O1" s="326">
        <v>44681</v>
      </c>
      <c r="R1" s="423">
        <v>44681</v>
      </c>
      <c r="S1" s="423"/>
      <c r="V1" s="112">
        <v>0.15</v>
      </c>
    </row>
    <row r="2" spans="2:25" x14ac:dyDescent="0.35">
      <c r="B2" s="427" t="s">
        <v>5</v>
      </c>
      <c r="C2" s="427"/>
      <c r="D2" s="427"/>
      <c r="E2" s="427"/>
      <c r="F2" s="427"/>
      <c r="G2" s="427"/>
      <c r="H2" s="427"/>
      <c r="L2" s="424" t="s">
        <v>252</v>
      </c>
      <c r="M2" s="414" t="s">
        <v>253</v>
      </c>
      <c r="N2" s="414" t="s">
        <v>254</v>
      </c>
      <c r="O2" s="414" t="s">
        <v>349</v>
      </c>
      <c r="P2" s="414" t="s">
        <v>256</v>
      </c>
      <c r="Q2" s="414" t="s">
        <v>257</v>
      </c>
      <c r="R2" s="416" t="s">
        <v>348</v>
      </c>
      <c r="S2" s="416" t="s">
        <v>351</v>
      </c>
      <c r="T2" s="50" t="s">
        <v>350</v>
      </c>
      <c r="U2" s="79" t="s">
        <v>269</v>
      </c>
      <c r="V2" s="50" t="s">
        <v>442</v>
      </c>
      <c r="W2" s="416" t="s">
        <v>443</v>
      </c>
    </row>
    <row r="3" spans="2:25" ht="15" thickBot="1" x14ac:dyDescent="0.4">
      <c r="B3" s="419" t="s">
        <v>840</v>
      </c>
      <c r="C3" s="419"/>
      <c r="D3" s="419"/>
      <c r="E3" s="419"/>
      <c r="F3" s="419"/>
      <c r="G3" s="419"/>
      <c r="H3" s="419"/>
      <c r="I3" s="106" t="s">
        <v>12</v>
      </c>
      <c r="J3" s="106" t="s">
        <v>13</v>
      </c>
      <c r="L3" s="425"/>
      <c r="M3" s="426"/>
      <c r="N3" s="426"/>
      <c r="O3" s="415"/>
      <c r="P3" s="426"/>
      <c r="Q3" s="415"/>
      <c r="R3" s="417"/>
      <c r="S3" s="417"/>
      <c r="T3" s="50" t="s">
        <v>444</v>
      </c>
      <c r="U3" s="79" t="s">
        <v>445</v>
      </c>
      <c r="V3" s="50" t="s">
        <v>446</v>
      </c>
      <c r="W3" s="417"/>
    </row>
    <row r="4" spans="2:25" x14ac:dyDescent="0.35">
      <c r="B4" s="336" t="s">
        <v>833</v>
      </c>
      <c r="C4" s="337" t="s">
        <v>834</v>
      </c>
      <c r="D4" s="337" t="s">
        <v>835</v>
      </c>
      <c r="E4" s="337" t="s">
        <v>836</v>
      </c>
      <c r="F4" s="337" t="s">
        <v>837</v>
      </c>
      <c r="G4" s="337" t="s">
        <v>838</v>
      </c>
      <c r="H4" s="338" t="s">
        <v>839</v>
      </c>
      <c r="I4" s="106" t="s">
        <v>8</v>
      </c>
      <c r="J4" s="85" t="s">
        <v>951</v>
      </c>
      <c r="L4" s="47">
        <v>1</v>
      </c>
      <c r="M4" s="278" t="s">
        <v>344</v>
      </c>
      <c r="N4" s="279" t="str">
        <f t="shared" ref="N4:N23" si="0">RIGHT(M4,3)</f>
        <v>348</v>
      </c>
      <c r="O4" s="280">
        <v>77.400000000000006</v>
      </c>
      <c r="P4" s="327" t="s">
        <v>439</v>
      </c>
      <c r="Q4" s="343" t="e">
        <f>SUMIF('[1]DAFTAR BD'!$D$4:$D$991,'[1]TOTAL HM'!$D4,'[1]DAFTAR BD'!$G$4:$G$991)</f>
        <v>#VALUE!</v>
      </c>
      <c r="R4" s="282"/>
      <c r="S4" s="283"/>
      <c r="T4" s="284">
        <f>O4-(R4-S4)</f>
        <v>77.400000000000006</v>
      </c>
      <c r="U4" s="285">
        <f>T4/O4*100%</f>
        <v>1</v>
      </c>
      <c r="V4" s="286">
        <f>U4-$V$1</f>
        <v>0.85</v>
      </c>
      <c r="W4" s="287">
        <f>O4*V4</f>
        <v>65.790000000000006</v>
      </c>
      <c r="X4" s="418" t="s">
        <v>831</v>
      </c>
    </row>
    <row r="5" spans="2:25" x14ac:dyDescent="0.35">
      <c r="B5" s="339"/>
      <c r="C5" s="339"/>
      <c r="D5" s="339"/>
      <c r="E5" s="339"/>
      <c r="F5" s="339"/>
      <c r="G5" s="339">
        <v>1</v>
      </c>
      <c r="H5" s="339">
        <v>2</v>
      </c>
      <c r="I5" s="106" t="s">
        <v>9</v>
      </c>
      <c r="J5" s="85" t="s">
        <v>952</v>
      </c>
      <c r="L5" s="47">
        <v>2</v>
      </c>
      <c r="M5" s="278" t="s">
        <v>345</v>
      </c>
      <c r="N5" s="279" t="str">
        <f t="shared" si="0"/>
        <v>349</v>
      </c>
      <c r="O5" s="288">
        <v>288.89999999999998</v>
      </c>
      <c r="P5" s="327" t="s">
        <v>439</v>
      </c>
      <c r="Q5" s="62" t="e">
        <f>SUMIF('[1]DAFTAR BD'!$D$4:$D$991,'[1]TOTAL HM'!$D5,'[1]DAFTAR BD'!$G$4:$G$991)</f>
        <v>#VALUE!</v>
      </c>
      <c r="R5" s="282"/>
      <c r="S5" s="283"/>
      <c r="T5" s="284">
        <f t="shared" ref="T5:T6" si="1">O5-(R5-S5)</f>
        <v>288.89999999999998</v>
      </c>
      <c r="U5" s="285">
        <f t="shared" ref="U5:U23" si="2">T5/O5*100%</f>
        <v>1</v>
      </c>
      <c r="V5" s="286">
        <f t="shared" ref="V5:V23" si="3">U5-$V$1</f>
        <v>0.85</v>
      </c>
      <c r="W5" s="287">
        <f t="shared" ref="W5:W23" si="4">O5*V5</f>
        <v>245.56499999999997</v>
      </c>
      <c r="X5" s="418"/>
    </row>
    <row r="6" spans="2:25" x14ac:dyDescent="0.35">
      <c r="B6" s="85"/>
      <c r="C6" s="85"/>
      <c r="D6" s="85"/>
      <c r="E6" s="85"/>
      <c r="F6" s="85"/>
      <c r="G6" s="85" t="s">
        <v>936</v>
      </c>
      <c r="H6" s="85" t="s">
        <v>937</v>
      </c>
      <c r="I6" s="106" t="s">
        <v>10</v>
      </c>
      <c r="J6" s="85" t="s">
        <v>953</v>
      </c>
      <c r="L6" s="179">
        <v>3</v>
      </c>
      <c r="M6" s="278" t="s">
        <v>346</v>
      </c>
      <c r="N6" s="279" t="str">
        <f t="shared" si="0"/>
        <v>350</v>
      </c>
      <c r="O6" s="288">
        <v>324.5</v>
      </c>
      <c r="P6" s="327" t="s">
        <v>439</v>
      </c>
      <c r="Q6" s="62" t="e">
        <f>SUMIF('[1]DAFTAR BD'!$D$4:$D$991,'[1]TOTAL HM'!$D6,'[1]DAFTAR BD'!$G$4:$G$991)</f>
        <v>#VALUE!</v>
      </c>
      <c r="R6" s="282"/>
      <c r="S6" s="283"/>
      <c r="T6" s="284">
        <f t="shared" si="1"/>
        <v>324.5</v>
      </c>
      <c r="U6" s="285">
        <f t="shared" si="2"/>
        <v>1</v>
      </c>
      <c r="V6" s="286">
        <f t="shared" si="3"/>
        <v>0.85</v>
      </c>
      <c r="W6" s="289">
        <f t="shared" si="4"/>
        <v>275.82499999999999</v>
      </c>
      <c r="X6" s="418"/>
    </row>
    <row r="7" spans="2:25" x14ac:dyDescent="0.35">
      <c r="B7" s="339">
        <v>3</v>
      </c>
      <c r="C7" s="339">
        <v>4</v>
      </c>
      <c r="D7" s="339">
        <v>5</v>
      </c>
      <c r="E7" s="339">
        <v>6</v>
      </c>
      <c r="F7" s="339">
        <v>7</v>
      </c>
      <c r="G7" s="339">
        <v>8</v>
      </c>
      <c r="H7" s="339">
        <v>9</v>
      </c>
      <c r="I7" s="106" t="s">
        <v>11</v>
      </c>
      <c r="J7" s="85" t="s">
        <v>954</v>
      </c>
      <c r="L7" s="47">
        <v>4</v>
      </c>
      <c r="M7" s="297" t="s">
        <v>260</v>
      </c>
      <c r="N7" s="298" t="str">
        <f t="shared" si="0"/>
        <v>372</v>
      </c>
      <c r="O7" s="299">
        <v>486.2</v>
      </c>
      <c r="P7" s="300" t="s">
        <v>439</v>
      </c>
      <c r="Q7" s="62" t="e">
        <f>SUMIF('[1]DAFTAR BD'!$D$4:$D$991,'[1]TOTAL HM'!$D7,'[1]DAFTAR BD'!$G$4:$G$991)</f>
        <v>#VALUE!</v>
      </c>
      <c r="R7" s="301">
        <v>495.34</v>
      </c>
      <c r="S7" s="302">
        <v>113.4</v>
      </c>
      <c r="T7" s="303">
        <f>O7-(R7-S7)</f>
        <v>104.26000000000005</v>
      </c>
      <c r="U7" s="304">
        <f t="shared" si="2"/>
        <v>0.21443850267379688</v>
      </c>
      <c r="V7" s="286">
        <f t="shared" si="3"/>
        <v>6.4438502673796888E-2</v>
      </c>
      <c r="W7" s="306">
        <f t="shared" si="4"/>
        <v>31.330000000000044</v>
      </c>
      <c r="X7" s="412" t="s">
        <v>830</v>
      </c>
    </row>
    <row r="8" spans="2:25" x14ac:dyDescent="0.35">
      <c r="B8" s="85" t="s">
        <v>852</v>
      </c>
      <c r="C8" s="85" t="s">
        <v>938</v>
      </c>
      <c r="D8" s="85" t="s">
        <v>939</v>
      </c>
      <c r="E8" s="85" t="s">
        <v>940</v>
      </c>
      <c r="F8" s="85" t="s">
        <v>912</v>
      </c>
      <c r="G8" s="85" t="s">
        <v>941</v>
      </c>
      <c r="H8" s="85" t="s">
        <v>884</v>
      </c>
      <c r="L8" s="47">
        <v>5</v>
      </c>
      <c r="M8" s="297" t="s">
        <v>262</v>
      </c>
      <c r="N8" s="298" t="str">
        <f t="shared" si="0"/>
        <v>378</v>
      </c>
      <c r="O8" s="299">
        <v>485.7</v>
      </c>
      <c r="P8" s="300" t="s">
        <v>439</v>
      </c>
      <c r="Q8" s="62" t="e">
        <f>SUMIF('[1]DAFTAR BD'!$D$4:$D$991,'[1]TOTAL HM'!$D8,'[1]DAFTAR BD'!$G$4:$G$991)</f>
        <v>#VALUE!</v>
      </c>
      <c r="R8" s="301">
        <v>493.16</v>
      </c>
      <c r="S8" s="302">
        <v>99.3</v>
      </c>
      <c r="T8" s="303">
        <f t="shared" ref="T8:T23" si="5">O8-(R8-S8)</f>
        <v>91.839999999999975</v>
      </c>
      <c r="U8" s="304">
        <f t="shared" si="2"/>
        <v>0.18908791435042202</v>
      </c>
      <c r="V8" s="286">
        <f t="shared" si="3"/>
        <v>3.9087914350422026E-2</v>
      </c>
      <c r="W8" s="306">
        <f t="shared" si="4"/>
        <v>18.984999999999978</v>
      </c>
      <c r="X8" s="412"/>
    </row>
    <row r="9" spans="2:25" x14ac:dyDescent="0.35">
      <c r="B9" s="339">
        <v>10</v>
      </c>
      <c r="C9" s="339">
        <v>11</v>
      </c>
      <c r="D9" s="339">
        <v>12</v>
      </c>
      <c r="E9" s="339">
        <v>13</v>
      </c>
      <c r="F9" s="339">
        <v>14</v>
      </c>
      <c r="G9" s="339">
        <v>15</v>
      </c>
      <c r="H9" s="339">
        <v>16</v>
      </c>
      <c r="L9" s="47">
        <v>6</v>
      </c>
      <c r="M9" s="297" t="s">
        <v>264</v>
      </c>
      <c r="N9" s="298" t="str">
        <f t="shared" si="0"/>
        <v>380</v>
      </c>
      <c r="O9" s="299">
        <v>559.70000000000005</v>
      </c>
      <c r="P9" s="300" t="s">
        <v>439</v>
      </c>
      <c r="Q9" s="62" t="e">
        <f>SUMIF('[1]DAFTAR BD'!$D$4:$D$991,'[1]TOTAL HM'!$D9,'[1]DAFTAR BD'!$G$4:$G$991)</f>
        <v>#VALUE!</v>
      </c>
      <c r="R9" s="301">
        <v>564.38</v>
      </c>
      <c r="S9" s="302">
        <v>139.1</v>
      </c>
      <c r="T9" s="303">
        <f t="shared" si="5"/>
        <v>134.42000000000007</v>
      </c>
      <c r="U9" s="304">
        <f t="shared" si="2"/>
        <v>0.2401643737716635</v>
      </c>
      <c r="V9" s="286">
        <f t="shared" si="3"/>
        <v>9.0164373771663503E-2</v>
      </c>
      <c r="W9" s="306">
        <f t="shared" si="4"/>
        <v>50.465000000000067</v>
      </c>
      <c r="X9" s="412"/>
    </row>
    <row r="10" spans="2:25" x14ac:dyDescent="0.35">
      <c r="B10" s="85" t="s">
        <v>919</v>
      </c>
      <c r="C10" s="85" t="s">
        <v>942</v>
      </c>
      <c r="D10" s="85" t="s">
        <v>943</v>
      </c>
      <c r="E10" s="85" t="s">
        <v>918</v>
      </c>
      <c r="F10" s="85" t="s">
        <v>884</v>
      </c>
      <c r="G10" s="85" t="s">
        <v>843</v>
      </c>
      <c r="H10" s="85" t="s">
        <v>944</v>
      </c>
      <c r="L10" s="47">
        <v>7</v>
      </c>
      <c r="M10" s="297" t="s">
        <v>266</v>
      </c>
      <c r="N10" s="298" t="str">
        <f t="shared" si="0"/>
        <v>382</v>
      </c>
      <c r="O10" s="299">
        <v>459.1</v>
      </c>
      <c r="P10" s="300" t="s">
        <v>439</v>
      </c>
      <c r="Q10" s="62" t="e">
        <f>SUMIF('[1]DAFTAR BD'!$D$4:$D$991,'[1]TOTAL HM'!$D10,'[1]DAFTAR BD'!$G$4:$G$991)</f>
        <v>#VALUE!</v>
      </c>
      <c r="R10" s="302">
        <v>459.44</v>
      </c>
      <c r="S10" s="302">
        <v>146.80000000000001</v>
      </c>
      <c r="T10" s="303">
        <f t="shared" si="5"/>
        <v>146.46000000000004</v>
      </c>
      <c r="U10" s="304">
        <f t="shared" si="2"/>
        <v>0.31901546504029632</v>
      </c>
      <c r="V10" s="286">
        <f t="shared" si="3"/>
        <v>0.16901546504029633</v>
      </c>
      <c r="W10" s="306">
        <f t="shared" si="4"/>
        <v>77.595000000000041</v>
      </c>
      <c r="X10" s="412"/>
    </row>
    <row r="11" spans="2:25" x14ac:dyDescent="0.35">
      <c r="B11" s="339">
        <v>17</v>
      </c>
      <c r="C11" s="339">
        <v>18</v>
      </c>
      <c r="D11" s="339">
        <v>19</v>
      </c>
      <c r="E11" s="339">
        <v>20</v>
      </c>
      <c r="F11" s="339">
        <v>21</v>
      </c>
      <c r="G11" s="339">
        <v>22</v>
      </c>
      <c r="H11" s="339">
        <v>23</v>
      </c>
      <c r="L11" s="47">
        <v>8</v>
      </c>
      <c r="M11" s="297" t="s">
        <v>267</v>
      </c>
      <c r="N11" s="298" t="str">
        <f t="shared" si="0"/>
        <v>383</v>
      </c>
      <c r="O11" s="299">
        <v>575.20000000000005</v>
      </c>
      <c r="P11" s="300" t="s">
        <v>439</v>
      </c>
      <c r="Q11" s="62" t="e">
        <f>SUMIF('[1]DAFTAR BD'!$D$4:$D$991,'[1]TOTAL HM'!$D11,'[1]DAFTAR BD'!$G$4:$G$991)</f>
        <v>#VALUE!</v>
      </c>
      <c r="R11" s="301">
        <v>573.26</v>
      </c>
      <c r="S11" s="302">
        <v>148.32</v>
      </c>
      <c r="T11" s="303">
        <f t="shared" si="5"/>
        <v>150.26000000000005</v>
      </c>
      <c r="U11" s="304">
        <f t="shared" si="2"/>
        <v>0.26123087621696806</v>
      </c>
      <c r="V11" s="286">
        <f t="shared" si="3"/>
        <v>0.11123087621696806</v>
      </c>
      <c r="W11" s="307">
        <f t="shared" si="4"/>
        <v>63.980000000000032</v>
      </c>
      <c r="X11" s="412"/>
    </row>
    <row r="12" spans="2:25" x14ac:dyDescent="0.35">
      <c r="B12" s="85" t="s">
        <v>945</v>
      </c>
      <c r="C12" s="85" t="s">
        <v>649</v>
      </c>
      <c r="D12" s="85" t="s">
        <v>881</v>
      </c>
      <c r="E12" s="85" t="s">
        <v>844</v>
      </c>
      <c r="F12" s="85" t="s">
        <v>922</v>
      </c>
      <c r="G12" s="85" t="s">
        <v>946</v>
      </c>
      <c r="H12" s="85" t="s">
        <v>884</v>
      </c>
      <c r="L12" s="47">
        <v>9</v>
      </c>
      <c r="M12" s="313" t="s">
        <v>261</v>
      </c>
      <c r="N12" s="314" t="str">
        <f t="shared" si="0"/>
        <v>373</v>
      </c>
      <c r="O12" s="315">
        <v>565.6</v>
      </c>
      <c r="P12" s="328" t="s">
        <v>439</v>
      </c>
      <c r="Q12" s="62" t="e">
        <f>SUMIF('[1]DAFTAR BD'!$D$4:$D$991,'[1]TOTAL HM'!$D12,'[1]DAFTAR BD'!$G$4:$G$991)</f>
        <v>#VALUE!</v>
      </c>
      <c r="R12" s="316"/>
      <c r="S12" s="317"/>
      <c r="T12" s="318">
        <f t="shared" si="5"/>
        <v>565.6</v>
      </c>
      <c r="U12" s="319">
        <f t="shared" si="2"/>
        <v>1</v>
      </c>
      <c r="V12" s="286">
        <f t="shared" si="3"/>
        <v>0.85</v>
      </c>
      <c r="W12" s="321">
        <f t="shared" si="4"/>
        <v>480.76</v>
      </c>
      <c r="X12" s="410" t="s">
        <v>828</v>
      </c>
    </row>
    <row r="13" spans="2:25" x14ac:dyDescent="0.35">
      <c r="B13" s="339">
        <v>24</v>
      </c>
      <c r="C13" s="339">
        <v>25</v>
      </c>
      <c r="D13" s="339">
        <v>26</v>
      </c>
      <c r="E13" s="339">
        <v>27</v>
      </c>
      <c r="F13" s="339">
        <v>28</v>
      </c>
      <c r="G13" s="339">
        <v>29</v>
      </c>
      <c r="H13" s="339">
        <v>30</v>
      </c>
      <c r="L13" s="47">
        <v>10</v>
      </c>
      <c r="M13" s="313" t="s">
        <v>263</v>
      </c>
      <c r="N13" s="314" t="str">
        <f t="shared" si="0"/>
        <v>379</v>
      </c>
      <c r="O13" s="315">
        <v>44</v>
      </c>
      <c r="P13" s="328" t="s">
        <v>439</v>
      </c>
      <c r="Q13" s="62" t="e">
        <f>SUMIF('[1]DAFTAR BD'!$D$4:$D$991,'[1]TOTAL HM'!$D13,'[1]DAFTAR BD'!$G$4:$G$991)</f>
        <v>#VALUE!</v>
      </c>
      <c r="R13" s="316"/>
      <c r="S13" s="322"/>
      <c r="T13" s="318">
        <f t="shared" si="5"/>
        <v>44</v>
      </c>
      <c r="U13" s="319">
        <f t="shared" si="2"/>
        <v>1</v>
      </c>
      <c r="V13" s="286">
        <f t="shared" si="3"/>
        <v>0.85</v>
      </c>
      <c r="W13" s="321">
        <f t="shared" si="4"/>
        <v>37.4</v>
      </c>
      <c r="X13" s="410"/>
      <c r="Y13" s="121" t="s">
        <v>762</v>
      </c>
    </row>
    <row r="14" spans="2:25" x14ac:dyDescent="0.35">
      <c r="B14" s="85" t="s">
        <v>865</v>
      </c>
      <c r="C14" s="85" t="s">
        <v>936</v>
      </c>
      <c r="D14" s="85" t="s">
        <v>947</v>
      </c>
      <c r="E14" s="85" t="s">
        <v>844</v>
      </c>
      <c r="F14" s="85" t="s">
        <v>948</v>
      </c>
      <c r="G14" s="85" t="s">
        <v>949</v>
      </c>
      <c r="H14" s="85" t="s">
        <v>950</v>
      </c>
      <c r="L14" s="47">
        <v>11</v>
      </c>
      <c r="M14" s="313" t="s">
        <v>265</v>
      </c>
      <c r="N14" s="314" t="str">
        <f t="shared" si="0"/>
        <v>381</v>
      </c>
      <c r="O14" s="315">
        <v>583</v>
      </c>
      <c r="P14" s="328" t="s">
        <v>439</v>
      </c>
      <c r="Q14" s="62" t="e">
        <f>SUMIF('[1]DAFTAR BD'!$D$4:$D$991,'[1]TOTAL HM'!$D14,'[1]DAFTAR BD'!$G$4:$G$991)</f>
        <v>#VALUE!</v>
      </c>
      <c r="R14" s="316"/>
      <c r="S14" s="317"/>
      <c r="T14" s="318">
        <f t="shared" si="5"/>
        <v>583</v>
      </c>
      <c r="U14" s="319">
        <f t="shared" si="2"/>
        <v>1</v>
      </c>
      <c r="V14" s="286">
        <f t="shared" si="3"/>
        <v>0.85</v>
      </c>
      <c r="W14" s="321">
        <f t="shared" si="4"/>
        <v>495.55</v>
      </c>
      <c r="X14" s="410"/>
    </row>
    <row r="15" spans="2:25" x14ac:dyDescent="0.35">
      <c r="B15" s="339"/>
      <c r="C15" s="339"/>
      <c r="D15" s="339"/>
      <c r="E15" s="339"/>
      <c r="F15" s="339"/>
      <c r="G15" s="339"/>
      <c r="H15" s="340"/>
      <c r="L15" s="47">
        <v>12</v>
      </c>
      <c r="M15" s="313" t="s">
        <v>347</v>
      </c>
      <c r="N15" s="314" t="str">
        <f t="shared" si="0"/>
        <v>384</v>
      </c>
      <c r="O15" s="315">
        <v>393.8</v>
      </c>
      <c r="P15" s="328" t="s">
        <v>439</v>
      </c>
      <c r="Q15" s="62" t="e">
        <f>SUMIF('[1]DAFTAR BD'!$D$4:$D$991,'[1]TOTAL HM'!$D15,'[1]DAFTAR BD'!$G$4:$G$991)</f>
        <v>#VALUE!</v>
      </c>
      <c r="R15" s="316"/>
      <c r="S15" s="317"/>
      <c r="T15" s="318">
        <f t="shared" si="5"/>
        <v>393.8</v>
      </c>
      <c r="U15" s="319">
        <f t="shared" si="2"/>
        <v>1</v>
      </c>
      <c r="V15" s="286">
        <f t="shared" si="3"/>
        <v>0.85</v>
      </c>
      <c r="W15" s="321">
        <f t="shared" si="4"/>
        <v>334.73</v>
      </c>
      <c r="X15" s="410"/>
    </row>
    <row r="16" spans="2:25" x14ac:dyDescent="0.35">
      <c r="B16" s="341"/>
      <c r="C16" s="341"/>
      <c r="D16" s="341"/>
      <c r="E16" s="341"/>
      <c r="F16" s="341"/>
      <c r="G16" s="341"/>
      <c r="H16" s="342"/>
      <c r="L16" s="47">
        <v>13</v>
      </c>
      <c r="M16" s="65" t="s">
        <v>258</v>
      </c>
      <c r="N16" s="73" t="str">
        <f t="shared" si="0"/>
        <v>361</v>
      </c>
      <c r="O16" s="148">
        <v>350.2</v>
      </c>
      <c r="P16" s="329" t="s">
        <v>439</v>
      </c>
      <c r="Q16" s="62" t="e">
        <f>SUMIF('[1]DAFTAR BD'!$D$4:$D$991,'[1]TOTAL HM'!$D16,'[1]DAFTAR BD'!$G$4:$G$991)</f>
        <v>#VALUE!</v>
      </c>
      <c r="R16" s="311"/>
      <c r="S16" s="312"/>
      <c r="T16" s="149">
        <f t="shared" si="5"/>
        <v>350.2</v>
      </c>
      <c r="U16" s="150">
        <f t="shared" si="2"/>
        <v>1</v>
      </c>
      <c r="V16" s="286">
        <f t="shared" si="3"/>
        <v>0.85</v>
      </c>
      <c r="W16" s="113">
        <f t="shared" si="4"/>
        <v>297.66999999999996</v>
      </c>
      <c r="X16" s="411" t="s">
        <v>829</v>
      </c>
    </row>
    <row r="17" spans="2:25" x14ac:dyDescent="0.35">
      <c r="B17" s="420" t="s">
        <v>2</v>
      </c>
      <c r="C17" s="421"/>
      <c r="D17" s="421"/>
      <c r="E17" s="421"/>
      <c r="F17" s="421"/>
      <c r="G17" s="421"/>
      <c r="H17" s="422"/>
      <c r="L17" s="47">
        <v>14</v>
      </c>
      <c r="M17" s="65" t="s">
        <v>259</v>
      </c>
      <c r="N17" s="73" t="str">
        <f t="shared" si="0"/>
        <v>362</v>
      </c>
      <c r="O17" s="148">
        <v>179.3</v>
      </c>
      <c r="P17" s="329" t="s">
        <v>439</v>
      </c>
      <c r="Q17" s="62" t="e">
        <f>SUMIF('[1]DAFTAR BD'!$D$4:$D$991,'[1]TOTAL HM'!$D17,'[1]DAFTAR BD'!$G$4:$G$991)</f>
        <v>#VALUE!</v>
      </c>
      <c r="R17" s="311"/>
      <c r="S17" s="312"/>
      <c r="T17" s="149">
        <f t="shared" si="5"/>
        <v>179.3</v>
      </c>
      <c r="U17" s="150">
        <f t="shared" si="2"/>
        <v>1</v>
      </c>
      <c r="V17" s="286">
        <f t="shared" si="3"/>
        <v>0.85</v>
      </c>
      <c r="W17" s="113">
        <f t="shared" si="4"/>
        <v>152.405</v>
      </c>
      <c r="X17" s="411"/>
      <c r="Y17" s="121" t="s">
        <v>762</v>
      </c>
    </row>
    <row r="18" spans="2:25" x14ac:dyDescent="0.35">
      <c r="B18" s="419" t="s">
        <v>840</v>
      </c>
      <c r="C18" s="419"/>
      <c r="D18" s="419"/>
      <c r="E18" s="419"/>
      <c r="F18" s="419"/>
      <c r="G18" s="419"/>
      <c r="H18" s="419"/>
      <c r="I18" s="106" t="s">
        <v>12</v>
      </c>
      <c r="J18" s="106" t="s">
        <v>13</v>
      </c>
      <c r="L18" s="47">
        <v>15</v>
      </c>
      <c r="M18" s="323" t="s">
        <v>734</v>
      </c>
      <c r="N18" s="314" t="str">
        <f t="shared" si="0"/>
        <v>387</v>
      </c>
      <c r="O18" s="315">
        <v>534.29999999999995</v>
      </c>
      <c r="P18" s="328" t="s">
        <v>439</v>
      </c>
      <c r="Q18" s="62" t="e">
        <f>SUMIF('[1]DAFTAR BD'!$D$4:$D$991,'[1]TOTAL HM'!$D18,'[1]DAFTAR BD'!$G$4:$G$991)</f>
        <v>#VALUE!</v>
      </c>
      <c r="R18" s="316"/>
      <c r="S18" s="317"/>
      <c r="T18" s="318">
        <f t="shared" si="5"/>
        <v>534.29999999999995</v>
      </c>
      <c r="U18" s="319">
        <f t="shared" si="2"/>
        <v>1</v>
      </c>
      <c r="V18" s="286">
        <f t="shared" si="3"/>
        <v>0.85</v>
      </c>
      <c r="W18" s="321">
        <f t="shared" si="4"/>
        <v>454.15499999999997</v>
      </c>
      <c r="X18" s="275" t="s">
        <v>828</v>
      </c>
    </row>
    <row r="19" spans="2:25" x14ac:dyDescent="0.35">
      <c r="B19" s="336" t="s">
        <v>833</v>
      </c>
      <c r="C19" s="337" t="s">
        <v>834</v>
      </c>
      <c r="D19" s="337" t="s">
        <v>835</v>
      </c>
      <c r="E19" s="337" t="s">
        <v>836</v>
      </c>
      <c r="F19" s="337" t="s">
        <v>837</v>
      </c>
      <c r="G19" s="337" t="s">
        <v>838</v>
      </c>
      <c r="H19" s="338" t="s">
        <v>839</v>
      </c>
      <c r="I19" s="106" t="s">
        <v>8</v>
      </c>
      <c r="J19" s="85" t="s">
        <v>966</v>
      </c>
      <c r="L19" s="47">
        <v>16</v>
      </c>
      <c r="M19" s="324" t="s">
        <v>733</v>
      </c>
      <c r="N19" s="290" t="str">
        <f t="shared" si="0"/>
        <v>388</v>
      </c>
      <c r="O19" s="291">
        <v>475.8</v>
      </c>
      <c r="P19" s="292" t="s">
        <v>439</v>
      </c>
      <c r="Q19" s="62" t="e">
        <f>SUMIF('[1]DAFTAR BD'!$D$4:$D$991,'[1]TOTAL HM'!$D19,'[1]DAFTAR BD'!$G$4:$G$991)</f>
        <v>#VALUE!</v>
      </c>
      <c r="R19" s="308"/>
      <c r="S19" s="310"/>
      <c r="T19" s="293">
        <f t="shared" si="5"/>
        <v>475.8</v>
      </c>
      <c r="U19" s="294">
        <f t="shared" si="2"/>
        <v>1</v>
      </c>
      <c r="V19" s="286">
        <f t="shared" si="3"/>
        <v>0.85</v>
      </c>
      <c r="W19" s="296">
        <f t="shared" si="4"/>
        <v>404.43</v>
      </c>
      <c r="X19" s="412" t="s">
        <v>830</v>
      </c>
    </row>
    <row r="20" spans="2:25" x14ac:dyDescent="0.35">
      <c r="B20" s="339"/>
      <c r="C20" s="339"/>
      <c r="D20" s="339"/>
      <c r="E20" s="339"/>
      <c r="F20" s="339"/>
      <c r="G20" s="339">
        <v>1</v>
      </c>
      <c r="H20" s="339">
        <v>2</v>
      </c>
      <c r="I20" s="106" t="s">
        <v>9</v>
      </c>
      <c r="J20" s="85" t="s">
        <v>967</v>
      </c>
      <c r="L20" s="47">
        <v>17</v>
      </c>
      <c r="M20" s="324" t="s">
        <v>732</v>
      </c>
      <c r="N20" s="290" t="str">
        <f t="shared" si="0"/>
        <v>391</v>
      </c>
      <c r="O20" s="291">
        <v>554.9</v>
      </c>
      <c r="P20" s="292" t="s">
        <v>439</v>
      </c>
      <c r="Q20" s="62" t="e">
        <f>SUMIF('[1]DAFTAR BD'!$D$4:$D$991,'[1]TOTAL HM'!$D20,'[1]DAFTAR BD'!$G$4:$G$991)</f>
        <v>#VALUE!</v>
      </c>
      <c r="R20" s="308"/>
      <c r="S20" s="309"/>
      <c r="T20" s="293">
        <f t="shared" si="5"/>
        <v>554.9</v>
      </c>
      <c r="U20" s="294">
        <f t="shared" si="2"/>
        <v>1</v>
      </c>
      <c r="V20" s="286">
        <f t="shared" si="3"/>
        <v>0.85</v>
      </c>
      <c r="W20" s="296">
        <f t="shared" si="4"/>
        <v>471.66499999999996</v>
      </c>
      <c r="X20" s="412"/>
    </row>
    <row r="21" spans="2:25" x14ac:dyDescent="0.35">
      <c r="B21" s="85"/>
      <c r="C21" s="85"/>
      <c r="D21" s="85"/>
      <c r="E21" s="85"/>
      <c r="F21" s="85"/>
      <c r="G21" s="85" t="s">
        <v>841</v>
      </c>
      <c r="H21" s="85" t="s">
        <v>842</v>
      </c>
      <c r="I21" s="106" t="s">
        <v>10</v>
      </c>
      <c r="J21" s="85" t="s">
        <v>968</v>
      </c>
      <c r="L21" s="47">
        <v>18</v>
      </c>
      <c r="M21" s="324" t="s">
        <v>737</v>
      </c>
      <c r="N21" s="290" t="str">
        <f t="shared" si="0"/>
        <v>389</v>
      </c>
      <c r="O21" s="291">
        <v>528.79999999999995</v>
      </c>
      <c r="P21" s="292" t="s">
        <v>439</v>
      </c>
      <c r="Q21" s="62" t="e">
        <f>SUMIF('[1]DAFTAR BD'!$D$4:$D$991,'[1]TOTAL HM'!$D21,'[1]DAFTAR BD'!$G$4:$G$991)</f>
        <v>#VALUE!</v>
      </c>
      <c r="R21" s="308"/>
      <c r="S21" s="309"/>
      <c r="T21" s="293">
        <f t="shared" si="5"/>
        <v>528.79999999999995</v>
      </c>
      <c r="U21" s="294">
        <f t="shared" si="2"/>
        <v>1</v>
      </c>
      <c r="V21" s="286">
        <f t="shared" si="3"/>
        <v>0.85</v>
      </c>
      <c r="W21" s="296">
        <f t="shared" si="4"/>
        <v>449.47999999999996</v>
      </c>
      <c r="X21" s="412"/>
    </row>
    <row r="22" spans="2:25" x14ac:dyDescent="0.35">
      <c r="B22" s="339">
        <v>3</v>
      </c>
      <c r="C22" s="339">
        <v>4</v>
      </c>
      <c r="D22" s="339">
        <v>5</v>
      </c>
      <c r="E22" s="339">
        <v>6</v>
      </c>
      <c r="F22" s="339">
        <v>7</v>
      </c>
      <c r="G22" s="339">
        <v>8</v>
      </c>
      <c r="H22" s="339">
        <v>9</v>
      </c>
      <c r="I22" s="106" t="s">
        <v>11</v>
      </c>
      <c r="J22" s="85" t="s">
        <v>969</v>
      </c>
      <c r="L22" s="47">
        <v>19</v>
      </c>
      <c r="M22" s="324" t="s">
        <v>735</v>
      </c>
      <c r="N22" s="290" t="str">
        <f t="shared" si="0"/>
        <v>390</v>
      </c>
      <c r="O22" s="291">
        <v>547</v>
      </c>
      <c r="P22" s="292" t="s">
        <v>439</v>
      </c>
      <c r="Q22" s="62" t="e">
        <f>SUMIF('[1]DAFTAR BD'!$D$4:$D$991,'[1]TOTAL HM'!$D22,'[1]DAFTAR BD'!$G$4:$G$991)</f>
        <v>#VALUE!</v>
      </c>
      <c r="R22" s="308"/>
      <c r="S22" s="309"/>
      <c r="T22" s="293">
        <f t="shared" si="5"/>
        <v>547</v>
      </c>
      <c r="U22" s="294">
        <f t="shared" si="2"/>
        <v>1</v>
      </c>
      <c r="V22" s="286">
        <f t="shared" si="3"/>
        <v>0.85</v>
      </c>
      <c r="W22" s="296">
        <f t="shared" si="4"/>
        <v>464.95</v>
      </c>
      <c r="X22" s="412"/>
    </row>
    <row r="23" spans="2:25" ht="15" thickBot="1" x14ac:dyDescent="0.4">
      <c r="B23" s="85" t="s">
        <v>843</v>
      </c>
      <c r="C23" s="85" t="s">
        <v>844</v>
      </c>
      <c r="D23" s="85" t="s">
        <v>845</v>
      </c>
      <c r="E23" s="85" t="s">
        <v>846</v>
      </c>
      <c r="F23" s="85" t="s">
        <v>847</v>
      </c>
      <c r="G23" s="85" t="s">
        <v>848</v>
      </c>
      <c r="H23" s="85" t="s">
        <v>849</v>
      </c>
      <c r="L23" s="47">
        <v>20</v>
      </c>
      <c r="M23" s="324" t="s">
        <v>736</v>
      </c>
      <c r="N23" s="290" t="str">
        <f t="shared" si="0"/>
        <v>392</v>
      </c>
      <c r="O23" s="291">
        <v>577.20000000000005</v>
      </c>
      <c r="P23" s="292" t="s">
        <v>439</v>
      </c>
      <c r="Q23" s="62" t="e">
        <f>SUMIF('[1]DAFTAR BD'!$D$4:$D$991,'[1]TOTAL HM'!$D23,'[1]DAFTAR BD'!$G$4:$G$991)</f>
        <v>#VALUE!</v>
      </c>
      <c r="R23" s="308"/>
      <c r="S23" s="309"/>
      <c r="T23" s="293">
        <f t="shared" si="5"/>
        <v>577.20000000000005</v>
      </c>
      <c r="U23" s="294">
        <f t="shared" si="2"/>
        <v>1</v>
      </c>
      <c r="V23" s="286">
        <f t="shared" si="3"/>
        <v>0.85</v>
      </c>
      <c r="W23" s="296">
        <f t="shared" si="4"/>
        <v>490.62</v>
      </c>
      <c r="X23" s="412"/>
    </row>
    <row r="24" spans="2:25" ht="15" thickBot="1" x14ac:dyDescent="0.4">
      <c r="B24" s="339">
        <v>10</v>
      </c>
      <c r="C24" s="339">
        <v>11</v>
      </c>
      <c r="D24" s="339">
        <v>12</v>
      </c>
      <c r="E24" s="339">
        <v>13</v>
      </c>
      <c r="F24" s="339">
        <v>14</v>
      </c>
      <c r="G24" s="339">
        <v>15</v>
      </c>
      <c r="H24" s="339">
        <v>16</v>
      </c>
      <c r="L24" s="413" t="s">
        <v>268</v>
      </c>
      <c r="M24" s="413"/>
      <c r="N24" s="413"/>
      <c r="O24" s="245">
        <f>SUM(O4:O23)</f>
        <v>8590.6</v>
      </c>
      <c r="P24" s="325"/>
      <c r="Q24" s="115" t="e">
        <f>SUM(Q4:Q17)</f>
        <v>#VALUE!</v>
      </c>
      <c r="R24" s="117">
        <f>SUM(R4:R23)</f>
        <v>2585.58</v>
      </c>
      <c r="S24" s="117">
        <f>SUM(S7:S11)</f>
        <v>646.91999999999996</v>
      </c>
      <c r="T24" s="271">
        <f>SUM(T4:T23)</f>
        <v>6651.94</v>
      </c>
      <c r="U24" s="118"/>
      <c r="V24" s="119">
        <f>SUM(V7:V11)</f>
        <v>0.4739371320531468</v>
      </c>
      <c r="W24" s="120">
        <f>SUM(W4:W23)</f>
        <v>5363.35</v>
      </c>
    </row>
    <row r="25" spans="2:25" x14ac:dyDescent="0.35">
      <c r="B25" s="85" t="s">
        <v>850</v>
      </c>
      <c r="C25" s="85" t="s">
        <v>851</v>
      </c>
      <c r="D25" s="85" t="s">
        <v>852</v>
      </c>
      <c r="E25" s="85" t="s">
        <v>853</v>
      </c>
      <c r="F25" s="85" t="s">
        <v>854</v>
      </c>
      <c r="G25" s="85" t="s">
        <v>855</v>
      </c>
      <c r="H25" s="85" t="s">
        <v>856</v>
      </c>
    </row>
    <row r="26" spans="2:25" x14ac:dyDescent="0.35">
      <c r="B26" s="339">
        <v>17</v>
      </c>
      <c r="C26" s="339">
        <v>18</v>
      </c>
      <c r="D26" s="339">
        <v>19</v>
      </c>
      <c r="E26" s="339">
        <v>20</v>
      </c>
      <c r="F26" s="339">
        <v>21</v>
      </c>
      <c r="G26" s="339">
        <v>22</v>
      </c>
      <c r="H26" s="339">
        <v>23</v>
      </c>
    </row>
    <row r="27" spans="2:25" x14ac:dyDescent="0.35">
      <c r="B27" s="85" t="s">
        <v>857</v>
      </c>
      <c r="C27" s="85" t="s">
        <v>858</v>
      </c>
      <c r="D27" s="85" t="s">
        <v>859</v>
      </c>
      <c r="E27" s="85" t="s">
        <v>860</v>
      </c>
      <c r="F27" s="85" t="s">
        <v>861</v>
      </c>
      <c r="G27" s="85" t="s">
        <v>862</v>
      </c>
      <c r="H27" s="85" t="s">
        <v>863</v>
      </c>
    </row>
    <row r="28" spans="2:25" x14ac:dyDescent="0.35">
      <c r="B28" s="339">
        <v>24</v>
      </c>
      <c r="C28" s="339">
        <v>25</v>
      </c>
      <c r="D28" s="339">
        <v>26</v>
      </c>
      <c r="E28" s="339">
        <v>27</v>
      </c>
      <c r="F28" s="339">
        <v>28</v>
      </c>
      <c r="G28" s="339">
        <v>29</v>
      </c>
      <c r="H28" s="339">
        <v>30</v>
      </c>
    </row>
    <row r="29" spans="2:25" x14ac:dyDescent="0.35">
      <c r="B29" s="85" t="s">
        <v>864</v>
      </c>
      <c r="C29" s="85" t="s">
        <v>865</v>
      </c>
      <c r="D29" s="85" t="s">
        <v>866</v>
      </c>
      <c r="E29" s="85" t="s">
        <v>962</v>
      </c>
      <c r="F29" s="85" t="s">
        <v>963</v>
      </c>
      <c r="G29" s="85" t="s">
        <v>964</v>
      </c>
      <c r="H29" s="85" t="s">
        <v>965</v>
      </c>
    </row>
    <row r="30" spans="2:25" x14ac:dyDescent="0.35">
      <c r="B30" s="339"/>
      <c r="C30" s="339"/>
      <c r="D30" s="339"/>
      <c r="E30" s="339"/>
      <c r="F30" s="339"/>
      <c r="G30" s="339"/>
      <c r="H30" s="340"/>
    </row>
    <row r="32" spans="2:25" x14ac:dyDescent="0.35">
      <c r="B32" s="420" t="s">
        <v>1</v>
      </c>
      <c r="C32" s="421"/>
      <c r="D32" s="421"/>
      <c r="E32" s="421"/>
      <c r="F32" s="421"/>
      <c r="G32" s="421"/>
      <c r="H32" s="422"/>
    </row>
    <row r="33" spans="2:10" x14ac:dyDescent="0.35">
      <c r="B33" s="419" t="s">
        <v>840</v>
      </c>
      <c r="C33" s="419"/>
      <c r="D33" s="419"/>
      <c r="E33" s="419"/>
      <c r="F33" s="419"/>
      <c r="G33" s="419"/>
      <c r="H33" s="419"/>
      <c r="I33" s="106" t="s">
        <v>12</v>
      </c>
      <c r="J33" s="106" t="s">
        <v>13</v>
      </c>
    </row>
    <row r="34" spans="2:10" x14ac:dyDescent="0.35">
      <c r="B34" s="336" t="s">
        <v>833</v>
      </c>
      <c r="C34" s="337" t="s">
        <v>834</v>
      </c>
      <c r="D34" s="337" t="s">
        <v>835</v>
      </c>
      <c r="E34" s="337" t="s">
        <v>836</v>
      </c>
      <c r="F34" s="337" t="s">
        <v>837</v>
      </c>
      <c r="G34" s="337" t="s">
        <v>838</v>
      </c>
      <c r="H34" s="338" t="s">
        <v>839</v>
      </c>
      <c r="I34" s="106" t="s">
        <v>8</v>
      </c>
      <c r="J34" s="85" t="s">
        <v>958</v>
      </c>
    </row>
    <row r="35" spans="2:10" x14ac:dyDescent="0.35">
      <c r="B35" s="339"/>
      <c r="C35" s="339"/>
      <c r="D35" s="339"/>
      <c r="E35" s="339"/>
      <c r="F35" s="339"/>
      <c r="G35" s="339">
        <v>1</v>
      </c>
      <c r="H35" s="339">
        <v>2</v>
      </c>
      <c r="I35" s="106" t="s">
        <v>9</v>
      </c>
      <c r="J35" s="85" t="s">
        <v>959</v>
      </c>
    </row>
    <row r="36" spans="2:10" x14ac:dyDescent="0.35">
      <c r="B36" s="85"/>
      <c r="C36" s="85"/>
      <c r="D36" s="85"/>
      <c r="E36" s="85"/>
      <c r="F36" s="85"/>
      <c r="G36" s="85" t="s">
        <v>867</v>
      </c>
      <c r="H36" s="85" t="s">
        <v>868</v>
      </c>
      <c r="I36" s="106" t="s">
        <v>10</v>
      </c>
      <c r="J36" s="85" t="s">
        <v>960</v>
      </c>
    </row>
    <row r="37" spans="2:10" x14ac:dyDescent="0.35">
      <c r="B37" s="339">
        <v>3</v>
      </c>
      <c r="C37" s="339">
        <v>4</v>
      </c>
      <c r="D37" s="339">
        <v>5</v>
      </c>
      <c r="E37" s="339">
        <v>6</v>
      </c>
      <c r="F37" s="339">
        <v>7</v>
      </c>
      <c r="G37" s="339">
        <v>8</v>
      </c>
      <c r="H37" s="339">
        <v>9</v>
      </c>
      <c r="I37" s="106" t="s">
        <v>11</v>
      </c>
      <c r="J37" s="85" t="s">
        <v>961</v>
      </c>
    </row>
    <row r="38" spans="2:10" x14ac:dyDescent="0.35">
      <c r="B38" s="85" t="s">
        <v>869</v>
      </c>
      <c r="C38" s="85" t="s">
        <v>870</v>
      </c>
      <c r="D38" s="85" t="s">
        <v>871</v>
      </c>
      <c r="E38" s="85" t="s">
        <v>872</v>
      </c>
      <c r="F38" s="85" t="s">
        <v>873</v>
      </c>
      <c r="G38" s="85" t="s">
        <v>865</v>
      </c>
      <c r="H38" s="85" t="s">
        <v>874</v>
      </c>
    </row>
    <row r="39" spans="2:10" x14ac:dyDescent="0.35">
      <c r="B39" s="339">
        <v>10</v>
      </c>
      <c r="C39" s="339">
        <v>11</v>
      </c>
      <c r="D39" s="339">
        <v>12</v>
      </c>
      <c r="E39" s="339">
        <v>13</v>
      </c>
      <c r="F39" s="339">
        <v>14</v>
      </c>
      <c r="G39" s="339">
        <v>15</v>
      </c>
      <c r="H39" s="339">
        <v>16</v>
      </c>
    </row>
    <row r="40" spans="2:10" x14ac:dyDescent="0.35">
      <c r="B40" s="85" t="s">
        <v>875</v>
      </c>
      <c r="C40" s="85" t="s">
        <v>876</v>
      </c>
      <c r="D40" s="85" t="s">
        <v>877</v>
      </c>
      <c r="E40" s="85" t="s">
        <v>878</v>
      </c>
      <c r="F40" s="85" t="s">
        <v>879</v>
      </c>
      <c r="G40" s="85" t="s">
        <v>880</v>
      </c>
      <c r="H40" s="85" t="s">
        <v>881</v>
      </c>
    </row>
    <row r="41" spans="2:10" x14ac:dyDescent="0.35">
      <c r="B41" s="339">
        <v>17</v>
      </c>
      <c r="C41" s="339">
        <v>18</v>
      </c>
      <c r="D41" s="339">
        <v>19</v>
      </c>
      <c r="E41" s="339">
        <v>20</v>
      </c>
      <c r="F41" s="339">
        <v>21</v>
      </c>
      <c r="G41" s="339">
        <v>22</v>
      </c>
      <c r="H41" s="339">
        <v>23</v>
      </c>
    </row>
    <row r="42" spans="2:10" x14ac:dyDescent="0.35">
      <c r="B42" s="85" t="s">
        <v>882</v>
      </c>
      <c r="C42" s="85" t="s">
        <v>883</v>
      </c>
      <c r="D42" s="85" t="s">
        <v>884</v>
      </c>
      <c r="E42" s="85" t="s">
        <v>885</v>
      </c>
      <c r="F42" s="85" t="s">
        <v>886</v>
      </c>
      <c r="G42" s="85" t="s">
        <v>863</v>
      </c>
      <c r="H42" s="85" t="s">
        <v>887</v>
      </c>
    </row>
    <row r="43" spans="2:10" x14ac:dyDescent="0.35">
      <c r="B43" s="339">
        <v>24</v>
      </c>
      <c r="C43" s="339">
        <v>25</v>
      </c>
      <c r="D43" s="339">
        <v>26</v>
      </c>
      <c r="E43" s="339">
        <v>27</v>
      </c>
      <c r="F43" s="339">
        <v>28</v>
      </c>
      <c r="G43" s="339">
        <v>29</v>
      </c>
      <c r="H43" s="339">
        <v>30</v>
      </c>
    </row>
    <row r="44" spans="2:10" x14ac:dyDescent="0.35">
      <c r="B44" s="85" t="s">
        <v>888</v>
      </c>
      <c r="C44" s="85" t="s">
        <v>889</v>
      </c>
      <c r="D44" s="85" t="s">
        <v>890</v>
      </c>
      <c r="E44" s="85" t="s">
        <v>955</v>
      </c>
      <c r="F44" s="85" t="s">
        <v>956</v>
      </c>
      <c r="G44" s="85" t="s">
        <v>957</v>
      </c>
      <c r="H44" s="85" t="s">
        <v>924</v>
      </c>
    </row>
    <row r="45" spans="2:10" x14ac:dyDescent="0.35">
      <c r="B45" s="339"/>
      <c r="C45" s="339"/>
      <c r="D45" s="339"/>
      <c r="E45" s="339"/>
      <c r="F45" s="339"/>
      <c r="G45" s="339"/>
      <c r="H45" s="340"/>
    </row>
    <row r="48" spans="2:10" x14ac:dyDescent="0.35">
      <c r="B48" s="420" t="s">
        <v>4</v>
      </c>
      <c r="C48" s="421"/>
      <c r="D48" s="421"/>
      <c r="E48" s="421"/>
      <c r="F48" s="421"/>
      <c r="G48" s="421"/>
      <c r="H48" s="422"/>
      <c r="I48" s="106" t="s">
        <v>12</v>
      </c>
      <c r="J48" s="106" t="s">
        <v>13</v>
      </c>
    </row>
    <row r="49" spans="2:10" x14ac:dyDescent="0.35">
      <c r="B49" s="419" t="s">
        <v>840</v>
      </c>
      <c r="C49" s="419"/>
      <c r="D49" s="419"/>
      <c r="E49" s="419"/>
      <c r="F49" s="419"/>
      <c r="G49" s="419"/>
      <c r="H49" s="419"/>
      <c r="I49" s="106" t="s">
        <v>8</v>
      </c>
      <c r="J49" s="85" t="s">
        <v>932</v>
      </c>
    </row>
    <row r="50" spans="2:10" x14ac:dyDescent="0.35">
      <c r="B50" s="336" t="s">
        <v>833</v>
      </c>
      <c r="C50" s="337" t="s">
        <v>834</v>
      </c>
      <c r="D50" s="337" t="s">
        <v>835</v>
      </c>
      <c r="E50" s="337" t="s">
        <v>836</v>
      </c>
      <c r="F50" s="337" t="s">
        <v>837</v>
      </c>
      <c r="G50" s="337" t="s">
        <v>838</v>
      </c>
      <c r="H50" s="338" t="s">
        <v>839</v>
      </c>
      <c r="I50" s="106" t="s">
        <v>9</v>
      </c>
      <c r="J50" s="85" t="s">
        <v>933</v>
      </c>
    </row>
    <row r="51" spans="2:10" x14ac:dyDescent="0.35">
      <c r="B51" s="339"/>
      <c r="C51" s="339"/>
      <c r="D51" s="339"/>
      <c r="E51" s="339"/>
      <c r="F51" s="339"/>
      <c r="G51" s="339">
        <v>1</v>
      </c>
      <c r="H51" s="339">
        <v>2</v>
      </c>
      <c r="I51" s="106" t="s">
        <v>10</v>
      </c>
      <c r="J51" s="85" t="s">
        <v>934</v>
      </c>
    </row>
    <row r="52" spans="2:10" x14ac:dyDescent="0.35">
      <c r="B52" s="85"/>
      <c r="C52" s="85"/>
      <c r="D52" s="85"/>
      <c r="E52" s="85"/>
      <c r="F52" s="85"/>
      <c r="G52" s="85" t="s">
        <v>856</v>
      </c>
      <c r="H52" s="85" t="s">
        <v>891</v>
      </c>
      <c r="I52" s="106" t="s">
        <v>11</v>
      </c>
      <c r="J52" s="85" t="s">
        <v>935</v>
      </c>
    </row>
    <row r="53" spans="2:10" x14ac:dyDescent="0.35">
      <c r="B53" s="339">
        <v>3</v>
      </c>
      <c r="C53" s="339">
        <v>4</v>
      </c>
      <c r="D53" s="339">
        <v>5</v>
      </c>
      <c r="E53" s="339">
        <v>6</v>
      </c>
      <c r="F53" s="339">
        <v>7</v>
      </c>
      <c r="G53" s="339">
        <v>8</v>
      </c>
      <c r="H53" s="339">
        <v>9</v>
      </c>
    </row>
    <row r="54" spans="2:10" x14ac:dyDescent="0.35">
      <c r="B54" s="85" t="s">
        <v>892</v>
      </c>
      <c r="C54" s="85" t="s">
        <v>893</v>
      </c>
      <c r="D54" s="85" t="s">
        <v>894</v>
      </c>
      <c r="E54" s="85" t="s">
        <v>895</v>
      </c>
      <c r="F54" s="85" t="s">
        <v>893</v>
      </c>
      <c r="G54" s="85" t="s">
        <v>896</v>
      </c>
      <c r="H54" s="85" t="s">
        <v>866</v>
      </c>
    </row>
    <row r="55" spans="2:10" x14ac:dyDescent="0.35">
      <c r="B55" s="339">
        <v>10</v>
      </c>
      <c r="C55" s="339">
        <v>11</v>
      </c>
      <c r="D55" s="339">
        <v>12</v>
      </c>
      <c r="E55" s="339">
        <v>13</v>
      </c>
      <c r="F55" s="339">
        <v>14</v>
      </c>
      <c r="G55" s="339">
        <v>15</v>
      </c>
      <c r="H55" s="339">
        <v>16</v>
      </c>
    </row>
    <row r="56" spans="2:10" x14ac:dyDescent="0.35">
      <c r="B56" s="85" t="s">
        <v>897</v>
      </c>
      <c r="C56" s="85" t="s">
        <v>898</v>
      </c>
      <c r="D56" s="85" t="s">
        <v>899</v>
      </c>
      <c r="E56" s="85" t="s">
        <v>900</v>
      </c>
      <c r="F56" s="85" t="s">
        <v>897</v>
      </c>
      <c r="G56" s="85" t="s">
        <v>901</v>
      </c>
      <c r="H56" s="85" t="s">
        <v>902</v>
      </c>
    </row>
    <row r="57" spans="2:10" x14ac:dyDescent="0.35">
      <c r="B57" s="339">
        <v>17</v>
      </c>
      <c r="C57" s="339">
        <v>18</v>
      </c>
      <c r="D57" s="339">
        <v>19</v>
      </c>
      <c r="E57" s="339">
        <v>20</v>
      </c>
      <c r="F57" s="339">
        <v>21</v>
      </c>
      <c r="G57" s="339">
        <v>22</v>
      </c>
      <c r="H57" s="339">
        <v>23</v>
      </c>
    </row>
    <row r="58" spans="2:10" x14ac:dyDescent="0.35">
      <c r="B58" s="85" t="s">
        <v>903</v>
      </c>
      <c r="C58" s="85" t="s">
        <v>904</v>
      </c>
      <c r="D58" s="85"/>
      <c r="E58" s="85" t="s">
        <v>905</v>
      </c>
      <c r="F58" s="85" t="s">
        <v>906</v>
      </c>
      <c r="G58" s="85" t="s">
        <v>862</v>
      </c>
      <c r="H58" s="85" t="s">
        <v>848</v>
      </c>
    </row>
    <row r="59" spans="2:10" x14ac:dyDescent="0.35">
      <c r="B59" s="339">
        <v>24</v>
      </c>
      <c r="C59" s="339">
        <v>25</v>
      </c>
      <c r="D59" s="339">
        <v>26</v>
      </c>
      <c r="E59" s="339">
        <v>27</v>
      </c>
      <c r="F59" s="339">
        <v>28</v>
      </c>
      <c r="G59" s="339">
        <v>29</v>
      </c>
      <c r="H59" s="339">
        <v>30</v>
      </c>
    </row>
    <row r="60" spans="2:10" x14ac:dyDescent="0.35">
      <c r="B60" s="85" t="s">
        <v>907</v>
      </c>
      <c r="C60" s="85" t="s">
        <v>908</v>
      </c>
      <c r="D60" s="85" t="s">
        <v>843</v>
      </c>
      <c r="E60" s="85" t="s">
        <v>929</v>
      </c>
      <c r="F60" s="85" t="s">
        <v>844</v>
      </c>
      <c r="G60" s="85" t="s">
        <v>930</v>
      </c>
      <c r="H60" s="85" t="s">
        <v>931</v>
      </c>
    </row>
    <row r="61" spans="2:10" x14ac:dyDescent="0.35">
      <c r="B61" s="339"/>
      <c r="C61" s="339"/>
      <c r="D61" s="339"/>
      <c r="E61" s="339"/>
      <c r="F61" s="339"/>
      <c r="G61" s="339"/>
      <c r="H61" s="340"/>
    </row>
    <row r="63" spans="2:10" x14ac:dyDescent="0.35">
      <c r="B63" s="420" t="s">
        <v>3</v>
      </c>
      <c r="C63" s="421"/>
      <c r="D63" s="421"/>
      <c r="E63" s="421"/>
      <c r="F63" s="421"/>
      <c r="G63" s="421"/>
      <c r="H63" s="422"/>
    </row>
    <row r="64" spans="2:10" x14ac:dyDescent="0.35">
      <c r="B64" s="419" t="s">
        <v>840</v>
      </c>
      <c r="C64" s="419"/>
      <c r="D64" s="419"/>
      <c r="E64" s="419"/>
      <c r="F64" s="419"/>
      <c r="G64" s="419"/>
      <c r="H64" s="419"/>
      <c r="I64" s="106" t="s">
        <v>12</v>
      </c>
      <c r="J64" s="106" t="s">
        <v>13</v>
      </c>
    </row>
    <row r="65" spans="2:10" x14ac:dyDescent="0.35">
      <c r="B65" s="336" t="s">
        <v>833</v>
      </c>
      <c r="C65" s="337" t="s">
        <v>834</v>
      </c>
      <c r="D65" s="337" t="s">
        <v>835</v>
      </c>
      <c r="E65" s="337" t="s">
        <v>836</v>
      </c>
      <c r="F65" s="337" t="s">
        <v>837</v>
      </c>
      <c r="G65" s="337" t="s">
        <v>838</v>
      </c>
      <c r="H65" s="338" t="s">
        <v>839</v>
      </c>
      <c r="I65" s="106" t="s">
        <v>8</v>
      </c>
      <c r="J65" s="85" t="s">
        <v>974</v>
      </c>
    </row>
    <row r="66" spans="2:10" x14ac:dyDescent="0.35">
      <c r="B66" s="339"/>
      <c r="C66" s="339"/>
      <c r="D66" s="339"/>
      <c r="E66" s="339"/>
      <c r="F66" s="339"/>
      <c r="G66" s="339">
        <v>1</v>
      </c>
      <c r="H66" s="339">
        <v>2</v>
      </c>
      <c r="I66" s="106" t="s">
        <v>9</v>
      </c>
      <c r="J66" s="85" t="s">
        <v>975</v>
      </c>
    </row>
    <row r="67" spans="2:10" x14ac:dyDescent="0.35">
      <c r="B67" s="85"/>
      <c r="C67" s="85"/>
      <c r="D67" s="85"/>
      <c r="E67" s="85"/>
      <c r="F67" s="85"/>
      <c r="G67" s="85" t="s">
        <v>909</v>
      </c>
      <c r="H67" s="85" t="s">
        <v>910</v>
      </c>
      <c r="I67" s="106" t="s">
        <v>10</v>
      </c>
      <c r="J67" s="85" t="s">
        <v>976</v>
      </c>
    </row>
    <row r="68" spans="2:10" x14ac:dyDescent="0.35">
      <c r="B68" s="339">
        <v>3</v>
      </c>
      <c r="C68" s="339">
        <v>4</v>
      </c>
      <c r="D68" s="339">
        <v>5</v>
      </c>
      <c r="E68" s="339">
        <v>6</v>
      </c>
      <c r="F68" s="339">
        <v>7</v>
      </c>
      <c r="G68" s="339">
        <v>8</v>
      </c>
      <c r="H68" s="339">
        <v>9</v>
      </c>
      <c r="I68" s="106" t="s">
        <v>11</v>
      </c>
      <c r="J68" s="85" t="s">
        <v>977</v>
      </c>
    </row>
    <row r="69" spans="2:10" x14ac:dyDescent="0.35">
      <c r="B69" s="85" t="s">
        <v>880</v>
      </c>
      <c r="C69" s="85" t="s">
        <v>911</v>
      </c>
      <c r="D69" s="85" t="s">
        <v>891</v>
      </c>
      <c r="E69" s="85" t="s">
        <v>912</v>
      </c>
      <c r="F69" s="85" t="s">
        <v>913</v>
      </c>
      <c r="G69" s="85" t="s">
        <v>914</v>
      </c>
      <c r="H69" s="85" t="s">
        <v>915</v>
      </c>
    </row>
    <row r="70" spans="2:10" x14ac:dyDescent="0.35">
      <c r="B70" s="339">
        <v>10</v>
      </c>
      <c r="C70" s="339">
        <v>11</v>
      </c>
      <c r="D70" s="339">
        <v>12</v>
      </c>
      <c r="E70" s="339">
        <v>13</v>
      </c>
      <c r="F70" s="339">
        <v>14</v>
      </c>
      <c r="G70" s="339">
        <v>15</v>
      </c>
      <c r="H70" s="339">
        <v>16</v>
      </c>
    </row>
    <row r="71" spans="2:10" x14ac:dyDescent="0.35">
      <c r="B71" s="85" t="s">
        <v>916</v>
      </c>
      <c r="C71" s="85" t="s">
        <v>917</v>
      </c>
      <c r="D71" s="85" t="s">
        <v>918</v>
      </c>
      <c r="E71" s="85" t="s">
        <v>845</v>
      </c>
      <c r="F71" s="85" t="s">
        <v>919</v>
      </c>
      <c r="G71" s="85" t="s">
        <v>920</v>
      </c>
      <c r="H71" s="85" t="s">
        <v>921</v>
      </c>
    </row>
    <row r="72" spans="2:10" x14ac:dyDescent="0.35">
      <c r="B72" s="339">
        <v>17</v>
      </c>
      <c r="C72" s="339">
        <v>18</v>
      </c>
      <c r="D72" s="339">
        <v>19</v>
      </c>
      <c r="E72" s="339">
        <v>20</v>
      </c>
      <c r="F72" s="339">
        <v>21</v>
      </c>
      <c r="G72" s="339">
        <v>22</v>
      </c>
      <c r="H72" s="339">
        <v>23</v>
      </c>
    </row>
    <row r="73" spans="2:10" x14ac:dyDescent="0.35">
      <c r="B73" s="85" t="s">
        <v>922</v>
      </c>
      <c r="C73" s="85" t="s">
        <v>923</v>
      </c>
      <c r="D73" s="85" t="s">
        <v>924</v>
      </c>
      <c r="E73" s="85" t="s">
        <v>860</v>
      </c>
      <c r="F73" s="85" t="s">
        <v>925</v>
      </c>
      <c r="G73" s="85" t="s">
        <v>926</v>
      </c>
      <c r="H73" s="85" t="s">
        <v>927</v>
      </c>
    </row>
    <row r="74" spans="2:10" x14ac:dyDescent="0.35">
      <c r="B74" s="339">
        <v>24</v>
      </c>
      <c r="C74" s="339">
        <v>25</v>
      </c>
      <c r="D74" s="339">
        <v>26</v>
      </c>
      <c r="E74" s="339">
        <v>27</v>
      </c>
      <c r="F74" s="339">
        <v>28</v>
      </c>
      <c r="G74" s="339">
        <v>29</v>
      </c>
      <c r="H74" s="339">
        <v>30</v>
      </c>
    </row>
    <row r="75" spans="2:10" x14ac:dyDescent="0.35">
      <c r="B75" s="85" t="s">
        <v>928</v>
      </c>
      <c r="C75" s="85" t="s">
        <v>848</v>
      </c>
      <c r="D75" s="85" t="s">
        <v>970</v>
      </c>
      <c r="E75" s="85" t="s">
        <v>971</v>
      </c>
      <c r="F75" s="85"/>
      <c r="G75" s="85" t="s">
        <v>972</v>
      </c>
      <c r="H75" s="85" t="s">
        <v>973</v>
      </c>
    </row>
    <row r="76" spans="2:10" x14ac:dyDescent="0.35">
      <c r="B76" s="339"/>
      <c r="C76" s="339"/>
      <c r="D76" s="339"/>
      <c r="E76" s="339"/>
      <c r="F76" s="339"/>
      <c r="G76" s="339"/>
      <c r="H76" s="340"/>
    </row>
  </sheetData>
  <mergeCells count="26">
    <mergeCell ref="B49:H49"/>
    <mergeCell ref="B48:H48"/>
    <mergeCell ref="B64:H64"/>
    <mergeCell ref="B63:H63"/>
    <mergeCell ref="R1:S1"/>
    <mergeCell ref="L2:L3"/>
    <mergeCell ref="M2:M3"/>
    <mergeCell ref="N2:N3"/>
    <mergeCell ref="O2:O3"/>
    <mergeCell ref="P2:P3"/>
    <mergeCell ref="B3:H3"/>
    <mergeCell ref="B2:H2"/>
    <mergeCell ref="B18:H18"/>
    <mergeCell ref="B17:H17"/>
    <mergeCell ref="B33:H33"/>
    <mergeCell ref="B32:H32"/>
    <mergeCell ref="X12:X15"/>
    <mergeCell ref="X16:X17"/>
    <mergeCell ref="X19:X23"/>
    <mergeCell ref="L24:N24"/>
    <mergeCell ref="Q2:Q3"/>
    <mergeCell ref="R2:R3"/>
    <mergeCell ref="S2:S3"/>
    <mergeCell ref="W2:W3"/>
    <mergeCell ref="X4:X6"/>
    <mergeCell ref="X7:X11"/>
  </mergeCells>
  <printOptions horizontalCentered="1"/>
  <pageMargins left="0" right="0" top="0" bottom="0" header="0.31496062992125984" footer="0.31496062992125984"/>
  <pageSetup paperSize="9" scale="50" orientation="landscape" horizontalDpi="0" verticalDpi="0" r:id="rId1"/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0" zoomScaleNormal="80" workbookViewId="0">
      <selection activeCell="D2" sqref="D2:D3"/>
    </sheetView>
  </sheetViews>
  <sheetFormatPr defaultRowHeight="14.5" x14ac:dyDescent="0.35"/>
  <cols>
    <col min="1" max="1" width="4" bestFit="1" customWidth="1"/>
    <col min="2" max="2" width="17.6328125" bestFit="1" customWidth="1"/>
    <col min="4" max="4" width="18.1796875" bestFit="1" customWidth="1"/>
    <col min="5" max="5" width="10.6328125" hidden="1" customWidth="1"/>
    <col min="7" max="7" width="14" hidden="1" customWidth="1"/>
    <col min="8" max="8" width="9.7265625" bestFit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81640625" bestFit="1" customWidth="1"/>
    <col min="13" max="13" width="15.1796875" bestFit="1" customWidth="1"/>
  </cols>
  <sheetData>
    <row r="1" spans="1:13" x14ac:dyDescent="0.35">
      <c r="D1" s="372" t="s">
        <v>1138</v>
      </c>
      <c r="G1" s="362" t="s">
        <v>1135</v>
      </c>
      <c r="H1" s="363"/>
      <c r="K1" s="112">
        <v>0.15</v>
      </c>
    </row>
    <row r="2" spans="1:13" x14ac:dyDescent="0.35">
      <c r="A2" s="424" t="s">
        <v>252</v>
      </c>
      <c r="B2" s="414" t="s">
        <v>253</v>
      </c>
      <c r="C2" s="414" t="s">
        <v>254</v>
      </c>
      <c r="D2" s="414" t="s">
        <v>14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</row>
    <row r="3" spans="1:13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</row>
    <row r="4" spans="1:13" x14ac:dyDescent="0.35">
      <c r="A4" s="47">
        <v>1</v>
      </c>
      <c r="B4" s="278" t="s">
        <v>344</v>
      </c>
      <c r="C4" s="279" t="str">
        <f t="shared" ref="C4:C23" si="0">RIGHT(B4,3)</f>
        <v>348</v>
      </c>
      <c r="D4" s="280"/>
      <c r="E4" s="376" t="s">
        <v>439</v>
      </c>
      <c r="F4" s="356"/>
      <c r="G4" s="439" t="s">
        <v>1137</v>
      </c>
      <c r="H4" s="283"/>
      <c r="I4" s="284" t="e">
        <f t="shared" ref="I4:I23" si="1">D4-(G4-H4)</f>
        <v>#VALUE!</v>
      </c>
      <c r="J4" s="285" t="e">
        <f t="shared" ref="J4:J23" si="2">I4/D4*100%</f>
        <v>#VALUE!</v>
      </c>
      <c r="K4" s="286" t="e">
        <f>J4-$K$1</f>
        <v>#VALUE!</v>
      </c>
      <c r="L4" s="287" t="e">
        <f t="shared" ref="L4:L23" si="3">D4*K4</f>
        <v>#VALUE!</v>
      </c>
      <c r="M4" s="418" t="s">
        <v>831</v>
      </c>
    </row>
    <row r="5" spans="1:13" x14ac:dyDescent="0.35">
      <c r="A5" s="47">
        <v>2</v>
      </c>
      <c r="B5" s="278" t="s">
        <v>345</v>
      </c>
      <c r="C5" s="279" t="str">
        <f t="shared" si="0"/>
        <v>349</v>
      </c>
      <c r="D5" s="288"/>
      <c r="E5" s="376" t="s">
        <v>439</v>
      </c>
      <c r="F5" s="62"/>
      <c r="G5" s="440"/>
      <c r="H5" s="283"/>
      <c r="I5" s="284">
        <f t="shared" si="1"/>
        <v>0</v>
      </c>
      <c r="J5" s="285" t="e">
        <f t="shared" si="2"/>
        <v>#DIV/0!</v>
      </c>
      <c r="K5" s="286" t="e">
        <f t="shared" ref="K5:K23" si="4">J5-$K$1</f>
        <v>#DIV/0!</v>
      </c>
      <c r="L5" s="287" t="e">
        <f t="shared" si="3"/>
        <v>#DIV/0!</v>
      </c>
      <c r="M5" s="418"/>
    </row>
    <row r="6" spans="1:13" x14ac:dyDescent="0.35">
      <c r="A6" s="179">
        <v>3</v>
      </c>
      <c r="B6" s="278" t="s">
        <v>346</v>
      </c>
      <c r="C6" s="279" t="str">
        <f t="shared" si="0"/>
        <v>350</v>
      </c>
      <c r="D6" s="288"/>
      <c r="E6" s="376" t="s">
        <v>439</v>
      </c>
      <c r="F6" s="62"/>
      <c r="G6" s="440"/>
      <c r="H6" s="283"/>
      <c r="I6" s="284">
        <f t="shared" si="1"/>
        <v>0</v>
      </c>
      <c r="J6" s="285" t="e">
        <f t="shared" si="2"/>
        <v>#DIV/0!</v>
      </c>
      <c r="K6" s="286" t="e">
        <f t="shared" si="4"/>
        <v>#DIV/0!</v>
      </c>
      <c r="L6" s="289" t="e">
        <f t="shared" si="3"/>
        <v>#DIV/0!</v>
      </c>
      <c r="M6" s="418"/>
    </row>
    <row r="7" spans="1:13" x14ac:dyDescent="0.35">
      <c r="A7" s="47">
        <v>4</v>
      </c>
      <c r="B7" s="297" t="s">
        <v>260</v>
      </c>
      <c r="C7" s="298" t="str">
        <f t="shared" si="0"/>
        <v>372</v>
      </c>
      <c r="D7" s="299"/>
      <c r="E7" s="300" t="s">
        <v>439</v>
      </c>
      <c r="F7" s="62"/>
      <c r="G7" s="440"/>
      <c r="H7" s="302"/>
      <c r="I7" s="303">
        <f t="shared" si="1"/>
        <v>0</v>
      </c>
      <c r="J7" s="304" t="e">
        <f t="shared" si="2"/>
        <v>#DIV/0!</v>
      </c>
      <c r="K7" s="305" t="e">
        <f t="shared" si="4"/>
        <v>#DIV/0!</v>
      </c>
      <c r="L7" s="306" t="e">
        <f t="shared" si="3"/>
        <v>#DIV/0!</v>
      </c>
      <c r="M7" s="412" t="s">
        <v>830</v>
      </c>
    </row>
    <row r="8" spans="1:13" x14ac:dyDescent="0.35">
      <c r="A8" s="47">
        <v>5</v>
      </c>
      <c r="B8" s="297" t="s">
        <v>262</v>
      </c>
      <c r="C8" s="298" t="str">
        <f t="shared" si="0"/>
        <v>378</v>
      </c>
      <c r="D8" s="299"/>
      <c r="E8" s="300" t="s">
        <v>439</v>
      </c>
      <c r="F8" s="62"/>
      <c r="G8" s="440"/>
      <c r="H8" s="302"/>
      <c r="I8" s="303">
        <f t="shared" si="1"/>
        <v>0</v>
      </c>
      <c r="J8" s="304" t="e">
        <f t="shared" si="2"/>
        <v>#DIV/0!</v>
      </c>
      <c r="K8" s="305" t="e">
        <f t="shared" si="4"/>
        <v>#DIV/0!</v>
      </c>
      <c r="L8" s="306" t="e">
        <f t="shared" si="3"/>
        <v>#DIV/0!</v>
      </c>
      <c r="M8" s="412"/>
    </row>
    <row r="9" spans="1:13" x14ac:dyDescent="0.35">
      <c r="A9" s="47">
        <v>6</v>
      </c>
      <c r="B9" s="297" t="s">
        <v>264</v>
      </c>
      <c r="C9" s="298" t="str">
        <f t="shared" si="0"/>
        <v>380</v>
      </c>
      <c r="D9" s="299"/>
      <c r="E9" s="300" t="s">
        <v>439</v>
      </c>
      <c r="F9" s="62"/>
      <c r="G9" s="440"/>
      <c r="H9" s="302"/>
      <c r="I9" s="303">
        <f t="shared" si="1"/>
        <v>0</v>
      </c>
      <c r="J9" s="304" t="e">
        <f t="shared" si="2"/>
        <v>#DIV/0!</v>
      </c>
      <c r="K9" s="305" t="e">
        <f t="shared" si="4"/>
        <v>#DIV/0!</v>
      </c>
      <c r="L9" s="306" t="e">
        <f t="shared" si="3"/>
        <v>#DIV/0!</v>
      </c>
      <c r="M9" s="412"/>
    </row>
    <row r="10" spans="1:13" x14ac:dyDescent="0.35">
      <c r="A10" s="47">
        <v>7</v>
      </c>
      <c r="B10" s="297" t="s">
        <v>266</v>
      </c>
      <c r="C10" s="298" t="str">
        <f t="shared" si="0"/>
        <v>382</v>
      </c>
      <c r="D10" s="299"/>
      <c r="E10" s="300" t="s">
        <v>439</v>
      </c>
      <c r="F10" s="62"/>
      <c r="G10" s="440"/>
      <c r="H10" s="302"/>
      <c r="I10" s="303">
        <f t="shared" si="1"/>
        <v>0</v>
      </c>
      <c r="J10" s="304" t="e">
        <f t="shared" si="2"/>
        <v>#DIV/0!</v>
      </c>
      <c r="K10" s="305" t="e">
        <f t="shared" si="4"/>
        <v>#DIV/0!</v>
      </c>
      <c r="L10" s="306" t="e">
        <f t="shared" si="3"/>
        <v>#DIV/0!</v>
      </c>
      <c r="M10" s="412"/>
    </row>
    <row r="11" spans="1:13" x14ac:dyDescent="0.35">
      <c r="A11" s="47">
        <v>8</v>
      </c>
      <c r="B11" s="297" t="s">
        <v>267</v>
      </c>
      <c r="C11" s="298" t="str">
        <f t="shared" si="0"/>
        <v>383</v>
      </c>
      <c r="D11" s="299"/>
      <c r="E11" s="300" t="s">
        <v>439</v>
      </c>
      <c r="F11" s="62"/>
      <c r="G11" s="440"/>
      <c r="H11" s="302"/>
      <c r="I11" s="303">
        <f t="shared" si="1"/>
        <v>0</v>
      </c>
      <c r="J11" s="304" t="e">
        <f t="shared" si="2"/>
        <v>#DIV/0!</v>
      </c>
      <c r="K11" s="305" t="e">
        <f t="shared" si="4"/>
        <v>#DIV/0!</v>
      </c>
      <c r="L11" s="307" t="e">
        <f t="shared" si="3"/>
        <v>#DIV/0!</v>
      </c>
      <c r="M11" s="412"/>
    </row>
    <row r="12" spans="1:13" x14ac:dyDescent="0.35">
      <c r="A12" s="47">
        <v>9</v>
      </c>
      <c r="B12" s="313" t="s">
        <v>261</v>
      </c>
      <c r="C12" s="314" t="str">
        <f t="shared" si="0"/>
        <v>373</v>
      </c>
      <c r="D12" s="315"/>
      <c r="E12" s="373" t="s">
        <v>439</v>
      </c>
      <c r="F12" s="62"/>
      <c r="G12" s="440"/>
      <c r="H12" s="317"/>
      <c r="I12" s="318">
        <f t="shared" si="1"/>
        <v>0</v>
      </c>
      <c r="J12" s="319" t="e">
        <f t="shared" si="2"/>
        <v>#DIV/0!</v>
      </c>
      <c r="K12" s="320" t="e">
        <f t="shared" si="4"/>
        <v>#DIV/0!</v>
      </c>
      <c r="L12" s="321" t="e">
        <f t="shared" si="3"/>
        <v>#DIV/0!</v>
      </c>
      <c r="M12" s="410" t="s">
        <v>828</v>
      </c>
    </row>
    <row r="13" spans="1:13" x14ac:dyDescent="0.35">
      <c r="A13" s="47">
        <v>10</v>
      </c>
      <c r="B13" s="313" t="s">
        <v>263</v>
      </c>
      <c r="C13" s="314" t="str">
        <f t="shared" si="0"/>
        <v>379</v>
      </c>
      <c r="D13" s="315"/>
      <c r="E13" s="373" t="s">
        <v>439</v>
      </c>
      <c r="F13" s="62"/>
      <c r="G13" s="440"/>
      <c r="H13" s="322"/>
      <c r="I13" s="318">
        <f t="shared" si="1"/>
        <v>0</v>
      </c>
      <c r="J13" s="319" t="e">
        <f t="shared" si="2"/>
        <v>#DIV/0!</v>
      </c>
      <c r="K13" s="320" t="e">
        <f t="shared" si="4"/>
        <v>#DIV/0!</v>
      </c>
      <c r="L13" s="321" t="e">
        <f t="shared" si="3"/>
        <v>#DIV/0!</v>
      </c>
      <c r="M13" s="410"/>
    </row>
    <row r="14" spans="1:13" x14ac:dyDescent="0.35">
      <c r="A14" s="47">
        <v>11</v>
      </c>
      <c r="B14" s="313" t="s">
        <v>265</v>
      </c>
      <c r="C14" s="314" t="str">
        <f t="shared" si="0"/>
        <v>381</v>
      </c>
      <c r="D14" s="315"/>
      <c r="E14" s="373" t="s">
        <v>439</v>
      </c>
      <c r="F14" s="62"/>
      <c r="G14" s="440"/>
      <c r="H14" s="317"/>
      <c r="I14" s="318">
        <f t="shared" si="1"/>
        <v>0</v>
      </c>
      <c r="J14" s="319" t="e">
        <f t="shared" si="2"/>
        <v>#DIV/0!</v>
      </c>
      <c r="K14" s="320" t="e">
        <f t="shared" si="4"/>
        <v>#DIV/0!</v>
      </c>
      <c r="L14" s="321" t="e">
        <f t="shared" si="3"/>
        <v>#DIV/0!</v>
      </c>
      <c r="M14" s="410"/>
    </row>
    <row r="15" spans="1:13" x14ac:dyDescent="0.35">
      <c r="A15" s="47">
        <v>12</v>
      </c>
      <c r="B15" s="313" t="s">
        <v>347</v>
      </c>
      <c r="C15" s="314" t="str">
        <f t="shared" si="0"/>
        <v>384</v>
      </c>
      <c r="D15" s="315"/>
      <c r="E15" s="373" t="s">
        <v>439</v>
      </c>
      <c r="F15" s="62"/>
      <c r="G15" s="440"/>
      <c r="H15" s="317"/>
      <c r="I15" s="318">
        <f t="shared" si="1"/>
        <v>0</v>
      </c>
      <c r="J15" s="319" t="e">
        <f t="shared" si="2"/>
        <v>#DIV/0!</v>
      </c>
      <c r="K15" s="320" t="e">
        <f t="shared" si="4"/>
        <v>#DIV/0!</v>
      </c>
      <c r="L15" s="321" t="e">
        <f t="shared" si="3"/>
        <v>#DIV/0!</v>
      </c>
      <c r="M15" s="410"/>
    </row>
    <row r="16" spans="1:13" x14ac:dyDescent="0.35">
      <c r="A16" s="47">
        <v>13</v>
      </c>
      <c r="B16" s="65" t="s">
        <v>258</v>
      </c>
      <c r="C16" s="73" t="str">
        <f t="shared" si="0"/>
        <v>361</v>
      </c>
      <c r="D16" s="148"/>
      <c r="E16" s="374" t="s">
        <v>439</v>
      </c>
      <c r="F16" s="62"/>
      <c r="G16" s="440"/>
      <c r="H16" s="312"/>
      <c r="I16" s="149">
        <f t="shared" si="1"/>
        <v>0</v>
      </c>
      <c r="J16" s="150" t="e">
        <f t="shared" si="2"/>
        <v>#DIV/0!</v>
      </c>
      <c r="K16" s="114" t="e">
        <f t="shared" si="4"/>
        <v>#DIV/0!</v>
      </c>
      <c r="L16" s="113" t="e">
        <f t="shared" si="3"/>
        <v>#DIV/0!</v>
      </c>
      <c r="M16" s="411" t="s">
        <v>829</v>
      </c>
    </row>
    <row r="17" spans="1:13" x14ac:dyDescent="0.35">
      <c r="A17" s="47">
        <v>14</v>
      </c>
      <c r="B17" s="65" t="s">
        <v>259</v>
      </c>
      <c r="C17" s="73" t="str">
        <f t="shared" si="0"/>
        <v>362</v>
      </c>
      <c r="D17" s="148"/>
      <c r="E17" s="374" t="s">
        <v>439</v>
      </c>
      <c r="F17" s="62"/>
      <c r="G17" s="440"/>
      <c r="H17" s="312"/>
      <c r="I17" s="149">
        <f t="shared" si="1"/>
        <v>0</v>
      </c>
      <c r="J17" s="150" t="e">
        <f t="shared" si="2"/>
        <v>#DIV/0!</v>
      </c>
      <c r="K17" s="114" t="e">
        <f t="shared" si="4"/>
        <v>#DIV/0!</v>
      </c>
      <c r="L17" s="113" t="e">
        <f t="shared" si="3"/>
        <v>#DIV/0!</v>
      </c>
      <c r="M17" s="411"/>
    </row>
    <row r="18" spans="1:13" x14ac:dyDescent="0.35">
      <c r="A18" s="47">
        <v>15</v>
      </c>
      <c r="B18" s="323" t="s">
        <v>734</v>
      </c>
      <c r="C18" s="314" t="str">
        <f t="shared" si="0"/>
        <v>387</v>
      </c>
      <c r="D18" s="315"/>
      <c r="E18" s="373" t="s">
        <v>439</v>
      </c>
      <c r="F18" s="62"/>
      <c r="G18" s="440"/>
      <c r="H18" s="317"/>
      <c r="I18" s="318">
        <f t="shared" si="1"/>
        <v>0</v>
      </c>
      <c r="J18" s="319" t="e">
        <f t="shared" si="2"/>
        <v>#DIV/0!</v>
      </c>
      <c r="K18" s="320" t="e">
        <f t="shared" si="4"/>
        <v>#DIV/0!</v>
      </c>
      <c r="L18" s="321" t="e">
        <f t="shared" si="3"/>
        <v>#DIV/0!</v>
      </c>
      <c r="M18" s="275" t="s">
        <v>828</v>
      </c>
    </row>
    <row r="19" spans="1:13" x14ac:dyDescent="0.35">
      <c r="A19" s="47">
        <v>16</v>
      </c>
      <c r="B19" s="324" t="s">
        <v>733</v>
      </c>
      <c r="C19" s="290" t="str">
        <f t="shared" si="0"/>
        <v>388</v>
      </c>
      <c r="D19" s="291"/>
      <c r="E19" s="292" t="s">
        <v>439</v>
      </c>
      <c r="F19" s="62"/>
      <c r="G19" s="440"/>
      <c r="H19" s="310"/>
      <c r="I19" s="293">
        <f t="shared" si="1"/>
        <v>0</v>
      </c>
      <c r="J19" s="294" t="e">
        <f t="shared" si="2"/>
        <v>#DIV/0!</v>
      </c>
      <c r="K19" s="295" t="e">
        <f t="shared" si="4"/>
        <v>#DIV/0!</v>
      </c>
      <c r="L19" s="296" t="e">
        <f t="shared" si="3"/>
        <v>#DIV/0!</v>
      </c>
      <c r="M19" s="412" t="s">
        <v>830</v>
      </c>
    </row>
    <row r="20" spans="1:13" x14ac:dyDescent="0.35">
      <c r="A20" s="47">
        <v>17</v>
      </c>
      <c r="B20" s="324" t="s">
        <v>732</v>
      </c>
      <c r="C20" s="290" t="str">
        <f t="shared" si="0"/>
        <v>391</v>
      </c>
      <c r="D20" s="291"/>
      <c r="E20" s="292" t="s">
        <v>439</v>
      </c>
      <c r="F20" s="62"/>
      <c r="G20" s="440"/>
      <c r="H20" s="309"/>
      <c r="I20" s="293">
        <f t="shared" si="1"/>
        <v>0</v>
      </c>
      <c r="J20" s="294" t="e">
        <f t="shared" si="2"/>
        <v>#DIV/0!</v>
      </c>
      <c r="K20" s="295" t="e">
        <f t="shared" si="4"/>
        <v>#DIV/0!</v>
      </c>
      <c r="L20" s="296" t="e">
        <f t="shared" si="3"/>
        <v>#DIV/0!</v>
      </c>
      <c r="M20" s="412"/>
    </row>
    <row r="21" spans="1:13" x14ac:dyDescent="0.35">
      <c r="A21" s="47">
        <v>18</v>
      </c>
      <c r="B21" s="324" t="s">
        <v>737</v>
      </c>
      <c r="C21" s="290" t="str">
        <f t="shared" si="0"/>
        <v>389</v>
      </c>
      <c r="D21" s="291"/>
      <c r="E21" s="292" t="s">
        <v>439</v>
      </c>
      <c r="F21" s="62"/>
      <c r="G21" s="440"/>
      <c r="H21" s="309"/>
      <c r="I21" s="293">
        <f t="shared" si="1"/>
        <v>0</v>
      </c>
      <c r="J21" s="294" t="e">
        <f t="shared" si="2"/>
        <v>#DIV/0!</v>
      </c>
      <c r="K21" s="295" t="e">
        <f t="shared" si="4"/>
        <v>#DIV/0!</v>
      </c>
      <c r="L21" s="296" t="e">
        <f t="shared" si="3"/>
        <v>#DIV/0!</v>
      </c>
      <c r="M21" s="412"/>
    </row>
    <row r="22" spans="1:13" x14ac:dyDescent="0.35">
      <c r="A22" s="47">
        <v>19</v>
      </c>
      <c r="B22" s="324" t="s">
        <v>735</v>
      </c>
      <c r="C22" s="290" t="str">
        <f t="shared" si="0"/>
        <v>390</v>
      </c>
      <c r="D22" s="291"/>
      <c r="E22" s="292" t="s">
        <v>439</v>
      </c>
      <c r="F22" s="62"/>
      <c r="G22" s="440"/>
      <c r="H22" s="309"/>
      <c r="I22" s="293">
        <f t="shared" si="1"/>
        <v>0</v>
      </c>
      <c r="J22" s="294" t="e">
        <f t="shared" si="2"/>
        <v>#DIV/0!</v>
      </c>
      <c r="K22" s="295" t="e">
        <f t="shared" si="4"/>
        <v>#DIV/0!</v>
      </c>
      <c r="L22" s="296" t="e">
        <f t="shared" si="3"/>
        <v>#DIV/0!</v>
      </c>
      <c r="M22" s="412"/>
    </row>
    <row r="23" spans="1:13" ht="15" thickBot="1" x14ac:dyDescent="0.4">
      <c r="A23" s="47">
        <v>20</v>
      </c>
      <c r="B23" s="324" t="s">
        <v>736</v>
      </c>
      <c r="C23" s="290" t="str">
        <f t="shared" si="0"/>
        <v>392</v>
      </c>
      <c r="D23" s="291"/>
      <c r="E23" s="292" t="s">
        <v>439</v>
      </c>
      <c r="F23" s="62"/>
      <c r="G23" s="441"/>
      <c r="H23" s="309"/>
      <c r="I23" s="293">
        <f t="shared" si="1"/>
        <v>0</v>
      </c>
      <c r="J23" s="294" t="e">
        <f t="shared" si="2"/>
        <v>#DIV/0!</v>
      </c>
      <c r="K23" s="295" t="e">
        <f t="shared" si="4"/>
        <v>#DIV/0!</v>
      </c>
      <c r="L23" s="296" t="e">
        <f t="shared" si="3"/>
        <v>#DIV/0!</v>
      </c>
      <c r="M23" s="412"/>
    </row>
    <row r="24" spans="1:13" ht="15" thickBot="1" x14ac:dyDescent="0.4">
      <c r="A24" s="413" t="s">
        <v>268</v>
      </c>
      <c r="B24" s="413"/>
      <c r="C24" s="413"/>
      <c r="D24" s="245">
        <f>SUM(D4:D23)</f>
        <v>0</v>
      </c>
      <c r="E24" s="375"/>
      <c r="F24" s="115">
        <f>SUM(F4:F23)</f>
        <v>0</v>
      </c>
      <c r="G24" s="117">
        <f>SUM(G4:G23)</f>
        <v>0</v>
      </c>
      <c r="H24" s="117">
        <f>SUM(H7:H11)</f>
        <v>0</v>
      </c>
      <c r="I24" s="271" t="e">
        <f>SUM(I4:I23)</f>
        <v>#VALUE!</v>
      </c>
      <c r="J24" s="118" t="e">
        <f>SUM(J4:J23)</f>
        <v>#VALUE!</v>
      </c>
      <c r="K24" s="119" t="e">
        <f>SUM(K7:K11)</f>
        <v>#DIV/0!</v>
      </c>
      <c r="L24" s="120" t="e">
        <f>SUM(L4:L23)</f>
        <v>#VALUE!</v>
      </c>
    </row>
  </sheetData>
  <mergeCells count="16">
    <mergeCell ref="A24:C24"/>
    <mergeCell ref="G2:G3"/>
    <mergeCell ref="H2:H3"/>
    <mergeCell ref="L2:L3"/>
    <mergeCell ref="G4:G23"/>
    <mergeCell ref="M4:M6"/>
    <mergeCell ref="M7:M11"/>
    <mergeCell ref="M12:M15"/>
    <mergeCell ref="M16:M17"/>
    <mergeCell ref="M19:M2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Z70"/>
  <sheetViews>
    <sheetView workbookViewId="0">
      <selection activeCell="J8" sqref="J8:K17"/>
    </sheetView>
  </sheetViews>
  <sheetFormatPr defaultRowHeight="14.5" x14ac:dyDescent="0.35"/>
  <cols>
    <col min="11" max="11" width="11.36328125" customWidth="1"/>
    <col min="14" max="14" width="17.6328125" bestFit="1" customWidth="1"/>
    <col min="16" max="16" width="18.1796875" bestFit="1" customWidth="1"/>
    <col min="17" max="17" width="10.6328125" bestFit="1" customWidth="1"/>
    <col min="18" max="18" width="7.90625" bestFit="1" customWidth="1"/>
    <col min="19" max="19" width="13.453125" bestFit="1" customWidth="1"/>
    <col min="21" max="21" width="31.08984375" bestFit="1" customWidth="1"/>
    <col min="22" max="22" width="24.36328125" bestFit="1" customWidth="1"/>
    <col min="23" max="23" width="13.81640625" bestFit="1" customWidth="1"/>
    <col min="24" max="24" width="11.1796875" bestFit="1" customWidth="1"/>
    <col min="25" max="25" width="14.81640625" bestFit="1" customWidth="1"/>
    <col min="26" max="26" width="13.26953125" bestFit="1" customWidth="1"/>
  </cols>
  <sheetData>
    <row r="1" spans="2:26" x14ac:dyDescent="0.35">
      <c r="P1" s="369" t="str">
        <f>'TOTAL HM MEI'!D1</f>
        <v>31 MEI 2022</v>
      </c>
      <c r="S1" s="423" t="str">
        <f>'TOTAL HM MEI'!G1</f>
        <v>31 MEI 2022</v>
      </c>
      <c r="T1" s="423"/>
      <c r="W1" s="112">
        <v>0.15</v>
      </c>
    </row>
    <row r="2" spans="2:26" x14ac:dyDescent="0.35">
      <c r="B2" s="429" t="s">
        <v>5</v>
      </c>
      <c r="C2" s="430"/>
      <c r="D2" s="430"/>
      <c r="E2" s="430"/>
      <c r="F2" s="430"/>
      <c r="G2" s="430"/>
      <c r="H2" s="431"/>
      <c r="M2" s="424" t="s">
        <v>252</v>
      </c>
      <c r="N2" s="414" t="s">
        <v>253</v>
      </c>
      <c r="O2" s="414" t="s">
        <v>254</v>
      </c>
      <c r="P2" s="414" t="s">
        <v>349</v>
      </c>
      <c r="Q2" s="414" t="s">
        <v>256</v>
      </c>
      <c r="R2" s="414" t="s">
        <v>257</v>
      </c>
      <c r="S2" s="416" t="s">
        <v>348</v>
      </c>
      <c r="T2" s="416" t="s">
        <v>351</v>
      </c>
      <c r="U2" s="50" t="s">
        <v>350</v>
      </c>
      <c r="V2" s="79" t="s">
        <v>269</v>
      </c>
      <c r="W2" s="50" t="s">
        <v>442</v>
      </c>
      <c r="X2" s="416" t="s">
        <v>443</v>
      </c>
    </row>
    <row r="3" spans="2:26" ht="15" thickBot="1" x14ac:dyDescent="0.4">
      <c r="B3" s="419" t="s">
        <v>1010</v>
      </c>
      <c r="C3" s="419"/>
      <c r="D3" s="419"/>
      <c r="E3" s="419"/>
      <c r="F3" s="419"/>
      <c r="G3" s="419"/>
      <c r="H3" s="419"/>
      <c r="J3" s="106" t="s">
        <v>1020</v>
      </c>
      <c r="K3" s="106" t="s">
        <v>1021</v>
      </c>
      <c r="M3" s="425"/>
      <c r="N3" s="426"/>
      <c r="O3" s="426"/>
      <c r="P3" s="415"/>
      <c r="Q3" s="426"/>
      <c r="R3" s="415"/>
      <c r="S3" s="417"/>
      <c r="T3" s="417"/>
      <c r="U3" s="50" t="s">
        <v>444</v>
      </c>
      <c r="V3" s="79" t="s">
        <v>445</v>
      </c>
      <c r="W3" s="50" t="s">
        <v>446</v>
      </c>
      <c r="X3" s="417"/>
    </row>
    <row r="4" spans="2:26" ht="16.5" thickBot="1" x14ac:dyDescent="0.4">
      <c r="B4" s="336" t="s">
        <v>1011</v>
      </c>
      <c r="C4" s="337" t="s">
        <v>834</v>
      </c>
      <c r="D4" s="337" t="s">
        <v>835</v>
      </c>
      <c r="E4" s="337" t="s">
        <v>836</v>
      </c>
      <c r="F4" s="337" t="s">
        <v>837</v>
      </c>
      <c r="G4" s="337" t="s">
        <v>1012</v>
      </c>
      <c r="H4" s="338" t="s">
        <v>839</v>
      </c>
      <c r="J4" s="106" t="s">
        <v>1022</v>
      </c>
      <c r="K4" s="85"/>
      <c r="M4" s="47">
        <v>1</v>
      </c>
      <c r="N4" s="278" t="s">
        <v>344</v>
      </c>
      <c r="O4" s="279" t="str">
        <f t="shared" ref="O4:O23" si="0">RIGHT(N4,3)</f>
        <v>348</v>
      </c>
      <c r="P4" s="280"/>
      <c r="Q4" s="368" t="s">
        <v>439</v>
      </c>
      <c r="R4" s="343"/>
      <c r="S4" s="282"/>
      <c r="T4" s="283"/>
      <c r="U4" s="284">
        <f>P4-(S4-T4)</f>
        <v>0</v>
      </c>
      <c r="V4" s="285" t="e">
        <f>U4/P4*100%</f>
        <v>#DIV/0!</v>
      </c>
      <c r="W4" s="286" t="e">
        <f>V4-$W$1</f>
        <v>#DIV/0!</v>
      </c>
      <c r="X4" s="287" t="e">
        <f>P4*W4</f>
        <v>#DIV/0!</v>
      </c>
      <c r="Y4" s="418" t="s">
        <v>831</v>
      </c>
    </row>
    <row r="5" spans="2:26" ht="16.5" thickBot="1" x14ac:dyDescent="0.4">
      <c r="B5" s="339"/>
      <c r="C5" s="339"/>
      <c r="D5" s="339"/>
      <c r="E5" s="339"/>
      <c r="F5" s="339"/>
      <c r="G5" s="339"/>
      <c r="H5" s="339"/>
      <c r="J5" s="106" t="s">
        <v>1023</v>
      </c>
      <c r="K5" s="85"/>
      <c r="M5" s="47">
        <v>2</v>
      </c>
      <c r="N5" s="278" t="s">
        <v>345</v>
      </c>
      <c r="O5" s="279" t="str">
        <f t="shared" si="0"/>
        <v>349</v>
      </c>
      <c r="P5" s="280"/>
      <c r="Q5" s="368" t="s">
        <v>439</v>
      </c>
      <c r="R5" s="62"/>
      <c r="S5" s="282"/>
      <c r="T5" s="283"/>
      <c r="U5" s="284">
        <f t="shared" ref="U5:U6" si="1">P5-(S5-T5)</f>
        <v>0</v>
      </c>
      <c r="V5" s="285" t="e">
        <f t="shared" ref="V5:V23" si="2">U5/P5*100%</f>
        <v>#DIV/0!</v>
      </c>
      <c r="W5" s="286" t="e">
        <f t="shared" ref="W5:W23" si="3">V5-$W$1</f>
        <v>#DIV/0!</v>
      </c>
      <c r="X5" s="287" t="e">
        <f t="shared" ref="X5:X23" si="4">P5*W5</f>
        <v>#DIV/0!</v>
      </c>
      <c r="Y5" s="418"/>
    </row>
    <row r="6" spans="2:26" ht="15" thickBot="1" x14ac:dyDescent="0.4">
      <c r="B6" s="85"/>
      <c r="C6" s="85"/>
      <c r="D6" s="85"/>
      <c r="E6" s="85"/>
      <c r="F6" s="85"/>
      <c r="G6" s="85"/>
      <c r="H6" s="85"/>
      <c r="J6" s="106" t="s">
        <v>1024</v>
      </c>
      <c r="K6" s="85"/>
      <c r="M6" s="179">
        <v>3</v>
      </c>
      <c r="N6" s="278" t="s">
        <v>346</v>
      </c>
      <c r="O6" s="279" t="str">
        <f t="shared" si="0"/>
        <v>350</v>
      </c>
      <c r="P6" s="280"/>
      <c r="Q6" s="368" t="s">
        <v>439</v>
      </c>
      <c r="R6" s="62"/>
      <c r="S6" s="282"/>
      <c r="T6" s="283"/>
      <c r="U6" s="284">
        <f t="shared" si="1"/>
        <v>0</v>
      </c>
      <c r="V6" s="285" t="e">
        <f t="shared" si="2"/>
        <v>#DIV/0!</v>
      </c>
      <c r="W6" s="286" t="e">
        <f t="shared" si="3"/>
        <v>#DIV/0!</v>
      </c>
      <c r="X6" s="289" t="e">
        <f t="shared" si="4"/>
        <v>#DIV/0!</v>
      </c>
      <c r="Y6" s="418"/>
    </row>
    <row r="7" spans="2:26" ht="15" thickBot="1" x14ac:dyDescent="0.4">
      <c r="B7" s="339"/>
      <c r="C7" s="339"/>
      <c r="D7" s="339"/>
      <c r="E7" s="339"/>
      <c r="F7" s="339"/>
      <c r="G7" s="339"/>
      <c r="H7" s="339"/>
      <c r="J7" s="106" t="s">
        <v>11</v>
      </c>
      <c r="K7" s="85"/>
      <c r="M7" s="47">
        <v>4</v>
      </c>
      <c r="N7" s="297" t="s">
        <v>260</v>
      </c>
      <c r="O7" s="298" t="str">
        <f t="shared" si="0"/>
        <v>372</v>
      </c>
      <c r="P7" s="280"/>
      <c r="Q7" s="300" t="s">
        <v>439</v>
      </c>
      <c r="R7" s="62"/>
      <c r="S7" s="301"/>
      <c r="T7" s="302"/>
      <c r="U7" s="303">
        <f>P7-(S7-T7)</f>
        <v>0</v>
      </c>
      <c r="V7" s="304" t="e">
        <f t="shared" si="2"/>
        <v>#DIV/0!</v>
      </c>
      <c r="W7" s="286" t="e">
        <f t="shared" si="3"/>
        <v>#DIV/0!</v>
      </c>
      <c r="X7" s="306" t="e">
        <f t="shared" si="4"/>
        <v>#DIV/0!</v>
      </c>
      <c r="Y7" s="412" t="s">
        <v>830</v>
      </c>
    </row>
    <row r="8" spans="2:26" ht="15" thickBot="1" x14ac:dyDescent="0.4">
      <c r="B8" s="85"/>
      <c r="C8" s="85"/>
      <c r="D8" s="85"/>
      <c r="E8" s="85"/>
      <c r="F8" s="85"/>
      <c r="G8" s="85"/>
      <c r="H8" s="85"/>
      <c r="M8" s="47">
        <v>5</v>
      </c>
      <c r="N8" s="297" t="s">
        <v>262</v>
      </c>
      <c r="O8" s="298" t="str">
        <f t="shared" si="0"/>
        <v>378</v>
      </c>
      <c r="P8" s="280"/>
      <c r="Q8" s="300" t="s">
        <v>439</v>
      </c>
      <c r="R8" s="62"/>
      <c r="S8" s="301"/>
      <c r="T8" s="302"/>
      <c r="U8" s="303">
        <f t="shared" ref="U8:U23" si="5">P8-(S8-T8)</f>
        <v>0</v>
      </c>
      <c r="V8" s="304" t="e">
        <f t="shared" si="2"/>
        <v>#DIV/0!</v>
      </c>
      <c r="W8" s="286" t="e">
        <f t="shared" si="3"/>
        <v>#DIV/0!</v>
      </c>
      <c r="X8" s="306" t="e">
        <f t="shared" si="4"/>
        <v>#DIV/0!</v>
      </c>
      <c r="Y8" s="412"/>
    </row>
    <row r="9" spans="2:26" ht="15" thickBot="1" x14ac:dyDescent="0.4">
      <c r="B9" s="339"/>
      <c r="C9" s="339"/>
      <c r="D9" s="339"/>
      <c r="E9" s="339"/>
      <c r="F9" s="339"/>
      <c r="G9" s="339"/>
      <c r="H9" s="339"/>
      <c r="M9" s="47">
        <v>6</v>
      </c>
      <c r="N9" s="297" t="s">
        <v>264</v>
      </c>
      <c r="O9" s="298" t="str">
        <f t="shared" si="0"/>
        <v>380</v>
      </c>
      <c r="P9" s="280"/>
      <c r="Q9" s="300" t="s">
        <v>439</v>
      </c>
      <c r="R9" s="62"/>
      <c r="S9" s="301"/>
      <c r="T9" s="302"/>
      <c r="U9" s="303">
        <f t="shared" si="5"/>
        <v>0</v>
      </c>
      <c r="V9" s="304" t="e">
        <f t="shared" si="2"/>
        <v>#DIV/0!</v>
      </c>
      <c r="W9" s="286" t="e">
        <f t="shared" si="3"/>
        <v>#DIV/0!</v>
      </c>
      <c r="X9" s="306" t="e">
        <f t="shared" si="4"/>
        <v>#DIV/0!</v>
      </c>
      <c r="Y9" s="412"/>
    </row>
    <row r="10" spans="2:26" ht="15" thickBot="1" x14ac:dyDescent="0.4">
      <c r="B10" s="85"/>
      <c r="C10" s="85"/>
      <c r="D10" s="85"/>
      <c r="E10" s="85"/>
      <c r="F10" s="85"/>
      <c r="G10" s="85"/>
      <c r="H10" s="85"/>
      <c r="M10" s="47">
        <v>7</v>
      </c>
      <c r="N10" s="297" t="s">
        <v>266</v>
      </c>
      <c r="O10" s="298" t="str">
        <f t="shared" si="0"/>
        <v>382</v>
      </c>
      <c r="P10" s="280"/>
      <c r="Q10" s="300" t="s">
        <v>439</v>
      </c>
      <c r="R10" s="62"/>
      <c r="S10" s="302"/>
      <c r="T10" s="302"/>
      <c r="U10" s="303">
        <f t="shared" si="5"/>
        <v>0</v>
      </c>
      <c r="V10" s="304" t="e">
        <f t="shared" si="2"/>
        <v>#DIV/0!</v>
      </c>
      <c r="W10" s="286" t="e">
        <f t="shared" si="3"/>
        <v>#DIV/0!</v>
      </c>
      <c r="X10" s="306" t="e">
        <f t="shared" si="4"/>
        <v>#DIV/0!</v>
      </c>
      <c r="Y10" s="412"/>
    </row>
    <row r="11" spans="2:26" ht="15" thickBot="1" x14ac:dyDescent="0.4">
      <c r="B11" s="339"/>
      <c r="C11" s="339"/>
      <c r="D11" s="339"/>
      <c r="E11" s="339"/>
      <c r="F11" s="339"/>
      <c r="G11" s="339"/>
      <c r="H11" s="339"/>
      <c r="M11" s="47">
        <v>8</v>
      </c>
      <c r="N11" s="297" t="s">
        <v>267</v>
      </c>
      <c r="O11" s="298" t="str">
        <f t="shared" si="0"/>
        <v>383</v>
      </c>
      <c r="P11" s="280"/>
      <c r="Q11" s="300" t="s">
        <v>439</v>
      </c>
      <c r="R11" s="62"/>
      <c r="S11" s="301"/>
      <c r="T11" s="302"/>
      <c r="U11" s="303">
        <f t="shared" si="5"/>
        <v>0</v>
      </c>
      <c r="V11" s="304" t="e">
        <f t="shared" si="2"/>
        <v>#DIV/0!</v>
      </c>
      <c r="W11" s="286" t="e">
        <f t="shared" si="3"/>
        <v>#DIV/0!</v>
      </c>
      <c r="X11" s="307" t="e">
        <f t="shared" si="4"/>
        <v>#DIV/0!</v>
      </c>
      <c r="Y11" s="412"/>
    </row>
    <row r="12" spans="2:26" ht="15" thickBot="1" x14ac:dyDescent="0.4">
      <c r="B12" s="85"/>
      <c r="C12" s="85"/>
      <c r="D12" s="85"/>
      <c r="E12" s="85"/>
      <c r="F12" s="85"/>
      <c r="G12" s="85"/>
      <c r="H12" s="85"/>
      <c r="M12" s="47">
        <v>9</v>
      </c>
      <c r="N12" s="313" t="s">
        <v>261</v>
      </c>
      <c r="O12" s="314" t="str">
        <f t="shared" si="0"/>
        <v>373</v>
      </c>
      <c r="P12" s="280"/>
      <c r="Q12" s="365" t="s">
        <v>439</v>
      </c>
      <c r="R12" s="62"/>
      <c r="S12" s="316"/>
      <c r="T12" s="317"/>
      <c r="U12" s="318">
        <f t="shared" si="5"/>
        <v>0</v>
      </c>
      <c r="V12" s="319" t="e">
        <f t="shared" si="2"/>
        <v>#DIV/0!</v>
      </c>
      <c r="W12" s="286" t="e">
        <f t="shared" si="3"/>
        <v>#DIV/0!</v>
      </c>
      <c r="X12" s="321" t="e">
        <f t="shared" si="4"/>
        <v>#DIV/0!</v>
      </c>
      <c r="Y12" s="410" t="s">
        <v>828</v>
      </c>
    </row>
    <row r="13" spans="2:26" ht="15" thickBot="1" x14ac:dyDescent="0.4">
      <c r="B13" s="339"/>
      <c r="C13" s="339"/>
      <c r="D13" s="339"/>
      <c r="E13" s="339"/>
      <c r="F13" s="339"/>
      <c r="G13" s="339"/>
      <c r="H13" s="339"/>
      <c r="M13" s="47">
        <v>10</v>
      </c>
      <c r="N13" s="313" t="s">
        <v>263</v>
      </c>
      <c r="O13" s="314" t="str">
        <f t="shared" si="0"/>
        <v>379</v>
      </c>
      <c r="P13" s="280"/>
      <c r="Q13" s="365" t="s">
        <v>439</v>
      </c>
      <c r="R13" s="62"/>
      <c r="S13" s="316"/>
      <c r="T13" s="322"/>
      <c r="U13" s="318">
        <f t="shared" si="5"/>
        <v>0</v>
      </c>
      <c r="V13" s="319" t="e">
        <f t="shared" si="2"/>
        <v>#DIV/0!</v>
      </c>
      <c r="W13" s="286" t="e">
        <f t="shared" si="3"/>
        <v>#DIV/0!</v>
      </c>
      <c r="X13" s="321" t="e">
        <f t="shared" si="4"/>
        <v>#DIV/0!</v>
      </c>
      <c r="Y13" s="410"/>
      <c r="Z13" s="121" t="s">
        <v>762</v>
      </c>
    </row>
    <row r="14" spans="2:26" ht="15" thickBot="1" x14ac:dyDescent="0.4">
      <c r="B14" s="85"/>
      <c r="C14" s="85"/>
      <c r="D14" s="340"/>
      <c r="E14" s="340"/>
      <c r="F14" s="340"/>
      <c r="G14" s="340"/>
      <c r="H14" s="340"/>
      <c r="M14" s="47">
        <v>11</v>
      </c>
      <c r="N14" s="313" t="s">
        <v>265</v>
      </c>
      <c r="O14" s="314" t="str">
        <f t="shared" si="0"/>
        <v>381</v>
      </c>
      <c r="P14" s="280"/>
      <c r="Q14" s="365" t="s">
        <v>439</v>
      </c>
      <c r="R14" s="62"/>
      <c r="S14" s="316"/>
      <c r="T14" s="317"/>
      <c r="U14" s="318">
        <f t="shared" si="5"/>
        <v>0</v>
      </c>
      <c r="V14" s="319" t="e">
        <f t="shared" si="2"/>
        <v>#DIV/0!</v>
      </c>
      <c r="W14" s="286" t="e">
        <f t="shared" si="3"/>
        <v>#DIV/0!</v>
      </c>
      <c r="X14" s="321" t="e">
        <f t="shared" si="4"/>
        <v>#DIV/0!</v>
      </c>
      <c r="Y14" s="410"/>
    </row>
    <row r="15" spans="2:26" ht="15" thickBot="1" x14ac:dyDescent="0.4">
      <c r="B15" s="341"/>
      <c r="C15" s="341"/>
      <c r="D15" s="341"/>
      <c r="E15" s="341"/>
      <c r="F15" s="341"/>
      <c r="G15" s="341"/>
      <c r="H15" s="342"/>
      <c r="M15" s="47">
        <v>12</v>
      </c>
      <c r="N15" s="313" t="s">
        <v>347</v>
      </c>
      <c r="O15" s="314" t="str">
        <f t="shared" si="0"/>
        <v>384</v>
      </c>
      <c r="P15" s="280"/>
      <c r="Q15" s="365" t="s">
        <v>439</v>
      </c>
      <c r="R15" s="62"/>
      <c r="S15" s="316"/>
      <c r="T15" s="317"/>
      <c r="U15" s="318">
        <f t="shared" si="5"/>
        <v>0</v>
      </c>
      <c r="V15" s="319" t="e">
        <f t="shared" si="2"/>
        <v>#DIV/0!</v>
      </c>
      <c r="W15" s="286" t="e">
        <f t="shared" si="3"/>
        <v>#DIV/0!</v>
      </c>
      <c r="X15" s="321" t="e">
        <f t="shared" si="4"/>
        <v>#DIV/0!</v>
      </c>
      <c r="Y15" s="410"/>
    </row>
    <row r="16" spans="2:26" ht="15" thickBot="1" x14ac:dyDescent="0.4">
      <c r="B16" s="429" t="s">
        <v>2</v>
      </c>
      <c r="C16" s="430"/>
      <c r="D16" s="430"/>
      <c r="E16" s="430"/>
      <c r="F16" s="430"/>
      <c r="G16" s="430"/>
      <c r="H16" s="431"/>
      <c r="M16" s="47">
        <v>13</v>
      </c>
      <c r="N16" s="65" t="s">
        <v>258</v>
      </c>
      <c r="O16" s="73" t="str">
        <f t="shared" si="0"/>
        <v>361</v>
      </c>
      <c r="P16" s="280"/>
      <c r="Q16" s="366" t="s">
        <v>439</v>
      </c>
      <c r="R16" s="62"/>
      <c r="S16" s="311"/>
      <c r="T16" s="312"/>
      <c r="U16" s="149">
        <f t="shared" si="5"/>
        <v>0</v>
      </c>
      <c r="V16" s="150" t="e">
        <f t="shared" si="2"/>
        <v>#DIV/0!</v>
      </c>
      <c r="W16" s="286" t="e">
        <f t="shared" si="3"/>
        <v>#DIV/0!</v>
      </c>
      <c r="X16" s="113" t="e">
        <f t="shared" si="4"/>
        <v>#DIV/0!</v>
      </c>
      <c r="Y16" s="411" t="s">
        <v>829</v>
      </c>
    </row>
    <row r="17" spans="2:26" ht="15" thickBot="1" x14ac:dyDescent="0.4">
      <c r="B17" s="419" t="s">
        <v>1010</v>
      </c>
      <c r="C17" s="419"/>
      <c r="D17" s="419"/>
      <c r="E17" s="419"/>
      <c r="F17" s="419"/>
      <c r="G17" s="419"/>
      <c r="H17" s="419"/>
      <c r="M17" s="47">
        <v>14</v>
      </c>
      <c r="N17" s="65" t="s">
        <v>259</v>
      </c>
      <c r="O17" s="73" t="str">
        <f t="shared" si="0"/>
        <v>362</v>
      </c>
      <c r="P17" s="280"/>
      <c r="Q17" s="366" t="s">
        <v>439</v>
      </c>
      <c r="R17" s="62"/>
      <c r="S17" s="311"/>
      <c r="T17" s="312"/>
      <c r="U17" s="149">
        <f t="shared" si="5"/>
        <v>0</v>
      </c>
      <c r="V17" s="150" t="e">
        <f t="shared" si="2"/>
        <v>#DIV/0!</v>
      </c>
      <c r="W17" s="286" t="e">
        <f t="shared" si="3"/>
        <v>#DIV/0!</v>
      </c>
      <c r="X17" s="113" t="e">
        <f t="shared" si="4"/>
        <v>#DIV/0!</v>
      </c>
      <c r="Y17" s="411"/>
      <c r="Z17" s="121" t="s">
        <v>762</v>
      </c>
    </row>
    <row r="18" spans="2:26" ht="15" thickBot="1" x14ac:dyDescent="0.4">
      <c r="B18" s="336" t="s">
        <v>1011</v>
      </c>
      <c r="C18" s="337" t="s">
        <v>834</v>
      </c>
      <c r="D18" s="337" t="s">
        <v>835</v>
      </c>
      <c r="E18" s="337" t="s">
        <v>836</v>
      </c>
      <c r="F18" s="337" t="s">
        <v>837</v>
      </c>
      <c r="G18" s="337" t="s">
        <v>1012</v>
      </c>
      <c r="H18" s="338" t="s">
        <v>839</v>
      </c>
      <c r="J18" s="106" t="s">
        <v>1020</v>
      </c>
      <c r="K18" s="106" t="s">
        <v>1021</v>
      </c>
      <c r="M18" s="47">
        <v>15</v>
      </c>
      <c r="N18" s="323" t="s">
        <v>734</v>
      </c>
      <c r="O18" s="314" t="str">
        <f t="shared" si="0"/>
        <v>387</v>
      </c>
      <c r="P18" s="280"/>
      <c r="Q18" s="365" t="s">
        <v>439</v>
      </c>
      <c r="R18" s="62"/>
      <c r="S18" s="316"/>
      <c r="T18" s="317"/>
      <c r="U18" s="318">
        <f t="shared" si="5"/>
        <v>0</v>
      </c>
      <c r="V18" s="319" t="e">
        <f t="shared" si="2"/>
        <v>#DIV/0!</v>
      </c>
      <c r="W18" s="286" t="e">
        <f t="shared" si="3"/>
        <v>#DIV/0!</v>
      </c>
      <c r="X18" s="321" t="e">
        <f t="shared" si="4"/>
        <v>#DIV/0!</v>
      </c>
      <c r="Y18" s="275" t="s">
        <v>828</v>
      </c>
    </row>
    <row r="19" spans="2:26" ht="16.5" thickBot="1" x14ac:dyDescent="0.4">
      <c r="B19" s="339"/>
      <c r="C19" s="339"/>
      <c r="D19" s="339"/>
      <c r="E19" s="339"/>
      <c r="F19" s="339"/>
      <c r="G19" s="339"/>
      <c r="H19" s="339"/>
      <c r="J19" s="106" t="s">
        <v>1022</v>
      </c>
      <c r="K19" s="85"/>
      <c r="M19" s="47">
        <v>16</v>
      </c>
      <c r="N19" s="324" t="s">
        <v>733</v>
      </c>
      <c r="O19" s="290" t="str">
        <f t="shared" si="0"/>
        <v>388</v>
      </c>
      <c r="P19" s="280"/>
      <c r="Q19" s="292" t="s">
        <v>439</v>
      </c>
      <c r="R19" s="62"/>
      <c r="S19" s="308"/>
      <c r="T19" s="310"/>
      <c r="U19" s="293">
        <f t="shared" si="5"/>
        <v>0</v>
      </c>
      <c r="V19" s="294" t="e">
        <f t="shared" si="2"/>
        <v>#DIV/0!</v>
      </c>
      <c r="W19" s="286" t="e">
        <f t="shared" si="3"/>
        <v>#DIV/0!</v>
      </c>
      <c r="X19" s="296" t="e">
        <f t="shared" si="4"/>
        <v>#DIV/0!</v>
      </c>
      <c r="Y19" s="412" t="s">
        <v>830</v>
      </c>
    </row>
    <row r="20" spans="2:26" ht="16.5" thickBot="1" x14ac:dyDescent="0.4">
      <c r="B20" s="85"/>
      <c r="C20" s="85"/>
      <c r="D20" s="85"/>
      <c r="E20" s="85"/>
      <c r="F20" s="85"/>
      <c r="G20" s="85"/>
      <c r="H20" s="85"/>
      <c r="J20" s="106" t="s">
        <v>1023</v>
      </c>
      <c r="K20" s="85"/>
      <c r="M20" s="47">
        <v>17</v>
      </c>
      <c r="N20" s="324" t="s">
        <v>732</v>
      </c>
      <c r="O20" s="290" t="str">
        <f t="shared" si="0"/>
        <v>391</v>
      </c>
      <c r="P20" s="280"/>
      <c r="Q20" s="292" t="s">
        <v>439</v>
      </c>
      <c r="R20" s="62"/>
      <c r="S20" s="308"/>
      <c r="T20" s="309"/>
      <c r="U20" s="293">
        <f t="shared" si="5"/>
        <v>0</v>
      </c>
      <c r="V20" s="294" t="e">
        <f t="shared" si="2"/>
        <v>#DIV/0!</v>
      </c>
      <c r="W20" s="286" t="e">
        <f t="shared" si="3"/>
        <v>#DIV/0!</v>
      </c>
      <c r="X20" s="296" t="e">
        <f t="shared" si="4"/>
        <v>#DIV/0!</v>
      </c>
      <c r="Y20" s="412"/>
    </row>
    <row r="21" spans="2:26" ht="15" thickBot="1" x14ac:dyDescent="0.4">
      <c r="B21" s="339"/>
      <c r="C21" s="339"/>
      <c r="D21" s="339"/>
      <c r="E21" s="339"/>
      <c r="F21" s="339"/>
      <c r="G21" s="339"/>
      <c r="H21" s="339"/>
      <c r="J21" s="106" t="s">
        <v>1024</v>
      </c>
      <c r="K21" s="85"/>
      <c r="M21" s="47">
        <v>18</v>
      </c>
      <c r="N21" s="324" t="s">
        <v>737</v>
      </c>
      <c r="O21" s="290" t="str">
        <f t="shared" si="0"/>
        <v>389</v>
      </c>
      <c r="P21" s="280"/>
      <c r="Q21" s="292" t="s">
        <v>439</v>
      </c>
      <c r="R21" s="62"/>
      <c r="S21" s="308"/>
      <c r="T21" s="309"/>
      <c r="U21" s="293">
        <f t="shared" si="5"/>
        <v>0</v>
      </c>
      <c r="V21" s="294" t="e">
        <f t="shared" si="2"/>
        <v>#DIV/0!</v>
      </c>
      <c r="W21" s="286" t="e">
        <f t="shared" si="3"/>
        <v>#DIV/0!</v>
      </c>
      <c r="X21" s="296" t="e">
        <f t="shared" si="4"/>
        <v>#DIV/0!</v>
      </c>
      <c r="Y21" s="412"/>
    </row>
    <row r="22" spans="2:26" ht="15" thickBot="1" x14ac:dyDescent="0.4">
      <c r="B22" s="85"/>
      <c r="C22" s="85"/>
      <c r="D22" s="85"/>
      <c r="E22" s="85"/>
      <c r="F22" s="85"/>
      <c r="G22" s="85"/>
      <c r="H22" s="85"/>
      <c r="J22" s="106" t="s">
        <v>11</v>
      </c>
      <c r="K22" s="85"/>
      <c r="M22" s="47">
        <v>19</v>
      </c>
      <c r="N22" s="324" t="s">
        <v>735</v>
      </c>
      <c r="O22" s="290" t="str">
        <f t="shared" si="0"/>
        <v>390</v>
      </c>
      <c r="P22" s="280"/>
      <c r="Q22" s="292" t="s">
        <v>439</v>
      </c>
      <c r="R22" s="62"/>
      <c r="S22" s="308"/>
      <c r="T22" s="309"/>
      <c r="U22" s="293">
        <f t="shared" si="5"/>
        <v>0</v>
      </c>
      <c r="V22" s="294" t="e">
        <f t="shared" si="2"/>
        <v>#DIV/0!</v>
      </c>
      <c r="W22" s="286" t="e">
        <f t="shared" si="3"/>
        <v>#DIV/0!</v>
      </c>
      <c r="X22" s="296" t="e">
        <f t="shared" si="4"/>
        <v>#DIV/0!</v>
      </c>
      <c r="Y22" s="412"/>
    </row>
    <row r="23" spans="2:26" ht="15" thickBot="1" x14ac:dyDescent="0.4">
      <c r="B23" s="339"/>
      <c r="C23" s="339"/>
      <c r="D23" s="339"/>
      <c r="E23" s="339"/>
      <c r="F23" s="339"/>
      <c r="G23" s="339"/>
      <c r="H23" s="339"/>
      <c r="M23" s="47">
        <v>20</v>
      </c>
      <c r="N23" s="324" t="s">
        <v>736</v>
      </c>
      <c r="O23" s="290" t="str">
        <f t="shared" si="0"/>
        <v>392</v>
      </c>
      <c r="P23" s="280"/>
      <c r="Q23" s="292" t="s">
        <v>439</v>
      </c>
      <c r="R23" s="62"/>
      <c r="S23" s="308"/>
      <c r="T23" s="309"/>
      <c r="U23" s="293">
        <f t="shared" si="5"/>
        <v>0</v>
      </c>
      <c r="V23" s="294" t="e">
        <f t="shared" si="2"/>
        <v>#DIV/0!</v>
      </c>
      <c r="W23" s="286" t="e">
        <f t="shared" si="3"/>
        <v>#DIV/0!</v>
      </c>
      <c r="X23" s="296" t="e">
        <f t="shared" si="4"/>
        <v>#DIV/0!</v>
      </c>
      <c r="Y23" s="412"/>
    </row>
    <row r="24" spans="2:26" ht="15" thickBot="1" x14ac:dyDescent="0.4">
      <c r="B24" s="85"/>
      <c r="C24" s="85"/>
      <c r="D24" s="85"/>
      <c r="E24" s="85"/>
      <c r="F24" s="85"/>
      <c r="G24" s="85"/>
      <c r="H24" s="85"/>
      <c r="M24" s="413" t="s">
        <v>268</v>
      </c>
      <c r="N24" s="413"/>
      <c r="O24" s="413"/>
      <c r="P24" s="245">
        <f>SUM(P4:P23)</f>
        <v>0</v>
      </c>
      <c r="Q24" s="367"/>
      <c r="R24" s="115">
        <f>SUM(R4:R17)</f>
        <v>0</v>
      </c>
      <c r="S24" s="117">
        <f>SUM(S4:S23)</f>
        <v>0</v>
      </c>
      <c r="T24" s="117">
        <f>SUM(T7:T11)</f>
        <v>0</v>
      </c>
      <c r="U24" s="271">
        <f>SUM(U4:U23)</f>
        <v>0</v>
      </c>
      <c r="V24" s="118"/>
      <c r="W24" s="119" t="e">
        <f>SUM(W7:W11)</f>
        <v>#DIV/0!</v>
      </c>
      <c r="X24" s="120" t="e">
        <f>SUM(X4:X23)</f>
        <v>#DIV/0!</v>
      </c>
    </row>
    <row r="25" spans="2:26" x14ac:dyDescent="0.35">
      <c r="B25" s="339"/>
      <c r="C25" s="339"/>
      <c r="D25" s="339"/>
      <c r="E25" s="339"/>
      <c r="F25" s="339"/>
      <c r="G25" s="339"/>
      <c r="H25" s="339"/>
    </row>
    <row r="26" spans="2:26" x14ac:dyDescent="0.35">
      <c r="B26" s="85"/>
      <c r="C26" s="85"/>
      <c r="D26" s="85"/>
      <c r="E26" s="85"/>
      <c r="F26" s="85"/>
      <c r="G26" s="85"/>
      <c r="H26" s="85"/>
    </row>
    <row r="27" spans="2:26" x14ac:dyDescent="0.35">
      <c r="B27" s="339"/>
      <c r="C27" s="339"/>
      <c r="D27" s="339"/>
      <c r="E27" s="339"/>
      <c r="F27" s="339"/>
      <c r="G27" s="339"/>
      <c r="H27" s="339"/>
    </row>
    <row r="28" spans="2:26" x14ac:dyDescent="0.35">
      <c r="B28" s="85"/>
      <c r="C28" s="85"/>
      <c r="D28" s="340"/>
      <c r="E28" s="340"/>
      <c r="F28" s="340"/>
      <c r="G28" s="340"/>
      <c r="H28" s="340"/>
      <c r="U28" t="s">
        <v>14</v>
      </c>
    </row>
    <row r="30" spans="2:26" x14ac:dyDescent="0.35">
      <c r="B30" s="429" t="s">
        <v>1</v>
      </c>
      <c r="C30" s="430"/>
      <c r="D30" s="430"/>
      <c r="E30" s="430"/>
      <c r="F30" s="430"/>
      <c r="G30" s="430"/>
      <c r="H30" s="431"/>
    </row>
    <row r="31" spans="2:26" x14ac:dyDescent="0.35">
      <c r="B31" s="419" t="s">
        <v>1010</v>
      </c>
      <c r="C31" s="419"/>
      <c r="D31" s="419"/>
      <c r="E31" s="419"/>
      <c r="F31" s="419"/>
      <c r="G31" s="419"/>
      <c r="H31" s="419"/>
    </row>
    <row r="32" spans="2:26" x14ac:dyDescent="0.35">
      <c r="B32" s="336" t="s">
        <v>1011</v>
      </c>
      <c r="C32" s="337" t="s">
        <v>834</v>
      </c>
      <c r="D32" s="337" t="s">
        <v>835</v>
      </c>
      <c r="E32" s="337" t="s">
        <v>836</v>
      </c>
      <c r="F32" s="337" t="s">
        <v>837</v>
      </c>
      <c r="G32" s="337" t="s">
        <v>1012</v>
      </c>
      <c r="H32" s="338" t="s">
        <v>839</v>
      </c>
      <c r="J32" s="106" t="s">
        <v>1020</v>
      </c>
      <c r="K32" s="106" t="s">
        <v>1021</v>
      </c>
    </row>
    <row r="33" spans="2:11" ht="16" x14ac:dyDescent="0.35">
      <c r="B33" s="339"/>
      <c r="C33" s="339"/>
      <c r="D33" s="339"/>
      <c r="E33" s="339"/>
      <c r="F33" s="339"/>
      <c r="G33" s="339"/>
      <c r="H33" s="339"/>
      <c r="J33" s="106" t="s">
        <v>1022</v>
      </c>
      <c r="K33" s="85"/>
    </row>
    <row r="34" spans="2:11" ht="16" x14ac:dyDescent="0.35">
      <c r="B34" s="85"/>
      <c r="C34" s="85"/>
      <c r="D34" s="85"/>
      <c r="E34" s="85"/>
      <c r="F34" s="85"/>
      <c r="G34" s="85"/>
      <c r="H34" s="85"/>
      <c r="J34" s="106" t="s">
        <v>1023</v>
      </c>
      <c r="K34" s="85"/>
    </row>
    <row r="35" spans="2:11" x14ac:dyDescent="0.35">
      <c r="B35" s="339"/>
      <c r="C35" s="339"/>
      <c r="D35" s="339"/>
      <c r="E35" s="339"/>
      <c r="F35" s="339"/>
      <c r="G35" s="339"/>
      <c r="H35" s="339"/>
      <c r="J35" s="106" t="s">
        <v>1024</v>
      </c>
      <c r="K35" s="85"/>
    </row>
    <row r="36" spans="2:11" x14ac:dyDescent="0.35">
      <c r="B36" s="85"/>
      <c r="C36" s="85"/>
      <c r="D36" s="85"/>
      <c r="E36" s="85"/>
      <c r="F36" s="85"/>
      <c r="G36" s="85"/>
      <c r="H36" s="85"/>
      <c r="J36" s="106" t="s">
        <v>11</v>
      </c>
      <c r="K36" s="85"/>
    </row>
    <row r="37" spans="2:11" x14ac:dyDescent="0.35">
      <c r="B37" s="339"/>
      <c r="C37" s="339"/>
      <c r="D37" s="339"/>
      <c r="E37" s="339"/>
      <c r="F37" s="339"/>
      <c r="G37" s="339"/>
      <c r="H37" s="339"/>
    </row>
    <row r="38" spans="2:11" x14ac:dyDescent="0.35">
      <c r="B38" s="85"/>
      <c r="C38" s="85"/>
      <c r="D38" s="85"/>
      <c r="E38" s="85"/>
      <c r="F38" s="85"/>
      <c r="G38" s="85"/>
      <c r="H38" s="85"/>
    </row>
    <row r="39" spans="2:11" x14ac:dyDescent="0.35">
      <c r="B39" s="339"/>
      <c r="C39" s="339"/>
      <c r="D39" s="339"/>
      <c r="E39" s="339"/>
      <c r="F39" s="339"/>
      <c r="G39" s="339"/>
      <c r="H39" s="339"/>
    </row>
    <row r="40" spans="2:11" x14ac:dyDescent="0.35">
      <c r="B40" s="85"/>
      <c r="C40" s="85"/>
      <c r="D40" s="85"/>
      <c r="E40" s="85"/>
      <c r="F40" s="85"/>
      <c r="G40" s="85"/>
      <c r="H40" s="85"/>
    </row>
    <row r="41" spans="2:11" x14ac:dyDescent="0.35">
      <c r="B41" s="339"/>
      <c r="C41" s="339"/>
      <c r="D41" s="339"/>
      <c r="E41" s="339"/>
      <c r="F41" s="339"/>
      <c r="G41" s="339"/>
      <c r="H41" s="339"/>
    </row>
    <row r="42" spans="2:11" x14ac:dyDescent="0.35">
      <c r="B42" s="85"/>
      <c r="C42" s="85"/>
      <c r="D42" s="85"/>
      <c r="E42" s="340"/>
      <c r="F42" s="340"/>
      <c r="G42" s="340"/>
      <c r="H42" s="340"/>
    </row>
    <row r="44" spans="2:11" x14ac:dyDescent="0.35">
      <c r="B44" s="429" t="s">
        <v>4</v>
      </c>
      <c r="C44" s="430"/>
      <c r="D44" s="430"/>
      <c r="E44" s="430"/>
      <c r="F44" s="430"/>
      <c r="G44" s="430"/>
      <c r="H44" s="431"/>
    </row>
    <row r="45" spans="2:11" x14ac:dyDescent="0.35">
      <c r="B45" s="419" t="s">
        <v>1010</v>
      </c>
      <c r="C45" s="419"/>
      <c r="D45" s="419"/>
      <c r="E45" s="419"/>
      <c r="F45" s="419"/>
      <c r="G45" s="419"/>
      <c r="H45" s="419"/>
      <c r="J45" s="106" t="s">
        <v>1020</v>
      </c>
      <c r="K45" s="106" t="s">
        <v>1021</v>
      </c>
    </row>
    <row r="46" spans="2:11" ht="16" x14ac:dyDescent="0.35">
      <c r="B46" s="336" t="s">
        <v>1011</v>
      </c>
      <c r="C46" s="337" t="s">
        <v>834</v>
      </c>
      <c r="D46" s="337" t="s">
        <v>835</v>
      </c>
      <c r="E46" s="337" t="s">
        <v>836</v>
      </c>
      <c r="F46" s="337" t="s">
        <v>837</v>
      </c>
      <c r="G46" s="337" t="s">
        <v>1012</v>
      </c>
      <c r="H46" s="338" t="s">
        <v>839</v>
      </c>
      <c r="J46" s="106" t="s">
        <v>1022</v>
      </c>
      <c r="K46" s="85"/>
    </row>
    <row r="47" spans="2:11" ht="16" x14ac:dyDescent="0.35">
      <c r="B47" s="339"/>
      <c r="C47" s="339"/>
      <c r="D47" s="339"/>
      <c r="E47" s="339"/>
      <c r="F47" s="339"/>
      <c r="G47" s="339"/>
      <c r="H47" s="339"/>
      <c r="J47" s="106" t="s">
        <v>1023</v>
      </c>
      <c r="K47" s="85"/>
    </row>
    <row r="48" spans="2:11" x14ac:dyDescent="0.35">
      <c r="B48" s="85"/>
      <c r="C48" s="85"/>
      <c r="D48" s="85"/>
      <c r="E48" s="85"/>
      <c r="F48" s="85"/>
      <c r="G48" s="85"/>
      <c r="H48" s="85"/>
      <c r="J48" s="106" t="s">
        <v>1024</v>
      </c>
      <c r="K48" s="85"/>
    </row>
    <row r="49" spans="2:11" x14ac:dyDescent="0.35">
      <c r="B49" s="339"/>
      <c r="C49" s="339"/>
      <c r="D49" s="339"/>
      <c r="E49" s="339"/>
      <c r="F49" s="339"/>
      <c r="G49" s="339"/>
      <c r="H49" s="339"/>
      <c r="J49" s="106" t="s">
        <v>11</v>
      </c>
      <c r="K49" s="85"/>
    </row>
    <row r="50" spans="2:11" x14ac:dyDescent="0.35">
      <c r="B50" s="85"/>
      <c r="C50" s="85"/>
      <c r="D50" s="85"/>
      <c r="E50" s="85"/>
      <c r="F50" s="85"/>
      <c r="G50" s="85"/>
      <c r="H50" s="85"/>
    </row>
    <row r="51" spans="2:11" x14ac:dyDescent="0.35">
      <c r="B51" s="339"/>
      <c r="C51" s="339"/>
      <c r="D51" s="339"/>
      <c r="E51" s="339"/>
      <c r="F51" s="339"/>
      <c r="G51" s="339"/>
      <c r="H51" s="339"/>
    </row>
    <row r="52" spans="2:11" x14ac:dyDescent="0.35">
      <c r="B52" s="85"/>
      <c r="C52" s="85"/>
      <c r="D52" s="85"/>
      <c r="E52" s="85"/>
      <c r="F52" s="85"/>
      <c r="G52" s="85"/>
      <c r="H52" s="85"/>
    </row>
    <row r="53" spans="2:11" x14ac:dyDescent="0.35">
      <c r="B53" s="339"/>
      <c r="C53" s="339"/>
      <c r="D53" s="339"/>
      <c r="E53" s="339"/>
      <c r="F53" s="339"/>
      <c r="G53" s="339"/>
      <c r="H53" s="339"/>
    </row>
    <row r="54" spans="2:11" x14ac:dyDescent="0.35">
      <c r="B54" s="85"/>
      <c r="C54" s="85"/>
      <c r="D54" s="85"/>
      <c r="E54" s="85"/>
      <c r="F54" s="85"/>
      <c r="G54" s="85"/>
      <c r="H54" s="85"/>
    </row>
    <row r="55" spans="2:11" x14ac:dyDescent="0.35">
      <c r="B55" s="339"/>
      <c r="C55" s="339"/>
      <c r="D55" s="339"/>
      <c r="E55" s="339"/>
      <c r="F55" s="339"/>
      <c r="G55" s="339"/>
      <c r="H55" s="339"/>
    </row>
    <row r="56" spans="2:11" x14ac:dyDescent="0.35">
      <c r="B56" s="85"/>
      <c r="C56" s="85"/>
      <c r="D56" s="85"/>
      <c r="E56" s="340"/>
      <c r="F56" s="340"/>
      <c r="G56" s="340"/>
      <c r="H56" s="340"/>
    </row>
    <row r="58" spans="2:11" ht="15" customHeight="1" x14ac:dyDescent="0.35">
      <c r="B58" s="427" t="s">
        <v>3</v>
      </c>
      <c r="C58" s="427"/>
      <c r="D58" s="427"/>
      <c r="E58" s="427"/>
      <c r="F58" s="427"/>
      <c r="G58" s="427"/>
      <c r="H58" s="427"/>
    </row>
    <row r="59" spans="2:11" x14ac:dyDescent="0.35">
      <c r="B59" s="428" t="s">
        <v>1010</v>
      </c>
      <c r="C59" s="428"/>
      <c r="D59" s="428"/>
      <c r="E59" s="428"/>
      <c r="F59" s="428"/>
      <c r="G59" s="428"/>
      <c r="H59" s="428"/>
    </row>
    <row r="60" spans="2:11" x14ac:dyDescent="0.35">
      <c r="B60" s="357" t="s">
        <v>1011</v>
      </c>
      <c r="C60" s="358" t="s">
        <v>834</v>
      </c>
      <c r="D60" s="358" t="s">
        <v>835</v>
      </c>
      <c r="E60" s="358" t="s">
        <v>836</v>
      </c>
      <c r="F60" s="358" t="s">
        <v>837</v>
      </c>
      <c r="G60" s="358" t="s">
        <v>1012</v>
      </c>
      <c r="H60" s="359" t="s">
        <v>839</v>
      </c>
      <c r="J60" s="106" t="s">
        <v>1020</v>
      </c>
      <c r="K60" s="106" t="s">
        <v>1021</v>
      </c>
    </row>
    <row r="61" spans="2:11" ht="16" x14ac:dyDescent="0.35">
      <c r="B61" s="360"/>
      <c r="C61" s="360"/>
      <c r="D61" s="360"/>
      <c r="E61" s="360"/>
      <c r="F61" s="360"/>
      <c r="G61" s="360"/>
      <c r="H61" s="360"/>
      <c r="J61" s="106" t="s">
        <v>1022</v>
      </c>
      <c r="K61" s="85"/>
    </row>
    <row r="62" spans="2:11" ht="16" x14ac:dyDescent="0.35">
      <c r="B62" s="361"/>
      <c r="C62" s="361"/>
      <c r="D62" s="361"/>
      <c r="E62" s="361"/>
      <c r="F62" s="361"/>
      <c r="G62" s="361"/>
      <c r="H62" s="361"/>
      <c r="J62" s="106" t="s">
        <v>1023</v>
      </c>
      <c r="K62" s="85"/>
    </row>
    <row r="63" spans="2:11" x14ac:dyDescent="0.35">
      <c r="B63" s="360"/>
      <c r="C63" s="360"/>
      <c r="D63" s="360"/>
      <c r="E63" s="360"/>
      <c r="F63" s="360"/>
      <c r="G63" s="360"/>
      <c r="H63" s="360"/>
      <c r="J63" s="106" t="s">
        <v>1024</v>
      </c>
      <c r="K63" s="85"/>
    </row>
    <row r="64" spans="2:11" x14ac:dyDescent="0.35">
      <c r="B64" s="361"/>
      <c r="C64" s="361"/>
      <c r="D64" s="361"/>
      <c r="E64" s="361"/>
      <c r="F64" s="361"/>
      <c r="G64" s="361"/>
      <c r="H64" s="361"/>
      <c r="J64" s="106" t="s">
        <v>11</v>
      </c>
      <c r="K64" s="85"/>
    </row>
    <row r="65" spans="2:8" x14ac:dyDescent="0.35">
      <c r="B65" s="360"/>
      <c r="C65" s="360"/>
      <c r="D65" s="360"/>
      <c r="E65" s="360"/>
      <c r="F65" s="360"/>
      <c r="G65" s="360"/>
      <c r="H65" s="360"/>
    </row>
    <row r="66" spans="2:8" x14ac:dyDescent="0.35">
      <c r="B66" s="361"/>
      <c r="C66" s="361"/>
      <c r="D66" s="361"/>
      <c r="E66" s="361"/>
      <c r="F66" s="361"/>
      <c r="G66" s="361"/>
      <c r="H66" s="361"/>
    </row>
    <row r="67" spans="2:8" x14ac:dyDescent="0.35">
      <c r="B67" s="360"/>
      <c r="C67" s="360"/>
      <c r="D67" s="360"/>
      <c r="E67" s="360"/>
      <c r="F67" s="360"/>
      <c r="G67" s="360"/>
      <c r="H67" s="360"/>
    </row>
    <row r="68" spans="2:8" x14ac:dyDescent="0.35">
      <c r="B68" s="361"/>
      <c r="C68" s="361"/>
      <c r="D68" s="361"/>
      <c r="E68" s="361"/>
      <c r="F68" s="361"/>
      <c r="G68" s="361"/>
      <c r="H68" s="361"/>
    </row>
    <row r="69" spans="2:8" x14ac:dyDescent="0.35">
      <c r="B69" s="360"/>
      <c r="C69" s="360"/>
      <c r="D69" s="360"/>
      <c r="E69" s="360"/>
      <c r="F69" s="360"/>
      <c r="G69" s="360"/>
      <c r="H69" s="360"/>
    </row>
    <row r="70" spans="2:8" x14ac:dyDescent="0.35">
      <c r="B70" s="85"/>
      <c r="C70" s="85"/>
      <c r="D70" s="355"/>
      <c r="E70" s="355"/>
      <c r="F70" s="355"/>
      <c r="G70" s="355"/>
      <c r="H70" s="355"/>
    </row>
  </sheetData>
  <mergeCells count="26">
    <mergeCell ref="X2:X3"/>
    <mergeCell ref="B3:H3"/>
    <mergeCell ref="Y4:Y6"/>
    <mergeCell ref="S1:T1"/>
    <mergeCell ref="B2:H2"/>
    <mergeCell ref="M2:M3"/>
    <mergeCell ref="N2:N3"/>
    <mergeCell ref="O2:O3"/>
    <mergeCell ref="P2:P3"/>
    <mergeCell ref="Q2:Q3"/>
    <mergeCell ref="R2:R3"/>
    <mergeCell ref="S2:S3"/>
    <mergeCell ref="T2:T3"/>
    <mergeCell ref="Y7:Y11"/>
    <mergeCell ref="Y12:Y15"/>
    <mergeCell ref="B58:H58"/>
    <mergeCell ref="B59:H59"/>
    <mergeCell ref="Y19:Y23"/>
    <mergeCell ref="M24:O24"/>
    <mergeCell ref="B30:H30"/>
    <mergeCell ref="B31:H31"/>
    <mergeCell ref="B44:H44"/>
    <mergeCell ref="B45:H45"/>
    <mergeCell ref="B16:H16"/>
    <mergeCell ref="Y16:Y17"/>
    <mergeCell ref="B17:H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M170"/>
  <sheetViews>
    <sheetView view="pageBreakPreview" zoomScale="60" zoomScaleNormal="60" workbookViewId="0">
      <selection activeCell="P4" sqref="P4:P5"/>
    </sheetView>
  </sheetViews>
  <sheetFormatPr defaultRowHeight="14.5" x14ac:dyDescent="0.35"/>
  <cols>
    <col min="1" max="1" width="8.7265625" style="400" customWidth="1"/>
    <col min="2" max="2" width="3.1796875" style="364" bestFit="1" customWidth="1"/>
    <col min="3" max="3" width="11.81640625" style="364" customWidth="1"/>
    <col min="4" max="4" width="12.54296875" style="364" bestFit="1" customWidth="1"/>
    <col min="5" max="5" width="10" style="364" bestFit="1" customWidth="1"/>
    <col min="6" max="6" width="18.453125" style="364" bestFit="1" customWidth="1"/>
    <col min="7" max="7" width="1" style="364" customWidth="1"/>
    <col min="8" max="8" width="3.1796875" style="364" bestFit="1" customWidth="1"/>
    <col min="9" max="9" width="11.08984375" style="364" customWidth="1"/>
    <col min="10" max="10" width="12.54296875" style="364" bestFit="1" customWidth="1"/>
    <col min="11" max="11" width="10" style="364" bestFit="1" customWidth="1"/>
    <col min="12" max="12" width="18.453125" style="364" bestFit="1" customWidth="1"/>
    <col min="13" max="13" width="0.81640625" style="364" customWidth="1"/>
    <col min="14" max="14" width="3.1796875" style="364" bestFit="1" customWidth="1"/>
    <col min="15" max="15" width="11" style="364" customWidth="1"/>
    <col min="16" max="16" width="12.54296875" style="364" bestFit="1" customWidth="1"/>
    <col min="17" max="17" width="10" style="364" bestFit="1" customWidth="1"/>
    <col min="18" max="18" width="18.453125" style="364" bestFit="1" customWidth="1"/>
    <col min="19" max="19" width="1.08984375" style="364" customWidth="1"/>
    <col min="20" max="20" width="3.1796875" style="364" bestFit="1" customWidth="1"/>
    <col min="21" max="21" width="10.7265625" style="364" customWidth="1"/>
    <col min="22" max="22" width="12.54296875" style="364" bestFit="1" customWidth="1"/>
    <col min="23" max="23" width="10" style="364" bestFit="1" customWidth="1"/>
    <col min="24" max="24" width="18.453125" style="364" bestFit="1" customWidth="1"/>
    <col min="25" max="65" width="8.7265625" style="406"/>
    <col min="66" max="16384" width="8.7265625" style="364"/>
  </cols>
  <sheetData>
    <row r="1" spans="2:25" x14ac:dyDescent="0.35">
      <c r="B1" s="391" t="s">
        <v>813</v>
      </c>
      <c r="C1" s="404"/>
      <c r="D1" s="404"/>
      <c r="E1" s="404"/>
      <c r="F1" s="405"/>
      <c r="G1" s="407"/>
      <c r="H1" s="391" t="s">
        <v>814</v>
      </c>
      <c r="I1" s="404"/>
      <c r="J1" s="404"/>
      <c r="K1" s="404"/>
      <c r="L1" s="405"/>
      <c r="M1" s="407"/>
      <c r="N1" s="391" t="s">
        <v>815</v>
      </c>
      <c r="O1" s="404"/>
      <c r="P1" s="404"/>
      <c r="Q1" s="404"/>
      <c r="R1" s="405"/>
      <c r="S1" s="407"/>
      <c r="T1" s="391" t="s">
        <v>816</v>
      </c>
      <c r="U1" s="404"/>
      <c r="V1" s="404"/>
      <c r="W1" s="404"/>
      <c r="X1" s="405"/>
      <c r="Y1" s="406" t="s">
        <v>832</v>
      </c>
    </row>
    <row r="2" spans="2:25" x14ac:dyDescent="0.35">
      <c r="B2" s="204" t="s">
        <v>660</v>
      </c>
      <c r="C2" s="204" t="s">
        <v>661</v>
      </c>
      <c r="D2" s="204" t="s">
        <v>662</v>
      </c>
      <c r="E2" s="204" t="s">
        <v>663</v>
      </c>
      <c r="F2" s="264" t="s">
        <v>664</v>
      </c>
      <c r="G2" s="408"/>
      <c r="H2" s="266" t="s">
        <v>660</v>
      </c>
      <c r="I2" s="204" t="s">
        <v>661</v>
      </c>
      <c r="J2" s="204" t="s">
        <v>662</v>
      </c>
      <c r="K2" s="204" t="s">
        <v>663</v>
      </c>
      <c r="L2" s="264" t="s">
        <v>664</v>
      </c>
      <c r="M2" s="408"/>
      <c r="N2" s="266" t="s">
        <v>660</v>
      </c>
      <c r="O2" s="204" t="s">
        <v>661</v>
      </c>
      <c r="P2" s="204" t="s">
        <v>662</v>
      </c>
      <c r="Q2" s="204" t="s">
        <v>663</v>
      </c>
      <c r="R2" s="264" t="s">
        <v>664</v>
      </c>
      <c r="S2" s="408"/>
      <c r="T2" s="266" t="s">
        <v>660</v>
      </c>
      <c r="U2" s="204" t="s">
        <v>661</v>
      </c>
      <c r="V2" s="204" t="s">
        <v>662</v>
      </c>
      <c r="W2" s="204" t="s">
        <v>663</v>
      </c>
      <c r="X2" s="204" t="s">
        <v>664</v>
      </c>
    </row>
    <row r="3" spans="2:25" x14ac:dyDescent="0.35">
      <c r="B3" s="206">
        <v>1</v>
      </c>
      <c r="C3" s="371"/>
      <c r="D3" s="206"/>
      <c r="E3" s="206"/>
      <c r="F3" s="206"/>
      <c r="G3" s="408"/>
      <c r="H3" s="267">
        <v>1</v>
      </c>
      <c r="I3" s="206"/>
      <c r="J3" s="206"/>
      <c r="K3" s="206"/>
      <c r="L3" s="206"/>
      <c r="M3" s="408"/>
      <c r="N3" s="267">
        <v>1</v>
      </c>
      <c r="O3" s="206"/>
      <c r="P3" s="206"/>
      <c r="Q3" s="206"/>
      <c r="R3" s="206"/>
      <c r="S3" s="408"/>
      <c r="T3" s="267">
        <v>1</v>
      </c>
      <c r="U3" s="206"/>
      <c r="V3" s="206"/>
      <c r="W3" s="206"/>
      <c r="X3" s="206"/>
    </row>
    <row r="4" spans="2:25" x14ac:dyDescent="0.35">
      <c r="B4" s="205">
        <v>2</v>
      </c>
      <c r="C4" s="205"/>
      <c r="D4" s="205"/>
      <c r="E4" s="205"/>
      <c r="F4" s="205"/>
      <c r="G4" s="408"/>
      <c r="H4" s="268">
        <v>2</v>
      </c>
      <c r="I4" s="205"/>
      <c r="J4" s="205"/>
      <c r="K4" s="205"/>
      <c r="L4" s="205"/>
      <c r="M4" s="408"/>
      <c r="N4" s="268">
        <v>2</v>
      </c>
      <c r="O4" s="205"/>
      <c r="P4" s="205"/>
      <c r="Q4" s="205"/>
      <c r="R4" s="205"/>
      <c r="S4" s="408"/>
      <c r="T4" s="268">
        <v>2</v>
      </c>
      <c r="U4" s="205"/>
      <c r="V4" s="205"/>
      <c r="W4" s="205"/>
      <c r="X4" s="205"/>
    </row>
    <row r="5" spans="2:25" x14ac:dyDescent="0.35">
      <c r="B5" s="206">
        <v>3</v>
      </c>
      <c r="C5" s="206"/>
      <c r="D5" s="206"/>
      <c r="E5" s="206"/>
      <c r="F5" s="206"/>
      <c r="G5" s="408"/>
      <c r="H5" s="267">
        <v>3</v>
      </c>
      <c r="I5" s="206"/>
      <c r="J5" s="206"/>
      <c r="K5" s="206"/>
      <c r="L5" s="206"/>
      <c r="M5" s="408"/>
      <c r="N5" s="267">
        <v>3</v>
      </c>
      <c r="O5" s="206"/>
      <c r="P5" s="206"/>
      <c r="Q5" s="206"/>
      <c r="R5" s="206"/>
      <c r="S5" s="408"/>
      <c r="T5" s="267">
        <v>3</v>
      </c>
      <c r="U5" s="206"/>
      <c r="V5" s="206"/>
      <c r="W5" s="206"/>
      <c r="X5" s="206"/>
    </row>
    <row r="6" spans="2:25" x14ac:dyDescent="0.35">
      <c r="B6" s="205">
        <v>4</v>
      </c>
      <c r="C6" s="205"/>
      <c r="D6" s="205"/>
      <c r="E6" s="205"/>
      <c r="F6" s="205"/>
      <c r="G6" s="408"/>
      <c r="H6" s="268">
        <v>4</v>
      </c>
      <c r="I6" s="205"/>
      <c r="J6" s="205"/>
      <c r="K6" s="205"/>
      <c r="L6" s="205"/>
      <c r="M6" s="408"/>
      <c r="N6" s="268">
        <v>4</v>
      </c>
      <c r="O6" s="205"/>
      <c r="P6" s="205"/>
      <c r="Q6" s="205"/>
      <c r="R6" s="205"/>
      <c r="S6" s="408"/>
      <c r="T6" s="268">
        <v>4</v>
      </c>
      <c r="U6" s="205"/>
      <c r="V6" s="205"/>
      <c r="W6" s="205"/>
      <c r="X6" s="205"/>
    </row>
    <row r="7" spans="2:25" x14ac:dyDescent="0.35">
      <c r="B7" s="206">
        <v>5</v>
      </c>
      <c r="C7" s="206"/>
      <c r="D7" s="206"/>
      <c r="E7" s="206"/>
      <c r="F7" s="206"/>
      <c r="G7" s="408"/>
      <c r="H7" s="267">
        <v>5</v>
      </c>
      <c r="I7" s="206"/>
      <c r="J7" s="206"/>
      <c r="K7" s="206"/>
      <c r="L7" s="206"/>
      <c r="M7" s="408"/>
      <c r="N7" s="267">
        <v>5</v>
      </c>
      <c r="O7" s="206"/>
      <c r="P7" s="206"/>
      <c r="Q7" s="206"/>
      <c r="R7" s="206"/>
      <c r="S7" s="408"/>
      <c r="T7" s="267">
        <v>5</v>
      </c>
      <c r="U7" s="206"/>
      <c r="V7" s="206"/>
      <c r="W7" s="206"/>
      <c r="X7" s="206"/>
    </row>
    <row r="8" spans="2:25" x14ac:dyDescent="0.35">
      <c r="B8" s="205">
        <v>6</v>
      </c>
      <c r="C8" s="205"/>
      <c r="D8" s="205"/>
      <c r="E8" s="205"/>
      <c r="F8" s="205"/>
      <c r="G8" s="408"/>
      <c r="H8" s="268">
        <v>6</v>
      </c>
      <c r="I8" s="205"/>
      <c r="J8" s="205"/>
      <c r="K8" s="205"/>
      <c r="L8" s="205"/>
      <c r="M8" s="408"/>
      <c r="N8" s="268">
        <v>6</v>
      </c>
      <c r="O8" s="205"/>
      <c r="P8" s="205"/>
      <c r="Q8" s="205"/>
      <c r="R8" s="205"/>
      <c r="S8" s="408"/>
      <c r="T8" s="268">
        <v>6</v>
      </c>
      <c r="U8" s="205"/>
      <c r="V8" s="205"/>
      <c r="W8" s="205"/>
      <c r="X8" s="205"/>
    </row>
    <row r="9" spans="2:25" x14ac:dyDescent="0.35">
      <c r="B9" s="206">
        <v>7</v>
      </c>
      <c r="C9" s="206"/>
      <c r="D9" s="206"/>
      <c r="E9" s="206"/>
      <c r="F9" s="206"/>
      <c r="G9" s="408"/>
      <c r="H9" s="267">
        <v>7</v>
      </c>
      <c r="I9" s="206"/>
      <c r="J9" s="206"/>
      <c r="K9" s="206"/>
      <c r="L9" s="206"/>
      <c r="M9" s="408"/>
      <c r="N9" s="267">
        <v>7</v>
      </c>
      <c r="O9" s="206"/>
      <c r="P9" s="206"/>
      <c r="Q9" s="206"/>
      <c r="R9" s="206"/>
      <c r="S9" s="408"/>
      <c r="T9" s="267">
        <v>7</v>
      </c>
      <c r="U9" s="206"/>
      <c r="V9" s="206"/>
      <c r="W9" s="206"/>
      <c r="X9" s="206"/>
    </row>
    <row r="10" spans="2:25" x14ac:dyDescent="0.35">
      <c r="B10" s="205">
        <v>8</v>
      </c>
      <c r="C10" s="205"/>
      <c r="D10" s="205"/>
      <c r="E10" s="205"/>
      <c r="F10" s="205"/>
      <c r="G10" s="408"/>
      <c r="H10" s="268">
        <v>8</v>
      </c>
      <c r="I10" s="205"/>
      <c r="J10" s="205"/>
      <c r="K10" s="205"/>
      <c r="L10" s="205"/>
      <c r="M10" s="408"/>
      <c r="N10" s="268">
        <v>8</v>
      </c>
      <c r="O10" s="205"/>
      <c r="P10" s="205"/>
      <c r="Q10" s="205"/>
      <c r="R10" s="205"/>
      <c r="S10" s="408"/>
      <c r="T10" s="268">
        <v>8</v>
      </c>
      <c r="U10" s="205"/>
      <c r="V10" s="205"/>
      <c r="W10" s="205"/>
      <c r="X10" s="205"/>
    </row>
    <row r="11" spans="2:25" x14ac:dyDescent="0.35">
      <c r="B11" s="206">
        <v>9</v>
      </c>
      <c r="C11" s="206"/>
      <c r="D11" s="206"/>
      <c r="E11" s="206"/>
      <c r="F11" s="206"/>
      <c r="G11" s="408"/>
      <c r="H11" s="267">
        <v>9</v>
      </c>
      <c r="I11" s="206"/>
      <c r="J11" s="206"/>
      <c r="K11" s="206"/>
      <c r="L11" s="206"/>
      <c r="M11" s="408"/>
      <c r="N11" s="267">
        <v>9</v>
      </c>
      <c r="O11" s="206"/>
      <c r="P11" s="206"/>
      <c r="Q11" s="206"/>
      <c r="R11" s="206"/>
      <c r="S11" s="408"/>
      <c r="T11" s="267">
        <v>9</v>
      </c>
      <c r="U11" s="206"/>
      <c r="V11" s="206"/>
      <c r="W11" s="206"/>
      <c r="X11" s="206"/>
    </row>
    <row r="12" spans="2:25" x14ac:dyDescent="0.35">
      <c r="B12" s="205">
        <v>10</v>
      </c>
      <c r="C12" s="205"/>
      <c r="D12" s="205"/>
      <c r="E12" s="205"/>
      <c r="F12" s="205"/>
      <c r="G12" s="408"/>
      <c r="H12" s="268">
        <v>10</v>
      </c>
      <c r="I12" s="205"/>
      <c r="J12" s="205"/>
      <c r="K12" s="205"/>
      <c r="L12" s="205"/>
      <c r="M12" s="408"/>
      <c r="N12" s="268">
        <v>10</v>
      </c>
      <c r="O12" s="205"/>
      <c r="P12" s="205"/>
      <c r="Q12" s="205"/>
      <c r="R12" s="205"/>
      <c r="S12" s="408"/>
      <c r="T12" s="268">
        <v>10</v>
      </c>
      <c r="U12" s="205"/>
      <c r="V12" s="205"/>
      <c r="W12" s="205"/>
      <c r="X12" s="205"/>
    </row>
    <row r="13" spans="2:25" x14ac:dyDescent="0.35">
      <c r="B13" s="206">
        <v>11</v>
      </c>
      <c r="C13" s="206"/>
      <c r="D13" s="206"/>
      <c r="E13" s="206"/>
      <c r="F13" s="206"/>
      <c r="G13" s="408"/>
      <c r="H13" s="267">
        <v>11</v>
      </c>
      <c r="I13" s="206"/>
      <c r="J13" s="206"/>
      <c r="K13" s="206"/>
      <c r="L13" s="206"/>
      <c r="M13" s="408"/>
      <c r="N13" s="267">
        <v>11</v>
      </c>
      <c r="O13" s="206"/>
      <c r="P13" s="206"/>
      <c r="Q13" s="206"/>
      <c r="R13" s="206"/>
      <c r="S13" s="408"/>
      <c r="T13" s="267">
        <v>11</v>
      </c>
      <c r="U13" s="206"/>
      <c r="V13" s="206"/>
      <c r="W13" s="206"/>
      <c r="X13" s="206"/>
    </row>
    <row r="14" spans="2:25" x14ac:dyDescent="0.35">
      <c r="B14" s="205">
        <v>12</v>
      </c>
      <c r="C14" s="205"/>
      <c r="D14" s="205"/>
      <c r="E14" s="205"/>
      <c r="F14" s="205"/>
      <c r="G14" s="408"/>
      <c r="H14" s="268">
        <v>12</v>
      </c>
      <c r="I14" s="205"/>
      <c r="J14" s="205"/>
      <c r="K14" s="205"/>
      <c r="L14" s="205"/>
      <c r="M14" s="408"/>
      <c r="N14" s="268">
        <v>12</v>
      </c>
      <c r="O14" s="205"/>
      <c r="P14" s="205"/>
      <c r="Q14" s="205"/>
      <c r="R14" s="205"/>
      <c r="S14" s="408"/>
      <c r="T14" s="268">
        <v>12</v>
      </c>
      <c r="U14" s="205"/>
      <c r="V14" s="205"/>
      <c r="W14" s="205"/>
      <c r="X14" s="205"/>
    </row>
    <row r="15" spans="2:25" x14ac:dyDescent="0.35">
      <c r="B15" s="206">
        <v>13</v>
      </c>
      <c r="C15" s="206"/>
      <c r="D15" s="206"/>
      <c r="E15" s="206"/>
      <c r="F15" s="206"/>
      <c r="G15" s="408"/>
      <c r="H15" s="267">
        <v>13</v>
      </c>
      <c r="I15" s="206"/>
      <c r="J15" s="206"/>
      <c r="K15" s="206"/>
      <c r="L15" s="206"/>
      <c r="M15" s="408"/>
      <c r="N15" s="267">
        <v>13</v>
      </c>
      <c r="O15" s="206"/>
      <c r="P15" s="206"/>
      <c r="Q15" s="206"/>
      <c r="R15" s="206"/>
      <c r="S15" s="408"/>
      <c r="T15" s="267">
        <v>13</v>
      </c>
      <c r="U15" s="206"/>
      <c r="V15" s="206"/>
      <c r="W15" s="206"/>
      <c r="X15" s="206"/>
    </row>
    <row r="16" spans="2:25" x14ac:dyDescent="0.35">
      <c r="B16" s="205">
        <v>14</v>
      </c>
      <c r="C16" s="205"/>
      <c r="D16" s="205"/>
      <c r="E16" s="205"/>
      <c r="F16" s="205"/>
      <c r="G16" s="408"/>
      <c r="H16" s="268">
        <v>14</v>
      </c>
      <c r="I16" s="205"/>
      <c r="J16" s="205"/>
      <c r="K16" s="205"/>
      <c r="L16" s="205"/>
      <c r="M16" s="408"/>
      <c r="N16" s="268">
        <v>14</v>
      </c>
      <c r="O16" s="205"/>
      <c r="P16" s="205"/>
      <c r="Q16" s="205"/>
      <c r="R16" s="205"/>
      <c r="S16" s="408"/>
      <c r="T16" s="268">
        <v>14</v>
      </c>
      <c r="U16" s="205"/>
      <c r="V16" s="205"/>
      <c r="W16" s="205"/>
      <c r="X16" s="205"/>
    </row>
    <row r="17" spans="2:24" x14ac:dyDescent="0.35">
      <c r="B17" s="206">
        <v>15</v>
      </c>
      <c r="C17" s="206"/>
      <c r="D17" s="206"/>
      <c r="E17" s="206"/>
      <c r="F17" s="206"/>
      <c r="G17" s="408"/>
      <c r="H17" s="267">
        <v>15</v>
      </c>
      <c r="I17" s="206"/>
      <c r="J17" s="206"/>
      <c r="K17" s="206"/>
      <c r="L17" s="206"/>
      <c r="M17" s="408"/>
      <c r="N17" s="267">
        <v>15</v>
      </c>
      <c r="O17" s="206"/>
      <c r="P17" s="206"/>
      <c r="Q17" s="206"/>
      <c r="R17" s="206"/>
      <c r="S17" s="408"/>
      <c r="T17" s="267">
        <v>15</v>
      </c>
      <c r="U17" s="206"/>
      <c r="V17" s="206"/>
      <c r="W17" s="206"/>
      <c r="X17" s="206"/>
    </row>
    <row r="18" spans="2:24" x14ac:dyDescent="0.35">
      <c r="B18" s="205">
        <v>16</v>
      </c>
      <c r="C18" s="205"/>
      <c r="D18" s="205"/>
      <c r="E18" s="205"/>
      <c r="F18" s="205"/>
      <c r="G18" s="408"/>
      <c r="H18" s="268">
        <v>16</v>
      </c>
      <c r="I18" s="205"/>
      <c r="J18" s="205"/>
      <c r="K18" s="205"/>
      <c r="L18" s="205"/>
      <c r="M18" s="408"/>
      <c r="N18" s="268">
        <v>16</v>
      </c>
      <c r="O18" s="205"/>
      <c r="P18" s="205"/>
      <c r="Q18" s="205"/>
      <c r="R18" s="205"/>
      <c r="S18" s="408"/>
      <c r="T18" s="268">
        <v>16</v>
      </c>
      <c r="U18" s="205"/>
      <c r="V18" s="205"/>
      <c r="W18" s="205"/>
      <c r="X18" s="205"/>
    </row>
    <row r="19" spans="2:24" x14ac:dyDescent="0.35">
      <c r="B19" s="206">
        <v>17</v>
      </c>
      <c r="C19" s="206"/>
      <c r="D19" s="206"/>
      <c r="E19" s="206"/>
      <c r="F19" s="206"/>
      <c r="G19" s="408"/>
      <c r="H19" s="267">
        <v>17</v>
      </c>
      <c r="I19" s="206"/>
      <c r="J19" s="206"/>
      <c r="K19" s="206"/>
      <c r="L19" s="206"/>
      <c r="M19" s="408"/>
      <c r="N19" s="267">
        <v>17</v>
      </c>
      <c r="O19" s="206"/>
      <c r="P19" s="206"/>
      <c r="Q19" s="206"/>
      <c r="R19" s="206"/>
      <c r="S19" s="408"/>
      <c r="T19" s="267">
        <v>17</v>
      </c>
      <c r="U19" s="206"/>
      <c r="V19" s="206"/>
      <c r="W19" s="206"/>
      <c r="X19" s="206"/>
    </row>
    <row r="20" spans="2:24" x14ac:dyDescent="0.35">
      <c r="B20" s="205">
        <v>18</v>
      </c>
      <c r="C20" s="205"/>
      <c r="D20" s="205"/>
      <c r="E20" s="205"/>
      <c r="F20" s="205"/>
      <c r="G20" s="408"/>
      <c r="H20" s="268">
        <v>18</v>
      </c>
      <c r="I20" s="205"/>
      <c r="J20" s="205"/>
      <c r="K20" s="205"/>
      <c r="L20" s="205"/>
      <c r="M20" s="408"/>
      <c r="N20" s="268">
        <v>18</v>
      </c>
      <c r="O20" s="205"/>
      <c r="P20" s="205"/>
      <c r="Q20" s="205"/>
      <c r="R20" s="205"/>
      <c r="S20" s="408"/>
      <c r="T20" s="268">
        <v>18</v>
      </c>
      <c r="U20" s="205"/>
      <c r="V20" s="205"/>
      <c r="W20" s="205"/>
      <c r="X20" s="205"/>
    </row>
    <row r="21" spans="2:24" x14ac:dyDescent="0.35">
      <c r="B21" s="206">
        <v>19</v>
      </c>
      <c r="C21" s="206"/>
      <c r="D21" s="206"/>
      <c r="E21" s="206"/>
      <c r="F21" s="206"/>
      <c r="G21" s="408"/>
      <c r="H21" s="267">
        <v>19</v>
      </c>
      <c r="I21" s="206"/>
      <c r="J21" s="206"/>
      <c r="K21" s="206"/>
      <c r="L21" s="206"/>
      <c r="M21" s="408"/>
      <c r="N21" s="267">
        <v>19</v>
      </c>
      <c r="O21" s="206"/>
      <c r="P21" s="206"/>
      <c r="Q21" s="206"/>
      <c r="R21" s="206"/>
      <c r="S21" s="408"/>
      <c r="T21" s="267">
        <v>19</v>
      </c>
      <c r="U21" s="206"/>
      <c r="V21" s="206"/>
      <c r="W21" s="206"/>
      <c r="X21" s="206"/>
    </row>
    <row r="22" spans="2:24" x14ac:dyDescent="0.35">
      <c r="B22" s="205">
        <v>20</v>
      </c>
      <c r="C22" s="205"/>
      <c r="D22" s="205"/>
      <c r="E22" s="205"/>
      <c r="F22" s="205"/>
      <c r="G22" s="408"/>
      <c r="H22" s="268">
        <v>20</v>
      </c>
      <c r="I22" s="205"/>
      <c r="J22" s="205"/>
      <c r="K22" s="205"/>
      <c r="L22" s="205"/>
      <c r="M22" s="408"/>
      <c r="N22" s="268">
        <v>20</v>
      </c>
      <c r="O22" s="205"/>
      <c r="P22" s="205"/>
      <c r="Q22" s="205"/>
      <c r="R22" s="205"/>
      <c r="S22" s="408"/>
      <c r="T22" s="268">
        <v>20</v>
      </c>
      <c r="U22" s="205"/>
      <c r="V22" s="205"/>
      <c r="W22" s="205"/>
      <c r="X22" s="205"/>
    </row>
    <row r="23" spans="2:24" x14ac:dyDescent="0.35">
      <c r="B23" s="206">
        <v>21</v>
      </c>
      <c r="C23" s="206"/>
      <c r="D23" s="206"/>
      <c r="E23" s="206"/>
      <c r="F23" s="206"/>
      <c r="G23" s="408"/>
      <c r="H23" s="267">
        <v>21</v>
      </c>
      <c r="I23" s="206"/>
      <c r="J23" s="206"/>
      <c r="K23" s="206"/>
      <c r="L23" s="206"/>
      <c r="M23" s="408"/>
      <c r="N23" s="267">
        <v>21</v>
      </c>
      <c r="O23" s="206"/>
      <c r="P23" s="206"/>
      <c r="Q23" s="206"/>
      <c r="R23" s="206"/>
      <c r="S23" s="408"/>
      <c r="T23" s="267">
        <v>21</v>
      </c>
      <c r="U23" s="206"/>
      <c r="V23" s="206"/>
      <c r="W23" s="206"/>
      <c r="X23" s="206"/>
    </row>
    <row r="24" spans="2:24" x14ac:dyDescent="0.35">
      <c r="B24" s="205">
        <v>22</v>
      </c>
      <c r="C24" s="205"/>
      <c r="D24" s="205"/>
      <c r="E24" s="205"/>
      <c r="F24" s="205"/>
      <c r="G24" s="408"/>
      <c r="H24" s="268">
        <v>22</v>
      </c>
      <c r="I24" s="205"/>
      <c r="J24" s="205"/>
      <c r="K24" s="205"/>
      <c r="L24" s="205"/>
      <c r="M24" s="408"/>
      <c r="N24" s="268">
        <v>22</v>
      </c>
      <c r="O24" s="205"/>
      <c r="P24" s="205"/>
      <c r="Q24" s="205"/>
      <c r="R24" s="205"/>
      <c r="S24" s="408"/>
      <c r="T24" s="268">
        <v>22</v>
      </c>
      <c r="U24" s="205"/>
      <c r="V24" s="205"/>
      <c r="W24" s="205"/>
      <c r="X24" s="205"/>
    </row>
    <row r="25" spans="2:24" x14ac:dyDescent="0.35">
      <c r="B25" s="206">
        <v>23</v>
      </c>
      <c r="C25" s="206"/>
      <c r="D25" s="206"/>
      <c r="E25" s="206"/>
      <c r="F25" s="206"/>
      <c r="G25" s="408"/>
      <c r="H25" s="267">
        <v>23</v>
      </c>
      <c r="I25" s="206"/>
      <c r="J25" s="206"/>
      <c r="K25" s="206"/>
      <c r="L25" s="206"/>
      <c r="M25" s="408"/>
      <c r="N25" s="267">
        <v>23</v>
      </c>
      <c r="O25" s="206"/>
      <c r="P25" s="206"/>
      <c r="Q25" s="206"/>
      <c r="R25" s="206"/>
      <c r="S25" s="408"/>
      <c r="T25" s="267">
        <v>23</v>
      </c>
      <c r="U25" s="206"/>
      <c r="V25" s="206"/>
      <c r="W25" s="206"/>
      <c r="X25" s="206"/>
    </row>
    <row r="26" spans="2:24" x14ac:dyDescent="0.35">
      <c r="B26" s="205">
        <v>24</v>
      </c>
      <c r="C26" s="205"/>
      <c r="D26" s="205"/>
      <c r="E26" s="205"/>
      <c r="F26" s="205"/>
      <c r="G26" s="408"/>
      <c r="H26" s="268">
        <v>24</v>
      </c>
      <c r="I26" s="205"/>
      <c r="J26" s="205"/>
      <c r="K26" s="205"/>
      <c r="L26" s="205"/>
      <c r="M26" s="408"/>
      <c r="N26" s="268">
        <v>24</v>
      </c>
      <c r="O26" s="205"/>
      <c r="P26" s="205"/>
      <c r="Q26" s="205"/>
      <c r="R26" s="205"/>
      <c r="S26" s="408"/>
      <c r="T26" s="268">
        <v>24</v>
      </c>
      <c r="U26" s="205"/>
      <c r="V26" s="205"/>
      <c r="W26" s="205"/>
      <c r="X26" s="205"/>
    </row>
    <row r="27" spans="2:24" x14ac:dyDescent="0.35">
      <c r="B27" s="206">
        <v>25</v>
      </c>
      <c r="C27" s="206"/>
      <c r="D27" s="206"/>
      <c r="E27" s="206"/>
      <c r="F27" s="206"/>
      <c r="G27" s="408"/>
      <c r="H27" s="267">
        <v>25</v>
      </c>
      <c r="I27" s="206"/>
      <c r="J27" s="206"/>
      <c r="K27" s="206"/>
      <c r="L27" s="206"/>
      <c r="M27" s="408"/>
      <c r="N27" s="267">
        <v>25</v>
      </c>
      <c r="O27" s="206"/>
      <c r="P27" s="206"/>
      <c r="Q27" s="206"/>
      <c r="R27" s="206"/>
      <c r="S27" s="408"/>
      <c r="T27" s="267">
        <v>25</v>
      </c>
      <c r="U27" s="206"/>
      <c r="V27" s="206"/>
      <c r="W27" s="206"/>
      <c r="X27" s="206"/>
    </row>
    <row r="28" spans="2:24" x14ac:dyDescent="0.35">
      <c r="B28" s="205">
        <v>26</v>
      </c>
      <c r="C28" s="205"/>
      <c r="D28" s="205"/>
      <c r="E28" s="205"/>
      <c r="F28" s="205"/>
      <c r="G28" s="408"/>
      <c r="H28" s="268">
        <v>26</v>
      </c>
      <c r="I28" s="205"/>
      <c r="J28" s="205"/>
      <c r="K28" s="205"/>
      <c r="L28" s="205"/>
      <c r="M28" s="408"/>
      <c r="N28" s="268">
        <v>26</v>
      </c>
      <c r="O28" s="205"/>
      <c r="P28" s="205"/>
      <c r="Q28" s="205"/>
      <c r="R28" s="205"/>
      <c r="S28" s="408"/>
      <c r="T28" s="268">
        <v>26</v>
      </c>
      <c r="U28" s="205"/>
      <c r="V28" s="205"/>
      <c r="W28" s="205"/>
      <c r="X28" s="205"/>
    </row>
    <row r="29" spans="2:24" x14ac:dyDescent="0.35">
      <c r="B29" s="206">
        <v>27</v>
      </c>
      <c r="C29" s="206"/>
      <c r="D29" s="206"/>
      <c r="E29" s="206"/>
      <c r="F29" s="206"/>
      <c r="G29" s="408"/>
      <c r="H29" s="267">
        <v>27</v>
      </c>
      <c r="I29" s="206"/>
      <c r="J29" s="206"/>
      <c r="K29" s="206"/>
      <c r="L29" s="206"/>
      <c r="M29" s="408"/>
      <c r="N29" s="267">
        <v>27</v>
      </c>
      <c r="O29" s="206"/>
      <c r="P29" s="206"/>
      <c r="Q29" s="206"/>
      <c r="R29" s="206"/>
      <c r="S29" s="408"/>
      <c r="T29" s="267">
        <v>27</v>
      </c>
      <c r="U29" s="206"/>
      <c r="V29" s="206"/>
      <c r="W29" s="206"/>
      <c r="X29" s="206"/>
    </row>
    <row r="30" spans="2:24" x14ac:dyDescent="0.35">
      <c r="B30" s="205">
        <v>28</v>
      </c>
      <c r="C30" s="205"/>
      <c r="D30" s="205"/>
      <c r="E30" s="205"/>
      <c r="F30" s="205"/>
      <c r="G30" s="408"/>
      <c r="H30" s="268">
        <v>28</v>
      </c>
      <c r="I30" s="205"/>
      <c r="J30" s="205"/>
      <c r="K30" s="205"/>
      <c r="L30" s="205"/>
      <c r="M30" s="408"/>
      <c r="N30" s="268">
        <v>28</v>
      </c>
      <c r="O30" s="205"/>
      <c r="P30" s="205"/>
      <c r="Q30" s="205"/>
      <c r="R30" s="205"/>
      <c r="S30" s="408"/>
      <c r="T30" s="268">
        <v>28</v>
      </c>
      <c r="U30" s="205"/>
      <c r="V30" s="205"/>
      <c r="W30" s="205"/>
      <c r="X30" s="205"/>
    </row>
    <row r="31" spans="2:24" x14ac:dyDescent="0.35">
      <c r="B31" s="206">
        <v>29</v>
      </c>
      <c r="C31" s="206"/>
      <c r="D31" s="206"/>
      <c r="E31" s="206"/>
      <c r="F31" s="206"/>
      <c r="G31" s="408"/>
      <c r="H31" s="267">
        <v>29</v>
      </c>
      <c r="I31" s="206"/>
      <c r="J31" s="206"/>
      <c r="K31" s="206"/>
      <c r="L31" s="206"/>
      <c r="M31" s="408"/>
      <c r="N31" s="267">
        <v>29</v>
      </c>
      <c r="O31" s="206"/>
      <c r="P31" s="206"/>
      <c r="Q31" s="206"/>
      <c r="R31" s="206"/>
      <c r="S31" s="408"/>
      <c r="T31" s="267">
        <v>29</v>
      </c>
      <c r="U31" s="206"/>
      <c r="V31" s="206"/>
      <c r="W31" s="206"/>
      <c r="X31" s="206"/>
    </row>
    <row r="32" spans="2:24" x14ac:dyDescent="0.35">
      <c r="B32" s="205">
        <v>30</v>
      </c>
      <c r="C32" s="205"/>
      <c r="D32" s="205"/>
      <c r="E32" s="205"/>
      <c r="F32" s="205"/>
      <c r="G32" s="408"/>
      <c r="H32" s="268">
        <v>30</v>
      </c>
      <c r="I32" s="205"/>
      <c r="J32" s="205"/>
      <c r="K32" s="205"/>
      <c r="L32" s="205"/>
      <c r="M32" s="408"/>
      <c r="N32" s="268">
        <v>30</v>
      </c>
      <c r="O32" s="205"/>
      <c r="P32" s="205"/>
      <c r="Q32" s="205"/>
      <c r="R32" s="205"/>
      <c r="S32" s="408"/>
      <c r="T32" s="268">
        <v>30</v>
      </c>
      <c r="U32" s="205"/>
      <c r="V32" s="205"/>
      <c r="W32" s="205"/>
      <c r="X32" s="205"/>
    </row>
    <row r="33" spans="2:24" x14ac:dyDescent="0.35">
      <c r="B33" s="206">
        <v>31</v>
      </c>
      <c r="C33" s="206"/>
      <c r="D33" s="206"/>
      <c r="E33" s="206"/>
      <c r="F33" s="206"/>
      <c r="G33" s="408"/>
      <c r="H33" s="267">
        <v>31</v>
      </c>
      <c r="I33" s="206"/>
      <c r="J33" s="206"/>
      <c r="K33" s="206"/>
      <c r="L33" s="206"/>
      <c r="M33" s="408"/>
      <c r="N33" s="267">
        <v>31</v>
      </c>
      <c r="O33" s="206"/>
      <c r="P33" s="206"/>
      <c r="Q33" s="206"/>
      <c r="R33" s="206"/>
      <c r="S33" s="408"/>
      <c r="T33" s="267">
        <v>31</v>
      </c>
      <c r="U33" s="206"/>
      <c r="V33" s="206"/>
      <c r="W33" s="206"/>
      <c r="X33" s="206"/>
    </row>
    <row r="34" spans="2:24" x14ac:dyDescent="0.35">
      <c r="F34" s="269">
        <f>SUM(F3:F33)</f>
        <v>0</v>
      </c>
      <c r="G34" s="408"/>
      <c r="L34" s="269">
        <f>SUM(L3:L33)</f>
        <v>0</v>
      </c>
      <c r="M34" s="408"/>
      <c r="R34" s="269">
        <f>SUM(R3:R33)</f>
        <v>0</v>
      </c>
      <c r="S34" s="408"/>
      <c r="X34" s="269">
        <f>SUM(X3:X33)</f>
        <v>0</v>
      </c>
    </row>
    <row r="35" spans="2:24" x14ac:dyDescent="0.35">
      <c r="B35" s="391" t="s">
        <v>817</v>
      </c>
      <c r="C35" s="404"/>
      <c r="D35" s="404"/>
      <c r="E35" s="404"/>
      <c r="F35" s="405"/>
      <c r="G35" s="408"/>
      <c r="H35" s="391" t="s">
        <v>3</v>
      </c>
      <c r="I35" s="404"/>
      <c r="J35" s="404"/>
      <c r="K35" s="404"/>
      <c r="L35" s="405"/>
      <c r="M35" s="408"/>
      <c r="N35" s="391" t="s">
        <v>818</v>
      </c>
      <c r="O35" s="404"/>
      <c r="P35" s="404"/>
      <c r="Q35" s="404"/>
      <c r="R35" s="405"/>
      <c r="S35" s="408"/>
      <c r="T35" s="391" t="s">
        <v>4</v>
      </c>
      <c r="U35" s="404"/>
      <c r="V35" s="404"/>
      <c r="W35" s="404"/>
      <c r="X35" s="405"/>
    </row>
    <row r="36" spans="2:24" x14ac:dyDescent="0.35">
      <c r="B36" s="204" t="s">
        <v>660</v>
      </c>
      <c r="C36" s="204" t="s">
        <v>661</v>
      </c>
      <c r="D36" s="204" t="s">
        <v>662</v>
      </c>
      <c r="E36" s="204" t="s">
        <v>663</v>
      </c>
      <c r="F36" s="264" t="s">
        <v>664</v>
      </c>
      <c r="G36" s="408"/>
      <c r="H36" s="266" t="s">
        <v>660</v>
      </c>
      <c r="I36" s="204" t="s">
        <v>661</v>
      </c>
      <c r="J36" s="204" t="s">
        <v>662</v>
      </c>
      <c r="K36" s="204" t="s">
        <v>663</v>
      </c>
      <c r="L36" s="264" t="s">
        <v>664</v>
      </c>
      <c r="M36" s="408"/>
      <c r="N36" s="266" t="s">
        <v>660</v>
      </c>
      <c r="O36" s="204" t="s">
        <v>661</v>
      </c>
      <c r="P36" s="204" t="s">
        <v>662</v>
      </c>
      <c r="Q36" s="204" t="s">
        <v>663</v>
      </c>
      <c r="R36" s="264" t="s">
        <v>664</v>
      </c>
      <c r="S36" s="408"/>
      <c r="T36" s="266" t="s">
        <v>660</v>
      </c>
      <c r="U36" s="204" t="s">
        <v>661</v>
      </c>
      <c r="V36" s="204" t="s">
        <v>662</v>
      </c>
      <c r="W36" s="204" t="s">
        <v>663</v>
      </c>
      <c r="X36" s="204" t="s">
        <v>664</v>
      </c>
    </row>
    <row r="37" spans="2:24" x14ac:dyDescent="0.35">
      <c r="B37" s="206">
        <v>1</v>
      </c>
      <c r="C37" s="206"/>
      <c r="D37" s="206"/>
      <c r="E37" s="206"/>
      <c r="F37" s="206"/>
      <c r="G37" s="408"/>
      <c r="H37" s="267">
        <v>1</v>
      </c>
      <c r="I37" s="206"/>
      <c r="J37" s="206"/>
      <c r="K37" s="206"/>
      <c r="L37" s="206"/>
      <c r="M37" s="408"/>
      <c r="N37" s="267">
        <v>1</v>
      </c>
      <c r="O37" s="206"/>
      <c r="P37" s="206"/>
      <c r="Q37" s="206"/>
      <c r="R37" s="206"/>
      <c r="S37" s="408"/>
      <c r="T37" s="267">
        <v>1</v>
      </c>
      <c r="U37" s="206"/>
      <c r="V37" s="206"/>
      <c r="W37" s="206"/>
      <c r="X37" s="206"/>
    </row>
    <row r="38" spans="2:24" x14ac:dyDescent="0.35">
      <c r="B38" s="205">
        <v>2</v>
      </c>
      <c r="C38" s="205"/>
      <c r="D38" s="205"/>
      <c r="E38" s="205"/>
      <c r="F38" s="205"/>
      <c r="G38" s="408"/>
      <c r="H38" s="268">
        <v>2</v>
      </c>
      <c r="I38" s="205"/>
      <c r="J38" s="205"/>
      <c r="K38" s="205"/>
      <c r="L38" s="205"/>
      <c r="M38" s="408"/>
      <c r="N38" s="268">
        <v>2</v>
      </c>
      <c r="O38" s="205"/>
      <c r="P38" s="205"/>
      <c r="Q38" s="205"/>
      <c r="R38" s="205"/>
      <c r="S38" s="408"/>
      <c r="T38" s="268">
        <v>2</v>
      </c>
      <c r="U38" s="205"/>
      <c r="V38" s="205"/>
      <c r="W38" s="205"/>
      <c r="X38" s="205"/>
    </row>
    <row r="39" spans="2:24" x14ac:dyDescent="0.35">
      <c r="B39" s="206">
        <v>3</v>
      </c>
      <c r="C39" s="206"/>
      <c r="D39" s="206"/>
      <c r="E39" s="206"/>
      <c r="F39" s="206"/>
      <c r="G39" s="408"/>
      <c r="H39" s="267">
        <v>3</v>
      </c>
      <c r="I39" s="206"/>
      <c r="J39" s="206"/>
      <c r="K39" s="206"/>
      <c r="L39" s="206"/>
      <c r="M39" s="408"/>
      <c r="N39" s="267">
        <v>3</v>
      </c>
      <c r="O39" s="206"/>
      <c r="P39" s="206"/>
      <c r="Q39" s="206"/>
      <c r="R39" s="206"/>
      <c r="S39" s="408"/>
      <c r="T39" s="267">
        <v>3</v>
      </c>
      <c r="U39" s="206"/>
      <c r="V39" s="206"/>
      <c r="W39" s="206"/>
      <c r="X39" s="206"/>
    </row>
    <row r="40" spans="2:24" x14ac:dyDescent="0.35">
      <c r="B40" s="205">
        <v>4</v>
      </c>
      <c r="C40" s="205"/>
      <c r="D40" s="205"/>
      <c r="E40" s="205"/>
      <c r="F40" s="205"/>
      <c r="G40" s="408"/>
      <c r="H40" s="268">
        <v>4</v>
      </c>
      <c r="I40" s="205"/>
      <c r="J40" s="205"/>
      <c r="K40" s="205"/>
      <c r="L40" s="205"/>
      <c r="M40" s="408"/>
      <c r="N40" s="268">
        <v>4</v>
      </c>
      <c r="O40" s="205"/>
      <c r="P40" s="205"/>
      <c r="Q40" s="205"/>
      <c r="R40" s="205"/>
      <c r="S40" s="408"/>
      <c r="T40" s="268">
        <v>4</v>
      </c>
      <c r="U40" s="205"/>
      <c r="V40" s="205"/>
      <c r="W40" s="205"/>
      <c r="X40" s="205"/>
    </row>
    <row r="41" spans="2:24" x14ac:dyDescent="0.35">
      <c r="B41" s="206">
        <v>5</v>
      </c>
      <c r="C41" s="206"/>
      <c r="D41" s="206"/>
      <c r="E41" s="206"/>
      <c r="F41" s="206"/>
      <c r="G41" s="408"/>
      <c r="H41" s="267">
        <v>5</v>
      </c>
      <c r="I41" s="206"/>
      <c r="J41" s="206"/>
      <c r="K41" s="206"/>
      <c r="L41" s="206"/>
      <c r="M41" s="408"/>
      <c r="N41" s="267">
        <v>5</v>
      </c>
      <c r="O41" s="206"/>
      <c r="P41" s="206"/>
      <c r="Q41" s="206"/>
      <c r="R41" s="206"/>
      <c r="S41" s="408"/>
      <c r="T41" s="267">
        <v>5</v>
      </c>
      <c r="U41" s="206"/>
      <c r="V41" s="206"/>
      <c r="W41" s="206"/>
      <c r="X41" s="206"/>
    </row>
    <row r="42" spans="2:24" x14ac:dyDescent="0.35">
      <c r="B42" s="205">
        <v>6</v>
      </c>
      <c r="C42" s="205"/>
      <c r="D42" s="205"/>
      <c r="E42" s="205"/>
      <c r="F42" s="205"/>
      <c r="G42" s="408"/>
      <c r="H42" s="268">
        <v>6</v>
      </c>
      <c r="I42" s="205"/>
      <c r="J42" s="205"/>
      <c r="K42" s="205"/>
      <c r="L42" s="205"/>
      <c r="M42" s="408"/>
      <c r="N42" s="268">
        <v>6</v>
      </c>
      <c r="O42" s="205"/>
      <c r="P42" s="205"/>
      <c r="Q42" s="205"/>
      <c r="R42" s="205"/>
      <c r="S42" s="408"/>
      <c r="T42" s="268">
        <v>6</v>
      </c>
      <c r="U42" s="205"/>
      <c r="V42" s="205"/>
      <c r="W42" s="205"/>
      <c r="X42" s="205"/>
    </row>
    <row r="43" spans="2:24" x14ac:dyDescent="0.35">
      <c r="B43" s="206">
        <v>7</v>
      </c>
      <c r="C43" s="206"/>
      <c r="D43" s="206"/>
      <c r="E43" s="206"/>
      <c r="F43" s="206"/>
      <c r="G43" s="408"/>
      <c r="H43" s="267">
        <v>7</v>
      </c>
      <c r="I43" s="206"/>
      <c r="J43" s="206"/>
      <c r="K43" s="206"/>
      <c r="L43" s="206"/>
      <c r="M43" s="408"/>
      <c r="N43" s="267">
        <v>7</v>
      </c>
      <c r="O43" s="206"/>
      <c r="P43" s="206"/>
      <c r="Q43" s="206"/>
      <c r="R43" s="206"/>
      <c r="S43" s="408"/>
      <c r="T43" s="267">
        <v>7</v>
      </c>
      <c r="U43" s="206"/>
      <c r="V43" s="206"/>
      <c r="W43" s="206"/>
      <c r="X43" s="206"/>
    </row>
    <row r="44" spans="2:24" x14ac:dyDescent="0.35">
      <c r="B44" s="205">
        <v>8</v>
      </c>
      <c r="C44" s="205"/>
      <c r="D44" s="205"/>
      <c r="E44" s="205"/>
      <c r="F44" s="205"/>
      <c r="G44" s="408"/>
      <c r="H44" s="268">
        <v>8</v>
      </c>
      <c r="I44" s="205"/>
      <c r="J44" s="205"/>
      <c r="K44" s="205"/>
      <c r="L44" s="205"/>
      <c r="M44" s="408"/>
      <c r="N44" s="268">
        <v>8</v>
      </c>
      <c r="O44" s="205"/>
      <c r="P44" s="205"/>
      <c r="Q44" s="205"/>
      <c r="R44" s="205"/>
      <c r="S44" s="408"/>
      <c r="T44" s="268">
        <v>8</v>
      </c>
      <c r="U44" s="205"/>
      <c r="V44" s="205"/>
      <c r="W44" s="205"/>
      <c r="X44" s="205"/>
    </row>
    <row r="45" spans="2:24" x14ac:dyDescent="0.35">
      <c r="B45" s="206">
        <v>9</v>
      </c>
      <c r="C45" s="206"/>
      <c r="D45" s="206"/>
      <c r="E45" s="206"/>
      <c r="F45" s="206"/>
      <c r="G45" s="408"/>
      <c r="H45" s="267">
        <v>9</v>
      </c>
      <c r="I45" s="206"/>
      <c r="J45" s="206"/>
      <c r="K45" s="206"/>
      <c r="L45" s="206"/>
      <c r="M45" s="408"/>
      <c r="N45" s="267">
        <v>9</v>
      </c>
      <c r="O45" s="206"/>
      <c r="P45" s="206"/>
      <c r="Q45" s="206"/>
      <c r="R45" s="206"/>
      <c r="S45" s="408"/>
      <c r="T45" s="267">
        <v>9</v>
      </c>
      <c r="U45" s="206"/>
      <c r="V45" s="206"/>
      <c r="W45" s="206"/>
      <c r="X45" s="206"/>
    </row>
    <row r="46" spans="2:24" x14ac:dyDescent="0.35">
      <c r="B46" s="205">
        <v>10</v>
      </c>
      <c r="C46" s="205"/>
      <c r="D46" s="205"/>
      <c r="E46" s="205"/>
      <c r="F46" s="205"/>
      <c r="G46" s="408"/>
      <c r="H46" s="268">
        <v>10</v>
      </c>
      <c r="I46" s="205"/>
      <c r="J46" s="205"/>
      <c r="K46" s="205"/>
      <c r="L46" s="205"/>
      <c r="M46" s="408"/>
      <c r="N46" s="268">
        <v>10</v>
      </c>
      <c r="O46" s="205"/>
      <c r="P46" s="205"/>
      <c r="Q46" s="205"/>
      <c r="R46" s="205"/>
      <c r="S46" s="408"/>
      <c r="T46" s="268">
        <v>10</v>
      </c>
      <c r="U46" s="205"/>
      <c r="V46" s="205"/>
      <c r="W46" s="205"/>
      <c r="X46" s="205"/>
    </row>
    <row r="47" spans="2:24" x14ac:dyDescent="0.35">
      <c r="B47" s="206">
        <v>11</v>
      </c>
      <c r="C47" s="206"/>
      <c r="D47" s="206"/>
      <c r="E47" s="206"/>
      <c r="F47" s="206"/>
      <c r="G47" s="408"/>
      <c r="H47" s="267">
        <v>11</v>
      </c>
      <c r="I47" s="206"/>
      <c r="J47" s="206"/>
      <c r="K47" s="206"/>
      <c r="L47" s="206"/>
      <c r="M47" s="408"/>
      <c r="N47" s="267">
        <v>11</v>
      </c>
      <c r="O47" s="206"/>
      <c r="P47" s="206"/>
      <c r="Q47" s="206"/>
      <c r="R47" s="206"/>
      <c r="S47" s="408"/>
      <c r="T47" s="267">
        <v>11</v>
      </c>
      <c r="U47" s="206"/>
      <c r="V47" s="206"/>
      <c r="W47" s="206"/>
      <c r="X47" s="206"/>
    </row>
    <row r="48" spans="2:24" x14ac:dyDescent="0.35">
      <c r="B48" s="205">
        <v>12</v>
      </c>
      <c r="C48" s="205"/>
      <c r="D48" s="205"/>
      <c r="E48" s="205"/>
      <c r="F48" s="205"/>
      <c r="G48" s="408"/>
      <c r="H48" s="268">
        <v>12</v>
      </c>
      <c r="I48" s="205"/>
      <c r="J48" s="205"/>
      <c r="K48" s="205"/>
      <c r="L48" s="205"/>
      <c r="M48" s="408"/>
      <c r="N48" s="268">
        <v>12</v>
      </c>
      <c r="O48" s="205"/>
      <c r="P48" s="205"/>
      <c r="Q48" s="205"/>
      <c r="R48" s="205"/>
      <c r="S48" s="408"/>
      <c r="T48" s="268">
        <v>12</v>
      </c>
      <c r="U48" s="205"/>
      <c r="V48" s="205"/>
      <c r="W48" s="205"/>
      <c r="X48" s="205"/>
    </row>
    <row r="49" spans="2:24" x14ac:dyDescent="0.35">
      <c r="B49" s="206">
        <v>13</v>
      </c>
      <c r="C49" s="206"/>
      <c r="D49" s="206"/>
      <c r="E49" s="206"/>
      <c r="F49" s="206"/>
      <c r="G49" s="408"/>
      <c r="H49" s="267">
        <v>13</v>
      </c>
      <c r="I49" s="206"/>
      <c r="J49" s="206"/>
      <c r="K49" s="206"/>
      <c r="L49" s="206"/>
      <c r="M49" s="408"/>
      <c r="N49" s="267">
        <v>13</v>
      </c>
      <c r="O49" s="206"/>
      <c r="P49" s="206"/>
      <c r="Q49" s="206"/>
      <c r="R49" s="206"/>
      <c r="S49" s="408"/>
      <c r="T49" s="267">
        <v>13</v>
      </c>
      <c r="U49" s="206"/>
      <c r="V49" s="206"/>
      <c r="W49" s="206"/>
      <c r="X49" s="206"/>
    </row>
    <row r="50" spans="2:24" x14ac:dyDescent="0.35">
      <c r="B50" s="205">
        <v>14</v>
      </c>
      <c r="C50" s="205"/>
      <c r="D50" s="205"/>
      <c r="E50" s="205"/>
      <c r="F50" s="205"/>
      <c r="G50" s="408"/>
      <c r="H50" s="268">
        <v>14</v>
      </c>
      <c r="I50" s="205"/>
      <c r="J50" s="205"/>
      <c r="K50" s="205"/>
      <c r="L50" s="205"/>
      <c r="M50" s="408"/>
      <c r="N50" s="268">
        <v>14</v>
      </c>
      <c r="O50" s="205"/>
      <c r="P50" s="205"/>
      <c r="Q50" s="205"/>
      <c r="R50" s="205"/>
      <c r="S50" s="408"/>
      <c r="T50" s="268">
        <v>14</v>
      </c>
      <c r="U50" s="205"/>
      <c r="V50" s="205"/>
      <c r="W50" s="205"/>
      <c r="X50" s="205"/>
    </row>
    <row r="51" spans="2:24" x14ac:dyDescent="0.35">
      <c r="B51" s="206">
        <v>15</v>
      </c>
      <c r="C51" s="206"/>
      <c r="D51" s="206"/>
      <c r="E51" s="206"/>
      <c r="F51" s="206"/>
      <c r="G51" s="408"/>
      <c r="H51" s="267">
        <v>15</v>
      </c>
      <c r="I51" s="206"/>
      <c r="J51" s="206"/>
      <c r="K51" s="206"/>
      <c r="L51" s="206"/>
      <c r="M51" s="408"/>
      <c r="N51" s="267">
        <v>15</v>
      </c>
      <c r="O51" s="206"/>
      <c r="P51" s="206"/>
      <c r="Q51" s="206"/>
      <c r="R51" s="206"/>
      <c r="S51" s="408"/>
      <c r="T51" s="267">
        <v>15</v>
      </c>
      <c r="U51" s="206"/>
      <c r="V51" s="206"/>
      <c r="W51" s="206"/>
      <c r="X51" s="206"/>
    </row>
    <row r="52" spans="2:24" x14ac:dyDescent="0.35">
      <c r="B52" s="205">
        <v>16</v>
      </c>
      <c r="C52" s="205"/>
      <c r="D52" s="205"/>
      <c r="E52" s="205"/>
      <c r="F52" s="205"/>
      <c r="G52" s="408"/>
      <c r="H52" s="268">
        <v>16</v>
      </c>
      <c r="I52" s="205"/>
      <c r="J52" s="205"/>
      <c r="K52" s="205"/>
      <c r="L52" s="205"/>
      <c r="M52" s="408"/>
      <c r="N52" s="268">
        <v>16</v>
      </c>
      <c r="O52" s="205"/>
      <c r="P52" s="205"/>
      <c r="Q52" s="205"/>
      <c r="R52" s="205"/>
      <c r="S52" s="408"/>
      <c r="T52" s="268">
        <v>16</v>
      </c>
      <c r="U52" s="205"/>
      <c r="V52" s="205"/>
      <c r="W52" s="205"/>
      <c r="X52" s="205"/>
    </row>
    <row r="53" spans="2:24" x14ac:dyDescent="0.35">
      <c r="B53" s="206">
        <v>17</v>
      </c>
      <c r="C53" s="206"/>
      <c r="D53" s="206"/>
      <c r="E53" s="206"/>
      <c r="F53" s="206"/>
      <c r="G53" s="408"/>
      <c r="H53" s="267">
        <v>17</v>
      </c>
      <c r="I53" s="206"/>
      <c r="J53" s="206"/>
      <c r="K53" s="206"/>
      <c r="L53" s="206"/>
      <c r="M53" s="408"/>
      <c r="N53" s="267">
        <v>17</v>
      </c>
      <c r="O53" s="206"/>
      <c r="P53" s="206"/>
      <c r="Q53" s="206"/>
      <c r="R53" s="206"/>
      <c r="S53" s="408"/>
      <c r="T53" s="267">
        <v>17</v>
      </c>
      <c r="U53" s="206"/>
      <c r="V53" s="206"/>
      <c r="W53" s="206"/>
      <c r="X53" s="206"/>
    </row>
    <row r="54" spans="2:24" x14ac:dyDescent="0.35">
      <c r="B54" s="205">
        <v>18</v>
      </c>
      <c r="C54" s="205"/>
      <c r="D54" s="205"/>
      <c r="E54" s="205"/>
      <c r="F54" s="205"/>
      <c r="G54" s="408"/>
      <c r="H54" s="268">
        <v>18</v>
      </c>
      <c r="I54" s="205"/>
      <c r="J54" s="205"/>
      <c r="K54" s="205"/>
      <c r="L54" s="205"/>
      <c r="M54" s="408"/>
      <c r="N54" s="268">
        <v>18</v>
      </c>
      <c r="O54" s="205"/>
      <c r="P54" s="205"/>
      <c r="Q54" s="205"/>
      <c r="R54" s="205"/>
      <c r="S54" s="408"/>
      <c r="T54" s="268">
        <v>18</v>
      </c>
      <c r="U54" s="205"/>
      <c r="V54" s="205"/>
      <c r="W54" s="205"/>
      <c r="X54" s="205"/>
    </row>
    <row r="55" spans="2:24" x14ac:dyDescent="0.35">
      <c r="B55" s="206">
        <v>19</v>
      </c>
      <c r="C55" s="206"/>
      <c r="D55" s="206"/>
      <c r="E55" s="206"/>
      <c r="F55" s="206"/>
      <c r="G55" s="408"/>
      <c r="H55" s="267">
        <v>19</v>
      </c>
      <c r="I55" s="206"/>
      <c r="J55" s="206"/>
      <c r="K55" s="206"/>
      <c r="L55" s="206"/>
      <c r="M55" s="408"/>
      <c r="N55" s="267">
        <v>19</v>
      </c>
      <c r="O55" s="206"/>
      <c r="P55" s="206"/>
      <c r="Q55" s="206"/>
      <c r="R55" s="206"/>
      <c r="S55" s="408"/>
      <c r="T55" s="267">
        <v>19</v>
      </c>
      <c r="U55" s="206"/>
      <c r="V55" s="206"/>
      <c r="W55" s="206"/>
      <c r="X55" s="206"/>
    </row>
    <row r="56" spans="2:24" x14ac:dyDescent="0.35">
      <c r="B56" s="205">
        <v>20</v>
      </c>
      <c r="C56" s="205"/>
      <c r="D56" s="205"/>
      <c r="E56" s="205"/>
      <c r="F56" s="205"/>
      <c r="G56" s="408"/>
      <c r="H56" s="268">
        <v>20</v>
      </c>
      <c r="I56" s="205"/>
      <c r="J56" s="205"/>
      <c r="K56" s="205"/>
      <c r="L56" s="205"/>
      <c r="M56" s="408"/>
      <c r="N56" s="268">
        <v>20</v>
      </c>
      <c r="O56" s="205"/>
      <c r="P56" s="205"/>
      <c r="Q56" s="205"/>
      <c r="R56" s="205"/>
      <c r="S56" s="408"/>
      <c r="T56" s="268">
        <v>20</v>
      </c>
      <c r="U56" s="205"/>
      <c r="V56" s="205"/>
      <c r="W56" s="205"/>
      <c r="X56" s="205"/>
    </row>
    <row r="57" spans="2:24" x14ac:dyDescent="0.35">
      <c r="B57" s="206">
        <v>21</v>
      </c>
      <c r="C57" s="206"/>
      <c r="D57" s="206"/>
      <c r="E57" s="206"/>
      <c r="F57" s="206"/>
      <c r="G57" s="408"/>
      <c r="H57" s="267">
        <v>21</v>
      </c>
      <c r="I57" s="206"/>
      <c r="J57" s="206"/>
      <c r="K57" s="206"/>
      <c r="L57" s="206"/>
      <c r="M57" s="408"/>
      <c r="N57" s="267">
        <v>21</v>
      </c>
      <c r="O57" s="206"/>
      <c r="P57" s="206"/>
      <c r="Q57" s="206"/>
      <c r="R57" s="206"/>
      <c r="S57" s="408"/>
      <c r="T57" s="267">
        <v>21</v>
      </c>
      <c r="U57" s="206"/>
      <c r="V57" s="206"/>
      <c r="W57" s="206"/>
      <c r="X57" s="206"/>
    </row>
    <row r="58" spans="2:24" x14ac:dyDescent="0.35">
      <c r="B58" s="205">
        <v>22</v>
      </c>
      <c r="C58" s="205"/>
      <c r="D58" s="205"/>
      <c r="E58" s="205"/>
      <c r="F58" s="205"/>
      <c r="G58" s="408"/>
      <c r="H58" s="268">
        <v>22</v>
      </c>
      <c r="I58" s="205"/>
      <c r="J58" s="205"/>
      <c r="K58" s="205"/>
      <c r="L58" s="205"/>
      <c r="M58" s="408"/>
      <c r="N58" s="268">
        <v>22</v>
      </c>
      <c r="O58" s="205"/>
      <c r="P58" s="205"/>
      <c r="Q58" s="205"/>
      <c r="R58" s="205"/>
      <c r="S58" s="408"/>
      <c r="T58" s="268">
        <v>22</v>
      </c>
      <c r="U58" s="205"/>
      <c r="V58" s="205"/>
      <c r="W58" s="205"/>
      <c r="X58" s="205"/>
    </row>
    <row r="59" spans="2:24" x14ac:dyDescent="0.35">
      <c r="B59" s="206">
        <v>23</v>
      </c>
      <c r="C59" s="206"/>
      <c r="D59" s="206"/>
      <c r="E59" s="206"/>
      <c r="F59" s="206"/>
      <c r="G59" s="408"/>
      <c r="H59" s="267">
        <v>23</v>
      </c>
      <c r="I59" s="206"/>
      <c r="J59" s="206"/>
      <c r="K59" s="206"/>
      <c r="L59" s="206"/>
      <c r="M59" s="408"/>
      <c r="N59" s="267">
        <v>23</v>
      </c>
      <c r="O59" s="206"/>
      <c r="P59" s="206"/>
      <c r="Q59" s="206"/>
      <c r="R59" s="206"/>
      <c r="S59" s="408"/>
      <c r="T59" s="267">
        <v>23</v>
      </c>
      <c r="U59" s="206"/>
      <c r="V59" s="206"/>
      <c r="W59" s="206"/>
      <c r="X59" s="206"/>
    </row>
    <row r="60" spans="2:24" x14ac:dyDescent="0.35">
      <c r="B60" s="205">
        <v>24</v>
      </c>
      <c r="C60" s="205"/>
      <c r="D60" s="205"/>
      <c r="E60" s="205"/>
      <c r="F60" s="205"/>
      <c r="G60" s="408"/>
      <c r="H60" s="268">
        <v>24</v>
      </c>
      <c r="I60" s="205"/>
      <c r="J60" s="205"/>
      <c r="K60" s="205"/>
      <c r="L60" s="205"/>
      <c r="M60" s="408"/>
      <c r="N60" s="268">
        <v>24</v>
      </c>
      <c r="O60" s="205"/>
      <c r="P60" s="205"/>
      <c r="Q60" s="205"/>
      <c r="R60" s="205"/>
      <c r="S60" s="408"/>
      <c r="T60" s="268">
        <v>24</v>
      </c>
      <c r="U60" s="205"/>
      <c r="V60" s="205"/>
      <c r="W60" s="205"/>
      <c r="X60" s="205"/>
    </row>
    <row r="61" spans="2:24" x14ac:dyDescent="0.35">
      <c r="B61" s="206">
        <v>25</v>
      </c>
      <c r="C61" s="206"/>
      <c r="D61" s="206"/>
      <c r="E61" s="206"/>
      <c r="F61" s="206"/>
      <c r="G61" s="408"/>
      <c r="H61" s="267">
        <v>25</v>
      </c>
      <c r="I61" s="206"/>
      <c r="J61" s="206"/>
      <c r="K61" s="206"/>
      <c r="L61" s="206"/>
      <c r="M61" s="408"/>
      <c r="N61" s="267">
        <v>25</v>
      </c>
      <c r="O61" s="206"/>
      <c r="P61" s="206"/>
      <c r="Q61" s="206"/>
      <c r="R61" s="206"/>
      <c r="S61" s="408"/>
      <c r="T61" s="267">
        <v>25</v>
      </c>
      <c r="U61" s="206"/>
      <c r="V61" s="206"/>
      <c r="W61" s="206"/>
      <c r="X61" s="206"/>
    </row>
    <row r="62" spans="2:24" x14ac:dyDescent="0.35">
      <c r="B62" s="205">
        <v>26</v>
      </c>
      <c r="C62" s="205"/>
      <c r="D62" s="205"/>
      <c r="E62" s="205"/>
      <c r="F62" s="205"/>
      <c r="G62" s="408"/>
      <c r="H62" s="268">
        <v>26</v>
      </c>
      <c r="I62" s="205"/>
      <c r="J62" s="205"/>
      <c r="K62" s="205"/>
      <c r="L62" s="205"/>
      <c r="M62" s="408"/>
      <c r="N62" s="268">
        <v>26</v>
      </c>
      <c r="O62" s="205"/>
      <c r="P62" s="205"/>
      <c r="Q62" s="205"/>
      <c r="R62" s="205"/>
      <c r="S62" s="408"/>
      <c r="T62" s="268">
        <v>26</v>
      </c>
      <c r="U62" s="205"/>
      <c r="V62" s="205"/>
      <c r="W62" s="205"/>
      <c r="X62" s="205"/>
    </row>
    <row r="63" spans="2:24" x14ac:dyDescent="0.35">
      <c r="B63" s="206">
        <v>27</v>
      </c>
      <c r="C63" s="206"/>
      <c r="D63" s="206"/>
      <c r="E63" s="206"/>
      <c r="F63" s="206"/>
      <c r="G63" s="408"/>
      <c r="H63" s="267">
        <v>27</v>
      </c>
      <c r="I63" s="206"/>
      <c r="J63" s="206"/>
      <c r="K63" s="206"/>
      <c r="L63" s="206"/>
      <c r="M63" s="408"/>
      <c r="N63" s="267">
        <v>27</v>
      </c>
      <c r="O63" s="206"/>
      <c r="P63" s="206"/>
      <c r="Q63" s="206"/>
      <c r="R63" s="206"/>
      <c r="S63" s="408"/>
      <c r="T63" s="267">
        <v>27</v>
      </c>
      <c r="U63" s="206"/>
      <c r="V63" s="206"/>
      <c r="W63" s="206"/>
      <c r="X63" s="206"/>
    </row>
    <row r="64" spans="2:24" x14ac:dyDescent="0.35">
      <c r="B64" s="205">
        <v>28</v>
      </c>
      <c r="C64" s="205"/>
      <c r="D64" s="205"/>
      <c r="E64" s="205"/>
      <c r="F64" s="205"/>
      <c r="G64" s="408"/>
      <c r="H64" s="268">
        <v>28</v>
      </c>
      <c r="I64" s="205"/>
      <c r="J64" s="205"/>
      <c r="K64" s="205"/>
      <c r="L64" s="205"/>
      <c r="M64" s="408"/>
      <c r="N64" s="268">
        <v>28</v>
      </c>
      <c r="O64" s="205"/>
      <c r="P64" s="205"/>
      <c r="Q64" s="205"/>
      <c r="R64" s="205"/>
      <c r="S64" s="408"/>
      <c r="T64" s="268">
        <v>28</v>
      </c>
      <c r="U64" s="205"/>
      <c r="V64" s="205"/>
      <c r="W64" s="205"/>
      <c r="X64" s="205"/>
    </row>
    <row r="65" spans="2:24" x14ac:dyDescent="0.35">
      <c r="B65" s="206">
        <v>29</v>
      </c>
      <c r="C65" s="206"/>
      <c r="D65" s="206"/>
      <c r="E65" s="206"/>
      <c r="F65" s="206"/>
      <c r="G65" s="408"/>
      <c r="H65" s="267">
        <v>29</v>
      </c>
      <c r="I65" s="206"/>
      <c r="J65" s="206"/>
      <c r="K65" s="206"/>
      <c r="L65" s="206"/>
      <c r="M65" s="408"/>
      <c r="N65" s="267">
        <v>29</v>
      </c>
      <c r="O65" s="206"/>
      <c r="P65" s="206"/>
      <c r="Q65" s="206"/>
      <c r="R65" s="206"/>
      <c r="S65" s="408"/>
      <c r="T65" s="267">
        <v>29</v>
      </c>
      <c r="U65" s="206"/>
      <c r="V65" s="206"/>
      <c r="W65" s="206"/>
      <c r="X65" s="206"/>
    </row>
    <row r="66" spans="2:24" x14ac:dyDescent="0.35">
      <c r="B66" s="205">
        <v>30</v>
      </c>
      <c r="C66" s="205"/>
      <c r="D66" s="205"/>
      <c r="E66" s="205"/>
      <c r="F66" s="205"/>
      <c r="G66" s="408"/>
      <c r="H66" s="268">
        <v>30</v>
      </c>
      <c r="I66" s="205"/>
      <c r="J66" s="205"/>
      <c r="K66" s="205"/>
      <c r="L66" s="205"/>
      <c r="M66" s="408"/>
      <c r="N66" s="268">
        <v>30</v>
      </c>
      <c r="O66" s="205"/>
      <c r="P66" s="205"/>
      <c r="Q66" s="205"/>
      <c r="R66" s="205"/>
      <c r="S66" s="408"/>
      <c r="T66" s="268">
        <v>30</v>
      </c>
      <c r="U66" s="205"/>
      <c r="V66" s="205"/>
      <c r="W66" s="205"/>
      <c r="X66" s="205"/>
    </row>
    <row r="67" spans="2:24" x14ac:dyDescent="0.35">
      <c r="B67" s="206">
        <v>31</v>
      </c>
      <c r="C67" s="206"/>
      <c r="D67" s="206"/>
      <c r="E67" s="206"/>
      <c r="F67" s="206"/>
      <c r="G67" s="408"/>
      <c r="H67" s="267">
        <v>31</v>
      </c>
      <c r="I67" s="206"/>
      <c r="J67" s="206"/>
      <c r="K67" s="206"/>
      <c r="L67" s="206"/>
      <c r="M67" s="408"/>
      <c r="N67" s="267">
        <v>31</v>
      </c>
      <c r="O67" s="206" t="s">
        <v>1009</v>
      </c>
      <c r="P67" s="206"/>
      <c r="Q67" s="206"/>
      <c r="R67" s="206"/>
      <c r="S67" s="408"/>
      <c r="T67" s="267">
        <v>31</v>
      </c>
      <c r="U67" s="206" t="s">
        <v>1009</v>
      </c>
      <c r="V67" s="206"/>
      <c r="W67" s="206"/>
      <c r="X67" s="206"/>
    </row>
    <row r="68" spans="2:24" x14ac:dyDescent="0.35">
      <c r="F68" s="269">
        <f>SUM(F37:F67)</f>
        <v>0</v>
      </c>
      <c r="G68" s="408"/>
      <c r="L68" s="269">
        <f>SUM(L37:L67)</f>
        <v>0</v>
      </c>
      <c r="M68" s="408"/>
      <c r="R68" s="269">
        <f>SUM(R37:R67)</f>
        <v>0</v>
      </c>
      <c r="S68" s="408"/>
      <c r="X68" s="269">
        <f>SUM(X37:X67)</f>
        <v>0</v>
      </c>
    </row>
    <row r="69" spans="2:24" x14ac:dyDescent="0.35">
      <c r="B69" s="391" t="s">
        <v>819</v>
      </c>
      <c r="C69" s="404"/>
      <c r="D69" s="404"/>
      <c r="E69" s="404"/>
      <c r="F69" s="405"/>
      <c r="G69" s="408"/>
      <c r="H69" s="391" t="s">
        <v>5</v>
      </c>
      <c r="I69" s="404"/>
      <c r="J69" s="404"/>
      <c r="K69" s="404"/>
      <c r="L69" s="405"/>
      <c r="M69" s="408"/>
      <c r="N69" s="391" t="s">
        <v>820</v>
      </c>
      <c r="O69" s="404"/>
      <c r="P69" s="404"/>
      <c r="Q69" s="404"/>
      <c r="R69" s="405"/>
      <c r="S69" s="408"/>
      <c r="T69" s="391" t="s">
        <v>1</v>
      </c>
      <c r="U69" s="404"/>
      <c r="V69" s="404"/>
      <c r="W69" s="404"/>
      <c r="X69" s="405"/>
    </row>
    <row r="70" spans="2:24" x14ac:dyDescent="0.35">
      <c r="B70" s="204" t="s">
        <v>660</v>
      </c>
      <c r="C70" s="204" t="s">
        <v>661</v>
      </c>
      <c r="D70" s="204" t="s">
        <v>662</v>
      </c>
      <c r="E70" s="204" t="s">
        <v>663</v>
      </c>
      <c r="F70" s="264" t="s">
        <v>664</v>
      </c>
      <c r="G70" s="408"/>
      <c r="H70" s="266" t="s">
        <v>660</v>
      </c>
      <c r="I70" s="204" t="s">
        <v>661</v>
      </c>
      <c r="J70" s="204" t="s">
        <v>662</v>
      </c>
      <c r="K70" s="204" t="s">
        <v>663</v>
      </c>
      <c r="L70" s="264" t="s">
        <v>664</v>
      </c>
      <c r="M70" s="408"/>
      <c r="N70" s="266" t="s">
        <v>660</v>
      </c>
      <c r="O70" s="204" t="s">
        <v>661</v>
      </c>
      <c r="P70" s="204" t="s">
        <v>662</v>
      </c>
      <c r="Q70" s="204" t="s">
        <v>663</v>
      </c>
      <c r="R70" s="264" t="s">
        <v>664</v>
      </c>
      <c r="S70" s="408"/>
      <c r="T70" s="266" t="s">
        <v>660</v>
      </c>
      <c r="U70" s="204" t="s">
        <v>661</v>
      </c>
      <c r="V70" s="204" t="s">
        <v>662</v>
      </c>
      <c r="W70" s="204" t="s">
        <v>663</v>
      </c>
      <c r="X70" s="204" t="s">
        <v>664</v>
      </c>
    </row>
    <row r="71" spans="2:24" x14ac:dyDescent="0.35">
      <c r="B71" s="206">
        <v>1</v>
      </c>
      <c r="C71" s="206"/>
      <c r="D71" s="206"/>
      <c r="E71" s="206"/>
      <c r="F71" s="206"/>
      <c r="G71" s="408"/>
      <c r="H71" s="267">
        <v>1</v>
      </c>
      <c r="I71" s="206"/>
      <c r="J71" s="206"/>
      <c r="K71" s="206"/>
      <c r="L71" s="206"/>
      <c r="M71" s="408"/>
      <c r="N71" s="267">
        <v>1</v>
      </c>
      <c r="O71" s="206"/>
      <c r="P71" s="206"/>
      <c r="Q71" s="206"/>
      <c r="R71" s="206"/>
      <c r="S71" s="408"/>
      <c r="T71" s="267">
        <v>1</v>
      </c>
      <c r="U71" s="206"/>
      <c r="V71" s="206"/>
      <c r="W71" s="206"/>
      <c r="X71" s="206"/>
    </row>
    <row r="72" spans="2:24" x14ac:dyDescent="0.35">
      <c r="B72" s="205">
        <v>2</v>
      </c>
      <c r="C72" s="205"/>
      <c r="D72" s="205"/>
      <c r="E72" s="205"/>
      <c r="F72" s="205"/>
      <c r="G72" s="408"/>
      <c r="H72" s="268">
        <v>2</v>
      </c>
      <c r="I72" s="205"/>
      <c r="J72" s="205"/>
      <c r="K72" s="205"/>
      <c r="L72" s="205"/>
      <c r="M72" s="408"/>
      <c r="N72" s="268">
        <v>2</v>
      </c>
      <c r="O72" s="205"/>
      <c r="P72" s="205"/>
      <c r="Q72" s="205"/>
      <c r="R72" s="205"/>
      <c r="S72" s="408"/>
      <c r="T72" s="268">
        <v>2</v>
      </c>
      <c r="U72" s="205"/>
      <c r="V72" s="205"/>
      <c r="W72" s="205"/>
      <c r="X72" s="205"/>
    </row>
    <row r="73" spans="2:24" x14ac:dyDescent="0.35">
      <c r="B73" s="206">
        <v>3</v>
      </c>
      <c r="C73" s="206"/>
      <c r="D73" s="206"/>
      <c r="E73" s="206"/>
      <c r="F73" s="206"/>
      <c r="G73" s="408"/>
      <c r="H73" s="267">
        <v>3</v>
      </c>
      <c r="I73" s="206"/>
      <c r="J73" s="206"/>
      <c r="K73" s="206"/>
      <c r="L73" s="206"/>
      <c r="M73" s="408"/>
      <c r="N73" s="267">
        <v>3</v>
      </c>
      <c r="O73" s="206"/>
      <c r="P73" s="206"/>
      <c r="Q73" s="206"/>
      <c r="R73" s="206"/>
      <c r="S73" s="408"/>
      <c r="T73" s="267">
        <v>3</v>
      </c>
      <c r="U73" s="206"/>
      <c r="V73" s="206"/>
      <c r="W73" s="206"/>
      <c r="X73" s="206"/>
    </row>
    <row r="74" spans="2:24" x14ac:dyDescent="0.35">
      <c r="B74" s="205">
        <v>4</v>
      </c>
      <c r="C74" s="205"/>
      <c r="D74" s="205"/>
      <c r="E74" s="205"/>
      <c r="F74" s="205"/>
      <c r="G74" s="408"/>
      <c r="H74" s="268">
        <v>4</v>
      </c>
      <c r="I74" s="205"/>
      <c r="J74" s="205"/>
      <c r="K74" s="205"/>
      <c r="L74" s="205"/>
      <c r="M74" s="408"/>
      <c r="N74" s="268">
        <v>4</v>
      </c>
      <c r="O74" s="205"/>
      <c r="P74" s="205"/>
      <c r="Q74" s="205"/>
      <c r="R74" s="205"/>
      <c r="S74" s="408"/>
      <c r="T74" s="268">
        <v>4</v>
      </c>
      <c r="U74" s="205"/>
      <c r="V74" s="205"/>
      <c r="W74" s="205"/>
      <c r="X74" s="205"/>
    </row>
    <row r="75" spans="2:24" x14ac:dyDescent="0.35">
      <c r="B75" s="206">
        <v>5</v>
      </c>
      <c r="C75" s="206"/>
      <c r="D75" s="206"/>
      <c r="E75" s="206"/>
      <c r="F75" s="206"/>
      <c r="G75" s="408"/>
      <c r="H75" s="267">
        <v>5</v>
      </c>
      <c r="I75" s="206"/>
      <c r="J75" s="206"/>
      <c r="K75" s="206"/>
      <c r="L75" s="206"/>
      <c r="M75" s="408"/>
      <c r="N75" s="267">
        <v>5</v>
      </c>
      <c r="O75" s="206"/>
      <c r="P75" s="206"/>
      <c r="Q75" s="206"/>
      <c r="R75" s="206"/>
      <c r="S75" s="408"/>
      <c r="T75" s="267">
        <v>5</v>
      </c>
      <c r="U75" s="206"/>
      <c r="V75" s="206"/>
      <c r="W75" s="206"/>
      <c r="X75" s="206"/>
    </row>
    <row r="76" spans="2:24" x14ac:dyDescent="0.35">
      <c r="B76" s="205">
        <v>6</v>
      </c>
      <c r="C76" s="205"/>
      <c r="D76" s="205"/>
      <c r="E76" s="205"/>
      <c r="F76" s="205"/>
      <c r="G76" s="408"/>
      <c r="H76" s="268">
        <v>6</v>
      </c>
      <c r="I76" s="205"/>
      <c r="J76" s="205"/>
      <c r="K76" s="205"/>
      <c r="L76" s="205"/>
      <c r="M76" s="408"/>
      <c r="N76" s="268">
        <v>6</v>
      </c>
      <c r="O76" s="205"/>
      <c r="P76" s="205"/>
      <c r="Q76" s="205"/>
      <c r="R76" s="205"/>
      <c r="S76" s="408"/>
      <c r="T76" s="268">
        <v>6</v>
      </c>
      <c r="U76" s="205"/>
      <c r="V76" s="205"/>
      <c r="W76" s="205"/>
      <c r="X76" s="205"/>
    </row>
    <row r="77" spans="2:24" x14ac:dyDescent="0.35">
      <c r="B77" s="206">
        <v>7</v>
      </c>
      <c r="C77" s="206"/>
      <c r="D77" s="206"/>
      <c r="E77" s="206"/>
      <c r="F77" s="206"/>
      <c r="G77" s="408"/>
      <c r="H77" s="267">
        <v>7</v>
      </c>
      <c r="I77" s="206"/>
      <c r="J77" s="206"/>
      <c r="K77" s="206"/>
      <c r="L77" s="206"/>
      <c r="M77" s="408"/>
      <c r="N77" s="267">
        <v>7</v>
      </c>
      <c r="O77" s="206"/>
      <c r="P77" s="206"/>
      <c r="Q77" s="206"/>
      <c r="R77" s="206"/>
      <c r="S77" s="408"/>
      <c r="T77" s="267">
        <v>7</v>
      </c>
      <c r="U77" s="206"/>
      <c r="V77" s="206"/>
      <c r="W77" s="206"/>
      <c r="X77" s="206"/>
    </row>
    <row r="78" spans="2:24" x14ac:dyDescent="0.35">
      <c r="B78" s="205">
        <v>8</v>
      </c>
      <c r="C78" s="205"/>
      <c r="D78" s="205"/>
      <c r="E78" s="205"/>
      <c r="F78" s="205"/>
      <c r="G78" s="408"/>
      <c r="H78" s="268">
        <v>8</v>
      </c>
      <c r="I78" s="205"/>
      <c r="J78" s="205"/>
      <c r="K78" s="205"/>
      <c r="L78" s="205"/>
      <c r="M78" s="408"/>
      <c r="N78" s="268">
        <v>8</v>
      </c>
      <c r="O78" s="205"/>
      <c r="P78" s="205"/>
      <c r="Q78" s="205"/>
      <c r="R78" s="205"/>
      <c r="S78" s="408"/>
      <c r="T78" s="268">
        <v>8</v>
      </c>
      <c r="U78" s="205"/>
      <c r="V78" s="205"/>
      <c r="W78" s="205"/>
      <c r="X78" s="205"/>
    </row>
    <row r="79" spans="2:24" x14ac:dyDescent="0.35">
      <c r="B79" s="206">
        <v>9</v>
      </c>
      <c r="C79" s="206"/>
      <c r="D79" s="206"/>
      <c r="E79" s="206"/>
      <c r="F79" s="206"/>
      <c r="G79" s="408"/>
      <c r="H79" s="267">
        <v>9</v>
      </c>
      <c r="I79" s="206"/>
      <c r="J79" s="206"/>
      <c r="K79" s="206"/>
      <c r="L79" s="206"/>
      <c r="M79" s="408"/>
      <c r="N79" s="267">
        <v>9</v>
      </c>
      <c r="O79" s="206"/>
      <c r="P79" s="206"/>
      <c r="Q79" s="206"/>
      <c r="R79" s="206"/>
      <c r="S79" s="408"/>
      <c r="T79" s="267">
        <v>9</v>
      </c>
      <c r="U79" s="206"/>
      <c r="V79" s="206"/>
      <c r="W79" s="206"/>
      <c r="X79" s="206"/>
    </row>
    <row r="80" spans="2:24" x14ac:dyDescent="0.35">
      <c r="B80" s="205">
        <v>10</v>
      </c>
      <c r="C80" s="205"/>
      <c r="D80" s="205"/>
      <c r="E80" s="205"/>
      <c r="F80" s="205"/>
      <c r="G80" s="408"/>
      <c r="H80" s="268">
        <v>10</v>
      </c>
      <c r="I80" s="205"/>
      <c r="J80" s="205"/>
      <c r="K80" s="205"/>
      <c r="L80" s="205"/>
      <c r="M80" s="408"/>
      <c r="N80" s="268">
        <v>10</v>
      </c>
      <c r="O80" s="205"/>
      <c r="P80" s="205"/>
      <c r="Q80" s="205"/>
      <c r="R80" s="205"/>
      <c r="S80" s="408"/>
      <c r="T80" s="268">
        <v>10</v>
      </c>
      <c r="U80" s="205"/>
      <c r="V80" s="205"/>
      <c r="W80" s="205"/>
      <c r="X80" s="205"/>
    </row>
    <row r="81" spans="2:24" x14ac:dyDescent="0.35">
      <c r="B81" s="206">
        <v>11</v>
      </c>
      <c r="C81" s="206"/>
      <c r="D81" s="206"/>
      <c r="E81" s="206"/>
      <c r="F81" s="206"/>
      <c r="G81" s="408"/>
      <c r="H81" s="267">
        <v>11</v>
      </c>
      <c r="I81" s="206"/>
      <c r="J81" s="206"/>
      <c r="K81" s="206"/>
      <c r="L81" s="206"/>
      <c r="M81" s="408"/>
      <c r="N81" s="267">
        <v>11</v>
      </c>
      <c r="O81" s="206"/>
      <c r="P81" s="206"/>
      <c r="Q81" s="206"/>
      <c r="R81" s="206"/>
      <c r="S81" s="408"/>
      <c r="T81" s="267">
        <v>11</v>
      </c>
      <c r="U81" s="206"/>
      <c r="V81" s="206"/>
      <c r="W81" s="206"/>
      <c r="X81" s="206"/>
    </row>
    <row r="82" spans="2:24" x14ac:dyDescent="0.35">
      <c r="B82" s="205">
        <v>12</v>
      </c>
      <c r="C82" s="205"/>
      <c r="D82" s="205"/>
      <c r="E82" s="205"/>
      <c r="F82" s="205"/>
      <c r="G82" s="408"/>
      <c r="H82" s="268">
        <v>12</v>
      </c>
      <c r="I82" s="205"/>
      <c r="J82" s="205"/>
      <c r="K82" s="205"/>
      <c r="L82" s="205"/>
      <c r="M82" s="408"/>
      <c r="N82" s="268">
        <v>12</v>
      </c>
      <c r="O82" s="205"/>
      <c r="P82" s="205"/>
      <c r="Q82" s="205"/>
      <c r="R82" s="205"/>
      <c r="S82" s="408"/>
      <c r="T82" s="268">
        <v>12</v>
      </c>
      <c r="U82" s="205"/>
      <c r="V82" s="205"/>
      <c r="W82" s="205"/>
      <c r="X82" s="205"/>
    </row>
    <row r="83" spans="2:24" x14ac:dyDescent="0.35">
      <c r="B83" s="206">
        <v>13</v>
      </c>
      <c r="C83" s="206"/>
      <c r="D83" s="206"/>
      <c r="E83" s="206"/>
      <c r="F83" s="206"/>
      <c r="G83" s="408"/>
      <c r="H83" s="267">
        <v>13</v>
      </c>
      <c r="I83" s="206"/>
      <c r="J83" s="206"/>
      <c r="K83" s="206"/>
      <c r="L83" s="206"/>
      <c r="M83" s="408"/>
      <c r="N83" s="267">
        <v>13</v>
      </c>
      <c r="O83" s="206"/>
      <c r="P83" s="206"/>
      <c r="Q83" s="206"/>
      <c r="R83" s="206"/>
      <c r="S83" s="408"/>
      <c r="T83" s="267">
        <v>13</v>
      </c>
      <c r="U83" s="206"/>
      <c r="V83" s="206"/>
      <c r="W83" s="206"/>
      <c r="X83" s="206"/>
    </row>
    <row r="84" spans="2:24" x14ac:dyDescent="0.35">
      <c r="B84" s="205">
        <v>14</v>
      </c>
      <c r="C84" s="205"/>
      <c r="D84" s="205"/>
      <c r="E84" s="205"/>
      <c r="F84" s="205"/>
      <c r="G84" s="408"/>
      <c r="H84" s="268">
        <v>14</v>
      </c>
      <c r="I84" s="205"/>
      <c r="J84" s="205"/>
      <c r="K84" s="205"/>
      <c r="L84" s="205"/>
      <c r="M84" s="408"/>
      <c r="N84" s="268">
        <v>14</v>
      </c>
      <c r="O84" s="205"/>
      <c r="P84" s="205"/>
      <c r="Q84" s="205"/>
      <c r="R84" s="205"/>
      <c r="S84" s="408"/>
      <c r="T84" s="268">
        <v>14</v>
      </c>
      <c r="U84" s="205"/>
      <c r="V84" s="205"/>
      <c r="W84" s="205"/>
      <c r="X84" s="205"/>
    </row>
    <row r="85" spans="2:24" x14ac:dyDescent="0.35">
      <c r="B85" s="206">
        <v>15</v>
      </c>
      <c r="C85" s="206"/>
      <c r="D85" s="206"/>
      <c r="E85" s="206"/>
      <c r="F85" s="206"/>
      <c r="G85" s="408"/>
      <c r="H85" s="267">
        <v>15</v>
      </c>
      <c r="I85" s="206"/>
      <c r="J85" s="206"/>
      <c r="K85" s="206"/>
      <c r="L85" s="206"/>
      <c r="M85" s="408"/>
      <c r="N85" s="267">
        <v>15</v>
      </c>
      <c r="O85" s="206"/>
      <c r="P85" s="206"/>
      <c r="Q85" s="206"/>
      <c r="R85" s="206"/>
      <c r="S85" s="408"/>
      <c r="T85" s="267">
        <v>15</v>
      </c>
      <c r="U85" s="206"/>
      <c r="V85" s="206"/>
      <c r="W85" s="206"/>
      <c r="X85" s="206"/>
    </row>
    <row r="86" spans="2:24" x14ac:dyDescent="0.35">
      <c r="B86" s="205">
        <v>16</v>
      </c>
      <c r="C86" s="205"/>
      <c r="D86" s="205"/>
      <c r="E86" s="205"/>
      <c r="F86" s="205"/>
      <c r="G86" s="408"/>
      <c r="H86" s="268">
        <v>16</v>
      </c>
      <c r="I86" s="205"/>
      <c r="J86" s="205"/>
      <c r="K86" s="205"/>
      <c r="L86" s="205"/>
      <c r="M86" s="408"/>
      <c r="N86" s="268">
        <v>16</v>
      </c>
      <c r="O86" s="205"/>
      <c r="P86" s="205"/>
      <c r="Q86" s="205"/>
      <c r="R86" s="205"/>
      <c r="S86" s="408"/>
      <c r="T86" s="268">
        <v>16</v>
      </c>
      <c r="U86" s="205"/>
      <c r="V86" s="205"/>
      <c r="W86" s="205"/>
      <c r="X86" s="205"/>
    </row>
    <row r="87" spans="2:24" x14ac:dyDescent="0.35">
      <c r="B87" s="206">
        <v>17</v>
      </c>
      <c r="C87" s="206"/>
      <c r="D87" s="206"/>
      <c r="E87" s="206"/>
      <c r="F87" s="206"/>
      <c r="G87" s="408"/>
      <c r="H87" s="267">
        <v>17</v>
      </c>
      <c r="I87" s="206"/>
      <c r="J87" s="206"/>
      <c r="K87" s="206"/>
      <c r="L87" s="206"/>
      <c r="M87" s="408"/>
      <c r="N87" s="267">
        <v>17</v>
      </c>
      <c r="O87" s="206"/>
      <c r="P87" s="206"/>
      <c r="Q87" s="206"/>
      <c r="R87" s="206"/>
      <c r="S87" s="408"/>
      <c r="T87" s="267">
        <v>17</v>
      </c>
      <c r="U87" s="206"/>
      <c r="V87" s="206"/>
      <c r="W87" s="206"/>
      <c r="X87" s="206"/>
    </row>
    <row r="88" spans="2:24" x14ac:dyDescent="0.35">
      <c r="B88" s="205">
        <v>18</v>
      </c>
      <c r="C88" s="205"/>
      <c r="D88" s="205"/>
      <c r="E88" s="205"/>
      <c r="F88" s="205"/>
      <c r="G88" s="408"/>
      <c r="H88" s="268">
        <v>18</v>
      </c>
      <c r="I88" s="205"/>
      <c r="J88" s="205"/>
      <c r="K88" s="205"/>
      <c r="L88" s="205"/>
      <c r="M88" s="408"/>
      <c r="N88" s="268">
        <v>18</v>
      </c>
      <c r="O88" s="205"/>
      <c r="P88" s="205"/>
      <c r="Q88" s="205"/>
      <c r="R88" s="205"/>
      <c r="S88" s="408"/>
      <c r="T88" s="268">
        <v>18</v>
      </c>
      <c r="U88" s="205"/>
      <c r="V88" s="205"/>
      <c r="W88" s="205"/>
      <c r="X88" s="205"/>
    </row>
    <row r="89" spans="2:24" x14ac:dyDescent="0.35">
      <c r="B89" s="206">
        <v>19</v>
      </c>
      <c r="C89" s="206"/>
      <c r="D89" s="206"/>
      <c r="E89" s="206"/>
      <c r="F89" s="206"/>
      <c r="G89" s="408"/>
      <c r="H89" s="267">
        <v>19</v>
      </c>
      <c r="I89" s="206"/>
      <c r="J89" s="206"/>
      <c r="K89" s="206"/>
      <c r="L89" s="206"/>
      <c r="M89" s="408"/>
      <c r="N89" s="267">
        <v>19</v>
      </c>
      <c r="O89" s="206"/>
      <c r="P89" s="206"/>
      <c r="Q89" s="206"/>
      <c r="R89" s="206"/>
      <c r="S89" s="408"/>
      <c r="T89" s="267">
        <v>19</v>
      </c>
      <c r="U89" s="206"/>
      <c r="V89" s="206"/>
      <c r="W89" s="206"/>
      <c r="X89" s="206"/>
    </row>
    <row r="90" spans="2:24" x14ac:dyDescent="0.35">
      <c r="B90" s="205">
        <v>20</v>
      </c>
      <c r="C90" s="205"/>
      <c r="D90" s="205"/>
      <c r="E90" s="205"/>
      <c r="F90" s="205"/>
      <c r="G90" s="408"/>
      <c r="H90" s="268">
        <v>20</v>
      </c>
      <c r="I90" s="205"/>
      <c r="J90" s="205"/>
      <c r="K90" s="205"/>
      <c r="L90" s="205"/>
      <c r="M90" s="408"/>
      <c r="N90" s="268">
        <v>20</v>
      </c>
      <c r="O90" s="205"/>
      <c r="P90" s="205"/>
      <c r="Q90" s="205"/>
      <c r="R90" s="205"/>
      <c r="S90" s="408"/>
      <c r="T90" s="268">
        <v>20</v>
      </c>
      <c r="U90" s="205"/>
      <c r="V90" s="205"/>
      <c r="W90" s="205"/>
      <c r="X90" s="205"/>
    </row>
    <row r="91" spans="2:24" x14ac:dyDescent="0.35">
      <c r="B91" s="206">
        <v>21</v>
      </c>
      <c r="C91" s="206"/>
      <c r="D91" s="206"/>
      <c r="E91" s="206"/>
      <c r="F91" s="206"/>
      <c r="G91" s="408"/>
      <c r="H91" s="267">
        <v>21</v>
      </c>
      <c r="I91" s="206"/>
      <c r="J91" s="206"/>
      <c r="K91" s="206"/>
      <c r="L91" s="206"/>
      <c r="M91" s="408"/>
      <c r="N91" s="267">
        <v>21</v>
      </c>
      <c r="O91" s="206"/>
      <c r="P91" s="206"/>
      <c r="Q91" s="206"/>
      <c r="R91" s="206"/>
      <c r="S91" s="408"/>
      <c r="T91" s="267">
        <v>21</v>
      </c>
      <c r="U91" s="206"/>
      <c r="V91" s="206"/>
      <c r="W91" s="206"/>
      <c r="X91" s="206"/>
    </row>
    <row r="92" spans="2:24" x14ac:dyDescent="0.35">
      <c r="B92" s="205">
        <v>22</v>
      </c>
      <c r="C92" s="205"/>
      <c r="D92" s="205"/>
      <c r="E92" s="205"/>
      <c r="F92" s="205"/>
      <c r="G92" s="408"/>
      <c r="H92" s="268">
        <v>22</v>
      </c>
      <c r="I92" s="205"/>
      <c r="J92" s="205"/>
      <c r="K92" s="205"/>
      <c r="L92" s="205"/>
      <c r="M92" s="408"/>
      <c r="N92" s="268">
        <v>22</v>
      </c>
      <c r="O92" s="205"/>
      <c r="P92" s="205"/>
      <c r="Q92" s="205"/>
      <c r="R92" s="205"/>
      <c r="S92" s="408"/>
      <c r="T92" s="268">
        <v>22</v>
      </c>
      <c r="U92" s="205"/>
      <c r="V92" s="205"/>
      <c r="W92" s="205"/>
      <c r="X92" s="205"/>
    </row>
    <row r="93" spans="2:24" x14ac:dyDescent="0.35">
      <c r="B93" s="206">
        <v>23</v>
      </c>
      <c r="C93" s="206"/>
      <c r="D93" s="206"/>
      <c r="E93" s="206"/>
      <c r="F93" s="206"/>
      <c r="G93" s="408"/>
      <c r="H93" s="267">
        <v>23</v>
      </c>
      <c r="I93" s="206"/>
      <c r="J93" s="206"/>
      <c r="K93" s="206"/>
      <c r="L93" s="206"/>
      <c r="M93" s="408"/>
      <c r="N93" s="267">
        <v>23</v>
      </c>
      <c r="O93" s="206"/>
      <c r="P93" s="205"/>
      <c r="Q93" s="205"/>
      <c r="R93" s="205"/>
      <c r="S93" s="408"/>
      <c r="T93" s="267">
        <v>23</v>
      </c>
      <c r="U93" s="206"/>
      <c r="V93" s="206"/>
      <c r="W93" s="206"/>
      <c r="X93" s="206"/>
    </row>
    <row r="94" spans="2:24" x14ac:dyDescent="0.35">
      <c r="B94" s="205">
        <v>24</v>
      </c>
      <c r="C94" s="205"/>
      <c r="D94" s="205"/>
      <c r="E94" s="205"/>
      <c r="F94" s="205"/>
      <c r="G94" s="408"/>
      <c r="H94" s="268">
        <v>24</v>
      </c>
      <c r="I94" s="205"/>
      <c r="J94" s="205"/>
      <c r="K94" s="205"/>
      <c r="L94" s="205"/>
      <c r="M94" s="408"/>
      <c r="N94" s="268">
        <v>24</v>
      </c>
      <c r="O94" s="205"/>
      <c r="P94" s="206"/>
      <c r="Q94" s="206"/>
      <c r="R94" s="206"/>
      <c r="S94" s="408"/>
      <c r="T94" s="268">
        <v>24</v>
      </c>
      <c r="U94" s="205"/>
      <c r="V94" s="205"/>
      <c r="W94" s="205"/>
      <c r="X94" s="205"/>
    </row>
    <row r="95" spans="2:24" x14ac:dyDescent="0.35">
      <c r="B95" s="206">
        <v>25</v>
      </c>
      <c r="C95" s="206"/>
      <c r="D95" s="206"/>
      <c r="E95" s="206"/>
      <c r="F95" s="206"/>
      <c r="G95" s="408"/>
      <c r="H95" s="267">
        <v>25</v>
      </c>
      <c r="I95" s="206"/>
      <c r="J95" s="206"/>
      <c r="K95" s="206"/>
      <c r="L95" s="206"/>
      <c r="M95" s="408"/>
      <c r="N95" s="267">
        <v>25</v>
      </c>
      <c r="O95" s="206"/>
      <c r="P95" s="205"/>
      <c r="Q95" s="205"/>
      <c r="R95" s="205"/>
      <c r="S95" s="408"/>
      <c r="T95" s="267">
        <v>25</v>
      </c>
      <c r="U95" s="206"/>
      <c r="V95" s="206"/>
      <c r="W95" s="206"/>
      <c r="X95" s="206"/>
    </row>
    <row r="96" spans="2:24" x14ac:dyDescent="0.35">
      <c r="B96" s="205">
        <v>26</v>
      </c>
      <c r="C96" s="205"/>
      <c r="D96" s="205"/>
      <c r="E96" s="205"/>
      <c r="F96" s="205"/>
      <c r="G96" s="408"/>
      <c r="H96" s="268">
        <v>26</v>
      </c>
      <c r="I96" s="205"/>
      <c r="J96" s="205"/>
      <c r="K96" s="205"/>
      <c r="L96" s="205"/>
      <c r="M96" s="408"/>
      <c r="N96" s="268">
        <v>26</v>
      </c>
      <c r="O96" s="205"/>
      <c r="P96" s="205"/>
      <c r="Q96" s="205"/>
      <c r="R96" s="205"/>
      <c r="S96" s="408"/>
      <c r="T96" s="268">
        <v>26</v>
      </c>
      <c r="U96" s="205"/>
      <c r="V96" s="205"/>
      <c r="W96" s="205"/>
      <c r="X96" s="205"/>
    </row>
    <row r="97" spans="2:24" x14ac:dyDescent="0.35">
      <c r="B97" s="206">
        <v>27</v>
      </c>
      <c r="C97" s="206"/>
      <c r="D97" s="206"/>
      <c r="E97" s="206"/>
      <c r="F97" s="206"/>
      <c r="G97" s="408"/>
      <c r="H97" s="267">
        <v>27</v>
      </c>
      <c r="I97" s="206"/>
      <c r="J97" s="206"/>
      <c r="K97" s="206"/>
      <c r="L97" s="206"/>
      <c r="M97" s="408"/>
      <c r="N97" s="267">
        <v>27</v>
      </c>
      <c r="O97" s="206"/>
      <c r="P97" s="206"/>
      <c r="Q97" s="206"/>
      <c r="R97" s="206"/>
      <c r="S97" s="408"/>
      <c r="T97" s="267">
        <v>27</v>
      </c>
      <c r="U97" s="206"/>
      <c r="V97" s="206"/>
      <c r="W97" s="206"/>
      <c r="X97" s="206"/>
    </row>
    <row r="98" spans="2:24" x14ac:dyDescent="0.35">
      <c r="B98" s="205">
        <v>28</v>
      </c>
      <c r="C98" s="205"/>
      <c r="D98" s="205"/>
      <c r="E98" s="205"/>
      <c r="F98" s="205"/>
      <c r="G98" s="408"/>
      <c r="H98" s="268">
        <v>28</v>
      </c>
      <c r="I98" s="205"/>
      <c r="J98" s="205"/>
      <c r="K98" s="205"/>
      <c r="L98" s="205"/>
      <c r="M98" s="408"/>
      <c r="N98" s="268">
        <v>28</v>
      </c>
      <c r="O98" s="205"/>
      <c r="P98" s="205"/>
      <c r="Q98" s="205"/>
      <c r="R98" s="205"/>
      <c r="S98" s="408"/>
      <c r="T98" s="268">
        <v>28</v>
      </c>
      <c r="U98" s="205"/>
      <c r="V98" s="205"/>
      <c r="W98" s="205"/>
      <c r="X98" s="205"/>
    </row>
    <row r="99" spans="2:24" x14ac:dyDescent="0.35">
      <c r="B99" s="206">
        <v>29</v>
      </c>
      <c r="C99" s="206"/>
      <c r="D99" s="206"/>
      <c r="E99" s="206"/>
      <c r="F99" s="206"/>
      <c r="G99" s="408"/>
      <c r="H99" s="267">
        <v>29</v>
      </c>
      <c r="I99" s="206"/>
      <c r="J99" s="206"/>
      <c r="K99" s="206"/>
      <c r="L99" s="206"/>
      <c r="M99" s="408"/>
      <c r="N99" s="267">
        <v>29</v>
      </c>
      <c r="O99" s="206"/>
      <c r="P99" s="205"/>
      <c r="Q99" s="205"/>
      <c r="R99" s="205"/>
      <c r="S99" s="408"/>
      <c r="T99" s="267">
        <v>29</v>
      </c>
      <c r="U99" s="206"/>
      <c r="V99" s="206"/>
      <c r="W99" s="206"/>
      <c r="X99" s="206"/>
    </row>
    <row r="100" spans="2:24" x14ac:dyDescent="0.35">
      <c r="B100" s="205">
        <v>30</v>
      </c>
      <c r="C100" s="205"/>
      <c r="D100" s="205"/>
      <c r="E100" s="205"/>
      <c r="F100" s="205"/>
      <c r="G100" s="408"/>
      <c r="H100" s="268">
        <v>30</v>
      </c>
      <c r="I100" s="205"/>
      <c r="J100" s="205"/>
      <c r="K100" s="205"/>
      <c r="L100" s="205"/>
      <c r="M100" s="408"/>
      <c r="N100" s="268">
        <v>30</v>
      </c>
      <c r="O100" s="205"/>
      <c r="P100" s="206"/>
      <c r="Q100" s="206"/>
      <c r="R100" s="206"/>
      <c r="S100" s="408"/>
      <c r="T100" s="268">
        <v>30</v>
      </c>
      <c r="U100" s="205"/>
      <c r="V100" s="205"/>
      <c r="W100" s="205"/>
      <c r="X100" s="205"/>
    </row>
    <row r="101" spans="2:24" x14ac:dyDescent="0.35">
      <c r="B101" s="206">
        <v>31</v>
      </c>
      <c r="C101" s="206"/>
      <c r="D101" s="206"/>
      <c r="E101" s="206"/>
      <c r="F101" s="206"/>
      <c r="G101" s="408"/>
      <c r="H101" s="267">
        <v>31</v>
      </c>
      <c r="I101" s="206"/>
      <c r="J101" s="206"/>
      <c r="K101" s="206"/>
      <c r="L101" s="206"/>
      <c r="M101" s="408"/>
      <c r="N101" s="267">
        <v>31</v>
      </c>
      <c r="O101" s="206"/>
      <c r="P101" s="206"/>
      <c r="Q101" s="206"/>
      <c r="R101" s="206"/>
      <c r="S101" s="408"/>
      <c r="T101" s="267">
        <v>31</v>
      </c>
      <c r="U101" s="206"/>
      <c r="V101" s="206"/>
      <c r="W101" s="206"/>
      <c r="X101" s="206"/>
    </row>
    <row r="102" spans="2:24" x14ac:dyDescent="0.35">
      <c r="F102" s="269">
        <f>SUM(F71:F101)</f>
        <v>0</v>
      </c>
      <c r="G102" s="408"/>
      <c r="L102" s="269">
        <f>SUM(L71:L101)</f>
        <v>0</v>
      </c>
      <c r="M102" s="408"/>
      <c r="R102" s="269">
        <f>SUM(R71:R101)</f>
        <v>0</v>
      </c>
      <c r="S102" s="408"/>
      <c r="X102" s="269">
        <f>SUM(X71:X101)</f>
        <v>0</v>
      </c>
    </row>
    <row r="103" spans="2:24" x14ac:dyDescent="0.35">
      <c r="B103" s="391" t="s">
        <v>2</v>
      </c>
      <c r="C103" s="404"/>
      <c r="D103" s="404"/>
      <c r="E103" s="404"/>
      <c r="F103" s="405"/>
      <c r="G103" s="408"/>
      <c r="H103" s="391" t="s">
        <v>821</v>
      </c>
      <c r="I103" s="404"/>
      <c r="J103" s="404"/>
      <c r="K103" s="404"/>
      <c r="L103" s="405"/>
      <c r="M103" s="408"/>
      <c r="N103" s="391" t="s">
        <v>822</v>
      </c>
      <c r="O103" s="404"/>
      <c r="P103" s="404"/>
      <c r="Q103" s="404"/>
      <c r="R103" s="405"/>
      <c r="S103" s="408"/>
      <c r="T103" s="391" t="s">
        <v>823</v>
      </c>
      <c r="U103" s="404"/>
      <c r="V103" s="404"/>
      <c r="W103" s="404"/>
      <c r="X103" s="405"/>
    </row>
    <row r="104" spans="2:24" x14ac:dyDescent="0.35">
      <c r="B104" s="204" t="s">
        <v>660</v>
      </c>
      <c r="C104" s="204" t="s">
        <v>661</v>
      </c>
      <c r="D104" s="204" t="s">
        <v>662</v>
      </c>
      <c r="E104" s="204" t="s">
        <v>663</v>
      </c>
      <c r="F104" s="264" t="s">
        <v>664</v>
      </c>
      <c r="G104" s="408"/>
      <c r="H104" s="266" t="s">
        <v>660</v>
      </c>
      <c r="I104" s="204" t="s">
        <v>661</v>
      </c>
      <c r="J104" s="204" t="s">
        <v>662</v>
      </c>
      <c r="K104" s="204" t="s">
        <v>663</v>
      </c>
      <c r="L104" s="264" t="s">
        <v>664</v>
      </c>
      <c r="M104" s="408"/>
      <c r="N104" s="266" t="s">
        <v>660</v>
      </c>
      <c r="O104" s="204" t="s">
        <v>661</v>
      </c>
      <c r="P104" s="204" t="s">
        <v>662</v>
      </c>
      <c r="Q104" s="204" t="s">
        <v>663</v>
      </c>
      <c r="R104" s="264" t="s">
        <v>664</v>
      </c>
      <c r="S104" s="408"/>
      <c r="T104" s="266" t="s">
        <v>660</v>
      </c>
      <c r="U104" s="204" t="s">
        <v>661</v>
      </c>
      <c r="V104" s="204" t="s">
        <v>662</v>
      </c>
      <c r="W104" s="204" t="s">
        <v>663</v>
      </c>
      <c r="X104" s="204" t="s">
        <v>664</v>
      </c>
    </row>
    <row r="105" spans="2:24" x14ac:dyDescent="0.35">
      <c r="B105" s="206">
        <v>1</v>
      </c>
      <c r="C105" s="206"/>
      <c r="D105" s="206"/>
      <c r="E105" s="206"/>
      <c r="F105" s="206"/>
      <c r="G105" s="408"/>
      <c r="H105" s="267">
        <v>1</v>
      </c>
      <c r="I105" s="206"/>
      <c r="J105" s="206"/>
      <c r="K105" s="206"/>
      <c r="L105" s="206"/>
      <c r="M105" s="408"/>
      <c r="N105" s="267">
        <v>1</v>
      </c>
      <c r="O105" s="206"/>
      <c r="P105" s="206"/>
      <c r="Q105" s="206"/>
      <c r="R105" s="206"/>
      <c r="S105" s="408"/>
      <c r="T105" s="267">
        <v>1</v>
      </c>
      <c r="U105" s="206"/>
      <c r="V105" s="206"/>
      <c r="W105" s="206"/>
      <c r="X105" s="206"/>
    </row>
    <row r="106" spans="2:24" x14ac:dyDescent="0.35">
      <c r="B106" s="205">
        <v>2</v>
      </c>
      <c r="C106" s="205"/>
      <c r="D106" s="205"/>
      <c r="E106" s="205"/>
      <c r="F106" s="205"/>
      <c r="G106" s="408"/>
      <c r="H106" s="268">
        <v>2</v>
      </c>
      <c r="I106" s="205"/>
      <c r="J106" s="205"/>
      <c r="K106" s="205"/>
      <c r="L106" s="205"/>
      <c r="M106" s="408"/>
      <c r="N106" s="268">
        <v>2</v>
      </c>
      <c r="O106" s="205"/>
      <c r="P106" s="205"/>
      <c r="Q106" s="205"/>
      <c r="R106" s="205"/>
      <c r="S106" s="408"/>
      <c r="T106" s="268">
        <v>2</v>
      </c>
      <c r="U106" s="205"/>
      <c r="V106" s="205"/>
      <c r="W106" s="205"/>
      <c r="X106" s="205"/>
    </row>
    <row r="107" spans="2:24" x14ac:dyDescent="0.35">
      <c r="B107" s="206">
        <v>3</v>
      </c>
      <c r="C107" s="206"/>
      <c r="D107" s="206"/>
      <c r="E107" s="206"/>
      <c r="F107" s="206"/>
      <c r="G107" s="408"/>
      <c r="H107" s="267">
        <v>3</v>
      </c>
      <c r="I107" s="206"/>
      <c r="J107" s="206"/>
      <c r="K107" s="206"/>
      <c r="L107" s="206"/>
      <c r="M107" s="408"/>
      <c r="N107" s="267">
        <v>3</v>
      </c>
      <c r="O107" s="206"/>
      <c r="P107" s="206"/>
      <c r="Q107" s="206"/>
      <c r="R107" s="206"/>
      <c r="S107" s="408"/>
      <c r="T107" s="267">
        <v>3</v>
      </c>
      <c r="U107" s="206"/>
      <c r="V107" s="206"/>
      <c r="W107" s="206"/>
      <c r="X107" s="206"/>
    </row>
    <row r="108" spans="2:24" x14ac:dyDescent="0.35">
      <c r="B108" s="205">
        <v>4</v>
      </c>
      <c r="C108" s="205"/>
      <c r="D108" s="205"/>
      <c r="E108" s="205"/>
      <c r="F108" s="205"/>
      <c r="G108" s="408"/>
      <c r="H108" s="268">
        <v>4</v>
      </c>
      <c r="I108" s="205"/>
      <c r="J108" s="205"/>
      <c r="K108" s="205"/>
      <c r="L108" s="205"/>
      <c r="M108" s="408"/>
      <c r="N108" s="268">
        <v>4</v>
      </c>
      <c r="O108" s="205"/>
      <c r="P108" s="205"/>
      <c r="Q108" s="205"/>
      <c r="R108" s="205"/>
      <c r="S108" s="408"/>
      <c r="T108" s="268">
        <v>4</v>
      </c>
      <c r="U108" s="205"/>
      <c r="V108" s="205"/>
      <c r="W108" s="205"/>
      <c r="X108" s="205"/>
    </row>
    <row r="109" spans="2:24" x14ac:dyDescent="0.35">
      <c r="B109" s="206">
        <v>5</v>
      </c>
      <c r="C109" s="206"/>
      <c r="D109" s="206"/>
      <c r="E109" s="206"/>
      <c r="F109" s="206"/>
      <c r="G109" s="408"/>
      <c r="H109" s="267">
        <v>5</v>
      </c>
      <c r="I109" s="206"/>
      <c r="J109" s="206"/>
      <c r="K109" s="206"/>
      <c r="L109" s="206"/>
      <c r="M109" s="408"/>
      <c r="N109" s="267">
        <v>5</v>
      </c>
      <c r="O109" s="206"/>
      <c r="P109" s="206"/>
      <c r="Q109" s="206"/>
      <c r="R109" s="206"/>
      <c r="S109" s="408"/>
      <c r="T109" s="267">
        <v>5</v>
      </c>
      <c r="U109" s="206"/>
      <c r="V109" s="206"/>
      <c r="W109" s="206"/>
      <c r="X109" s="206"/>
    </row>
    <row r="110" spans="2:24" x14ac:dyDescent="0.35">
      <c r="B110" s="205">
        <v>6</v>
      </c>
      <c r="C110" s="205"/>
      <c r="D110" s="205"/>
      <c r="E110" s="205"/>
      <c r="F110" s="205"/>
      <c r="G110" s="408"/>
      <c r="H110" s="268">
        <v>6</v>
      </c>
      <c r="I110" s="205"/>
      <c r="J110" s="205"/>
      <c r="K110" s="205"/>
      <c r="L110" s="205"/>
      <c r="M110" s="408"/>
      <c r="N110" s="268">
        <v>6</v>
      </c>
      <c r="O110" s="205"/>
      <c r="P110" s="205"/>
      <c r="Q110" s="205"/>
      <c r="R110" s="205"/>
      <c r="S110" s="408"/>
      <c r="T110" s="268">
        <v>6</v>
      </c>
      <c r="U110" s="205"/>
      <c r="V110" s="205"/>
      <c r="W110" s="205"/>
      <c r="X110" s="205"/>
    </row>
    <row r="111" spans="2:24" x14ac:dyDescent="0.35">
      <c r="B111" s="206">
        <v>7</v>
      </c>
      <c r="C111" s="206"/>
      <c r="D111" s="206"/>
      <c r="E111" s="206"/>
      <c r="F111" s="206"/>
      <c r="G111" s="408"/>
      <c r="H111" s="267">
        <v>7</v>
      </c>
      <c r="I111" s="206"/>
      <c r="J111" s="206"/>
      <c r="K111" s="206"/>
      <c r="L111" s="206"/>
      <c r="M111" s="408"/>
      <c r="N111" s="267">
        <v>7</v>
      </c>
      <c r="O111" s="206"/>
      <c r="P111" s="206"/>
      <c r="Q111" s="206"/>
      <c r="R111" s="206"/>
      <c r="S111" s="408"/>
      <c r="T111" s="267">
        <v>7</v>
      </c>
      <c r="U111" s="206"/>
      <c r="V111" s="206"/>
      <c r="W111" s="206"/>
      <c r="X111" s="206"/>
    </row>
    <row r="112" spans="2:24" x14ac:dyDescent="0.35">
      <c r="B112" s="205">
        <v>8</v>
      </c>
      <c r="C112" s="205"/>
      <c r="D112" s="205"/>
      <c r="E112" s="205"/>
      <c r="F112" s="205"/>
      <c r="G112" s="408"/>
      <c r="H112" s="268">
        <v>8</v>
      </c>
      <c r="I112" s="205"/>
      <c r="J112" s="205"/>
      <c r="K112" s="205"/>
      <c r="L112" s="205"/>
      <c r="M112" s="408"/>
      <c r="N112" s="268">
        <v>8</v>
      </c>
      <c r="O112" s="205"/>
      <c r="P112" s="205"/>
      <c r="Q112" s="205"/>
      <c r="R112" s="205"/>
      <c r="S112" s="408"/>
      <c r="T112" s="268">
        <v>8</v>
      </c>
      <c r="U112" s="205"/>
      <c r="V112" s="205"/>
      <c r="W112" s="205"/>
      <c r="X112" s="205"/>
    </row>
    <row r="113" spans="2:24" x14ac:dyDescent="0.35">
      <c r="B113" s="206">
        <v>9</v>
      </c>
      <c r="C113" s="206"/>
      <c r="D113" s="206"/>
      <c r="E113" s="206"/>
      <c r="F113" s="206"/>
      <c r="G113" s="408"/>
      <c r="H113" s="267">
        <v>9</v>
      </c>
      <c r="I113" s="206"/>
      <c r="J113" s="206"/>
      <c r="K113" s="206"/>
      <c r="L113" s="206"/>
      <c r="M113" s="408"/>
      <c r="N113" s="267">
        <v>9</v>
      </c>
      <c r="O113" s="206"/>
      <c r="P113" s="206"/>
      <c r="Q113" s="206"/>
      <c r="R113" s="206"/>
      <c r="S113" s="408"/>
      <c r="T113" s="267">
        <v>9</v>
      </c>
      <c r="U113" s="206"/>
      <c r="V113" s="206"/>
      <c r="W113" s="206"/>
      <c r="X113" s="206"/>
    </row>
    <row r="114" spans="2:24" x14ac:dyDescent="0.35">
      <c r="B114" s="205">
        <v>10</v>
      </c>
      <c r="C114" s="205"/>
      <c r="D114" s="205"/>
      <c r="E114" s="205"/>
      <c r="F114" s="205"/>
      <c r="G114" s="408"/>
      <c r="H114" s="268">
        <v>10</v>
      </c>
      <c r="I114" s="205"/>
      <c r="J114" s="205"/>
      <c r="K114" s="205"/>
      <c r="L114" s="205"/>
      <c r="M114" s="408"/>
      <c r="N114" s="268">
        <v>10</v>
      </c>
      <c r="O114" s="205"/>
      <c r="P114" s="205"/>
      <c r="Q114" s="205"/>
      <c r="R114" s="205"/>
      <c r="S114" s="408"/>
      <c r="T114" s="268">
        <v>10</v>
      </c>
      <c r="U114" s="205"/>
      <c r="V114" s="205"/>
      <c r="W114" s="205"/>
      <c r="X114" s="205"/>
    </row>
    <row r="115" spans="2:24" x14ac:dyDescent="0.35">
      <c r="B115" s="206">
        <v>11</v>
      </c>
      <c r="C115" s="206"/>
      <c r="D115" s="206"/>
      <c r="E115" s="206"/>
      <c r="F115" s="206"/>
      <c r="G115" s="408"/>
      <c r="H115" s="267">
        <v>11</v>
      </c>
      <c r="I115" s="206"/>
      <c r="J115" s="206"/>
      <c r="K115" s="206"/>
      <c r="L115" s="206"/>
      <c r="M115" s="408"/>
      <c r="N115" s="267">
        <v>11</v>
      </c>
      <c r="O115" s="206"/>
      <c r="P115" s="206"/>
      <c r="Q115" s="206"/>
      <c r="R115" s="206"/>
      <c r="S115" s="408"/>
      <c r="T115" s="267">
        <v>11</v>
      </c>
      <c r="U115" s="206"/>
      <c r="V115" s="206"/>
      <c r="W115" s="206"/>
      <c r="X115" s="206"/>
    </row>
    <row r="116" spans="2:24" x14ac:dyDescent="0.35">
      <c r="B116" s="205">
        <v>12</v>
      </c>
      <c r="C116" s="205"/>
      <c r="D116" s="205"/>
      <c r="E116" s="205"/>
      <c r="F116" s="205"/>
      <c r="G116" s="408"/>
      <c r="H116" s="268">
        <v>12</v>
      </c>
      <c r="I116" s="205"/>
      <c r="J116" s="205"/>
      <c r="K116" s="205"/>
      <c r="L116" s="205"/>
      <c r="M116" s="408"/>
      <c r="N116" s="268">
        <v>12</v>
      </c>
      <c r="O116" s="205"/>
      <c r="P116" s="205"/>
      <c r="Q116" s="205"/>
      <c r="R116" s="205"/>
      <c r="S116" s="408"/>
      <c r="T116" s="268">
        <v>12</v>
      </c>
      <c r="U116" s="205"/>
      <c r="V116" s="205"/>
      <c r="W116" s="205"/>
      <c r="X116" s="205"/>
    </row>
    <row r="117" spans="2:24" x14ac:dyDescent="0.35">
      <c r="B117" s="206">
        <v>13</v>
      </c>
      <c r="C117" s="206"/>
      <c r="D117" s="206"/>
      <c r="E117" s="206"/>
      <c r="F117" s="206"/>
      <c r="G117" s="408"/>
      <c r="H117" s="267">
        <v>13</v>
      </c>
      <c r="I117" s="206"/>
      <c r="J117" s="206"/>
      <c r="K117" s="206"/>
      <c r="L117" s="206"/>
      <c r="M117" s="408"/>
      <c r="N117" s="267">
        <v>13</v>
      </c>
      <c r="O117" s="206"/>
      <c r="P117" s="206"/>
      <c r="Q117" s="206"/>
      <c r="R117" s="206"/>
      <c r="S117" s="408"/>
      <c r="T117" s="267">
        <v>13</v>
      </c>
      <c r="U117" s="206"/>
      <c r="V117" s="206"/>
      <c r="W117" s="206"/>
      <c r="X117" s="206"/>
    </row>
    <row r="118" spans="2:24" x14ac:dyDescent="0.35">
      <c r="B118" s="205">
        <v>14</v>
      </c>
      <c r="C118" s="205"/>
      <c r="D118" s="205"/>
      <c r="E118" s="205"/>
      <c r="F118" s="205"/>
      <c r="G118" s="408"/>
      <c r="H118" s="268">
        <v>14</v>
      </c>
      <c r="I118" s="205"/>
      <c r="J118" s="205"/>
      <c r="K118" s="205"/>
      <c r="L118" s="205"/>
      <c r="M118" s="408"/>
      <c r="N118" s="268">
        <v>14</v>
      </c>
      <c r="O118" s="205"/>
      <c r="P118" s="205"/>
      <c r="Q118" s="205"/>
      <c r="R118" s="205"/>
      <c r="S118" s="408"/>
      <c r="T118" s="268">
        <v>14</v>
      </c>
      <c r="U118" s="205"/>
      <c r="V118" s="205"/>
      <c r="W118" s="205"/>
      <c r="X118" s="205"/>
    </row>
    <row r="119" spans="2:24" x14ac:dyDescent="0.35">
      <c r="B119" s="206">
        <v>15</v>
      </c>
      <c r="C119" s="206"/>
      <c r="D119" s="206"/>
      <c r="E119" s="206"/>
      <c r="F119" s="206"/>
      <c r="G119" s="408"/>
      <c r="H119" s="267">
        <v>15</v>
      </c>
      <c r="I119" s="206"/>
      <c r="J119" s="206"/>
      <c r="K119" s="206"/>
      <c r="L119" s="206"/>
      <c r="M119" s="408"/>
      <c r="N119" s="267">
        <v>15</v>
      </c>
      <c r="O119" s="206"/>
      <c r="P119" s="206"/>
      <c r="Q119" s="206"/>
      <c r="R119" s="206"/>
      <c r="S119" s="408"/>
      <c r="T119" s="267">
        <v>15</v>
      </c>
      <c r="U119" s="206"/>
      <c r="V119" s="206"/>
      <c r="W119" s="206"/>
      <c r="X119" s="206"/>
    </row>
    <row r="120" spans="2:24" x14ac:dyDescent="0.35">
      <c r="B120" s="205">
        <v>16</v>
      </c>
      <c r="C120" s="205"/>
      <c r="D120" s="205"/>
      <c r="E120" s="205"/>
      <c r="F120" s="205"/>
      <c r="G120" s="408"/>
      <c r="H120" s="268">
        <v>16</v>
      </c>
      <c r="I120" s="205"/>
      <c r="J120" s="205"/>
      <c r="K120" s="205"/>
      <c r="L120" s="205"/>
      <c r="M120" s="408"/>
      <c r="N120" s="268">
        <v>16</v>
      </c>
      <c r="O120" s="205"/>
      <c r="P120" s="205"/>
      <c r="Q120" s="205"/>
      <c r="R120" s="205"/>
      <c r="S120" s="408"/>
      <c r="T120" s="268">
        <v>16</v>
      </c>
      <c r="U120" s="205"/>
      <c r="V120" s="205"/>
      <c r="W120" s="205"/>
      <c r="X120" s="205"/>
    </row>
    <row r="121" spans="2:24" x14ac:dyDescent="0.35">
      <c r="B121" s="206">
        <v>17</v>
      </c>
      <c r="C121" s="206"/>
      <c r="D121" s="206"/>
      <c r="E121" s="206"/>
      <c r="F121" s="206"/>
      <c r="G121" s="408"/>
      <c r="H121" s="267">
        <v>17</v>
      </c>
      <c r="I121" s="206"/>
      <c r="J121" s="206"/>
      <c r="K121" s="206"/>
      <c r="L121" s="206"/>
      <c r="M121" s="408"/>
      <c r="N121" s="267">
        <v>17</v>
      </c>
      <c r="O121" s="206"/>
      <c r="P121" s="206"/>
      <c r="Q121" s="206"/>
      <c r="R121" s="206"/>
      <c r="S121" s="408"/>
      <c r="T121" s="267">
        <v>17</v>
      </c>
      <c r="U121" s="206"/>
      <c r="V121" s="206"/>
      <c r="W121" s="206"/>
      <c r="X121" s="206"/>
    </row>
    <row r="122" spans="2:24" x14ac:dyDescent="0.35">
      <c r="B122" s="205">
        <v>18</v>
      </c>
      <c r="C122" s="205"/>
      <c r="D122" s="205"/>
      <c r="E122" s="205"/>
      <c r="F122" s="205"/>
      <c r="G122" s="408"/>
      <c r="H122" s="268">
        <v>18</v>
      </c>
      <c r="I122" s="205"/>
      <c r="J122" s="205"/>
      <c r="K122" s="205"/>
      <c r="L122" s="205"/>
      <c r="M122" s="408"/>
      <c r="N122" s="268">
        <v>18</v>
      </c>
      <c r="O122" s="205"/>
      <c r="P122" s="205"/>
      <c r="Q122" s="205"/>
      <c r="R122" s="205"/>
      <c r="S122" s="408"/>
      <c r="T122" s="268">
        <v>18</v>
      </c>
      <c r="U122" s="205"/>
      <c r="V122" s="205"/>
      <c r="W122" s="205"/>
      <c r="X122" s="205"/>
    </row>
    <row r="123" spans="2:24" x14ac:dyDescent="0.35">
      <c r="B123" s="206">
        <v>19</v>
      </c>
      <c r="C123" s="206"/>
      <c r="D123" s="206"/>
      <c r="E123" s="206"/>
      <c r="F123" s="206"/>
      <c r="G123" s="408"/>
      <c r="H123" s="267">
        <v>19</v>
      </c>
      <c r="I123" s="206"/>
      <c r="J123" s="206"/>
      <c r="K123" s="206"/>
      <c r="L123" s="206"/>
      <c r="M123" s="408"/>
      <c r="N123" s="267">
        <v>19</v>
      </c>
      <c r="O123" s="206"/>
      <c r="P123" s="206"/>
      <c r="Q123" s="206"/>
      <c r="R123" s="206"/>
      <c r="S123" s="408"/>
      <c r="T123" s="267">
        <v>19</v>
      </c>
      <c r="U123" s="206"/>
      <c r="V123" s="206"/>
      <c r="W123" s="206"/>
      <c r="X123" s="206"/>
    </row>
    <row r="124" spans="2:24" x14ac:dyDescent="0.35">
      <c r="B124" s="205">
        <v>20</v>
      </c>
      <c r="C124" s="205"/>
      <c r="D124" s="205"/>
      <c r="E124" s="205"/>
      <c r="F124" s="205"/>
      <c r="G124" s="408"/>
      <c r="H124" s="268">
        <v>20</v>
      </c>
      <c r="I124" s="205"/>
      <c r="J124" s="205"/>
      <c r="K124" s="205"/>
      <c r="L124" s="205"/>
      <c r="M124" s="408"/>
      <c r="N124" s="268">
        <v>20</v>
      </c>
      <c r="O124" s="205"/>
      <c r="P124" s="205"/>
      <c r="Q124" s="205"/>
      <c r="R124" s="205"/>
      <c r="S124" s="408"/>
      <c r="T124" s="268">
        <v>20</v>
      </c>
      <c r="U124" s="205"/>
      <c r="V124" s="205"/>
      <c r="W124" s="205"/>
      <c r="X124" s="205"/>
    </row>
    <row r="125" spans="2:24" x14ac:dyDescent="0.35">
      <c r="B125" s="206">
        <v>21</v>
      </c>
      <c r="C125" s="206"/>
      <c r="D125" s="206"/>
      <c r="E125" s="206"/>
      <c r="F125" s="206"/>
      <c r="G125" s="408"/>
      <c r="H125" s="267">
        <v>21</v>
      </c>
      <c r="I125" s="206"/>
      <c r="J125" s="206"/>
      <c r="K125" s="206"/>
      <c r="L125" s="206"/>
      <c r="M125" s="408"/>
      <c r="N125" s="267">
        <v>21</v>
      </c>
      <c r="O125" s="206"/>
      <c r="P125" s="206"/>
      <c r="Q125" s="206"/>
      <c r="R125" s="206"/>
      <c r="S125" s="408"/>
      <c r="T125" s="267">
        <v>21</v>
      </c>
      <c r="U125" s="206"/>
      <c r="V125" s="206"/>
      <c r="W125" s="206"/>
      <c r="X125" s="206"/>
    </row>
    <row r="126" spans="2:24" x14ac:dyDescent="0.35">
      <c r="B126" s="205">
        <v>22</v>
      </c>
      <c r="C126" s="205"/>
      <c r="D126" s="205"/>
      <c r="E126" s="205"/>
      <c r="F126" s="205"/>
      <c r="G126" s="408"/>
      <c r="H126" s="268">
        <v>22</v>
      </c>
      <c r="I126" s="205"/>
      <c r="J126" s="205"/>
      <c r="K126" s="205"/>
      <c r="L126" s="205"/>
      <c r="M126" s="408"/>
      <c r="N126" s="268">
        <v>22</v>
      </c>
      <c r="O126" s="205"/>
      <c r="P126" s="205"/>
      <c r="Q126" s="205"/>
      <c r="R126" s="205"/>
      <c r="S126" s="408"/>
      <c r="T126" s="268">
        <v>22</v>
      </c>
      <c r="U126" s="205"/>
      <c r="V126" s="205"/>
      <c r="W126" s="205"/>
      <c r="X126" s="205"/>
    </row>
    <row r="127" spans="2:24" x14ac:dyDescent="0.35">
      <c r="B127" s="206">
        <v>23</v>
      </c>
      <c r="C127" s="206"/>
      <c r="D127" s="206"/>
      <c r="E127" s="206"/>
      <c r="F127" s="206"/>
      <c r="G127" s="408"/>
      <c r="H127" s="267">
        <v>23</v>
      </c>
      <c r="I127" s="206"/>
      <c r="J127" s="206"/>
      <c r="K127" s="206"/>
      <c r="L127" s="206"/>
      <c r="M127" s="408"/>
      <c r="N127" s="267">
        <v>23</v>
      </c>
      <c r="O127" s="206"/>
      <c r="P127" s="206"/>
      <c r="Q127" s="206"/>
      <c r="R127" s="206"/>
      <c r="S127" s="408"/>
      <c r="T127" s="267">
        <v>23</v>
      </c>
      <c r="U127" s="206"/>
      <c r="V127" s="206"/>
      <c r="W127" s="206"/>
      <c r="X127" s="206"/>
    </row>
    <row r="128" spans="2:24" x14ac:dyDescent="0.35">
      <c r="B128" s="205">
        <v>24</v>
      </c>
      <c r="C128" s="205"/>
      <c r="D128" s="205"/>
      <c r="E128" s="205"/>
      <c r="F128" s="205"/>
      <c r="G128" s="408"/>
      <c r="H128" s="268">
        <v>24</v>
      </c>
      <c r="I128" s="205"/>
      <c r="J128" s="205"/>
      <c r="K128" s="205"/>
      <c r="L128" s="205"/>
      <c r="M128" s="408"/>
      <c r="N128" s="268">
        <v>24</v>
      </c>
      <c r="O128" s="205"/>
      <c r="P128" s="205"/>
      <c r="Q128" s="205"/>
      <c r="R128" s="205"/>
      <c r="S128" s="408"/>
      <c r="T128" s="268">
        <v>24</v>
      </c>
      <c r="U128" s="205"/>
      <c r="V128" s="205"/>
      <c r="W128" s="205"/>
      <c r="X128" s="205"/>
    </row>
    <row r="129" spans="2:24" x14ac:dyDescent="0.35">
      <c r="B129" s="206">
        <v>25</v>
      </c>
      <c r="C129" s="206"/>
      <c r="D129" s="206"/>
      <c r="E129" s="206"/>
      <c r="F129" s="206"/>
      <c r="G129" s="408"/>
      <c r="H129" s="267">
        <v>25</v>
      </c>
      <c r="I129" s="206"/>
      <c r="J129" s="206"/>
      <c r="K129" s="206"/>
      <c r="L129" s="206"/>
      <c r="M129" s="408"/>
      <c r="N129" s="267">
        <v>25</v>
      </c>
      <c r="O129" s="206"/>
      <c r="P129" s="206"/>
      <c r="Q129" s="206"/>
      <c r="R129" s="206"/>
      <c r="S129" s="408"/>
      <c r="T129" s="267">
        <v>25</v>
      </c>
      <c r="U129" s="206"/>
      <c r="V129" s="206"/>
      <c r="W129" s="206"/>
      <c r="X129" s="206"/>
    </row>
    <row r="130" spans="2:24" x14ac:dyDescent="0.35">
      <c r="B130" s="205">
        <v>26</v>
      </c>
      <c r="C130" s="205"/>
      <c r="D130" s="205"/>
      <c r="E130" s="205"/>
      <c r="F130" s="205"/>
      <c r="G130" s="408"/>
      <c r="H130" s="268">
        <v>26</v>
      </c>
      <c r="I130" s="205"/>
      <c r="J130" s="205"/>
      <c r="K130" s="205"/>
      <c r="L130" s="205"/>
      <c r="M130" s="408"/>
      <c r="N130" s="268">
        <v>26</v>
      </c>
      <c r="O130" s="205"/>
      <c r="P130" s="205"/>
      <c r="Q130" s="205"/>
      <c r="R130" s="205"/>
      <c r="S130" s="408"/>
      <c r="T130" s="268">
        <v>26</v>
      </c>
      <c r="U130" s="205"/>
      <c r="V130" s="205"/>
      <c r="W130" s="205"/>
      <c r="X130" s="205"/>
    </row>
    <row r="131" spans="2:24" x14ac:dyDescent="0.35">
      <c r="B131" s="206">
        <v>27</v>
      </c>
      <c r="C131" s="206"/>
      <c r="D131" s="206"/>
      <c r="E131" s="206"/>
      <c r="F131" s="206"/>
      <c r="G131" s="408"/>
      <c r="H131" s="267">
        <v>27</v>
      </c>
      <c r="I131" s="206"/>
      <c r="J131" s="206"/>
      <c r="K131" s="206"/>
      <c r="L131" s="206"/>
      <c r="M131" s="408"/>
      <c r="N131" s="267">
        <v>27</v>
      </c>
      <c r="O131" s="206"/>
      <c r="P131" s="206"/>
      <c r="Q131" s="206"/>
      <c r="R131" s="206"/>
      <c r="S131" s="408"/>
      <c r="T131" s="267">
        <v>27</v>
      </c>
      <c r="U131" s="206"/>
      <c r="V131" s="206"/>
      <c r="W131" s="206"/>
      <c r="X131" s="206"/>
    </row>
    <row r="132" spans="2:24" x14ac:dyDescent="0.35">
      <c r="B132" s="205">
        <v>28</v>
      </c>
      <c r="C132" s="205"/>
      <c r="D132" s="205"/>
      <c r="E132" s="205"/>
      <c r="F132" s="205"/>
      <c r="G132" s="408"/>
      <c r="H132" s="268">
        <v>28</v>
      </c>
      <c r="I132" s="205"/>
      <c r="J132" s="205"/>
      <c r="K132" s="205"/>
      <c r="L132" s="205"/>
      <c r="M132" s="408"/>
      <c r="N132" s="268">
        <v>28</v>
      </c>
      <c r="O132" s="205"/>
      <c r="P132" s="205"/>
      <c r="Q132" s="205"/>
      <c r="R132" s="205"/>
      <c r="S132" s="408"/>
      <c r="T132" s="268">
        <v>28</v>
      </c>
      <c r="U132" s="205"/>
      <c r="V132" s="205"/>
      <c r="W132" s="205"/>
      <c r="X132" s="205"/>
    </row>
    <row r="133" spans="2:24" x14ac:dyDescent="0.35">
      <c r="B133" s="206">
        <v>29</v>
      </c>
      <c r="C133" s="206"/>
      <c r="D133" s="206"/>
      <c r="E133" s="206"/>
      <c r="F133" s="206"/>
      <c r="G133" s="408"/>
      <c r="H133" s="267">
        <v>29</v>
      </c>
      <c r="I133" s="206"/>
      <c r="J133" s="206"/>
      <c r="K133" s="206"/>
      <c r="L133" s="206"/>
      <c r="M133" s="408"/>
      <c r="N133" s="267">
        <v>29</v>
      </c>
      <c r="O133" s="206"/>
      <c r="P133" s="206"/>
      <c r="Q133" s="206"/>
      <c r="R133" s="206"/>
      <c r="S133" s="408"/>
      <c r="T133" s="267">
        <v>29</v>
      </c>
      <c r="U133" s="206"/>
      <c r="V133" s="206"/>
      <c r="W133" s="206"/>
      <c r="X133" s="206"/>
    </row>
    <row r="134" spans="2:24" x14ac:dyDescent="0.35">
      <c r="B134" s="205">
        <v>30</v>
      </c>
      <c r="C134" s="205"/>
      <c r="D134" s="205"/>
      <c r="E134" s="205"/>
      <c r="F134" s="205"/>
      <c r="G134" s="408"/>
      <c r="H134" s="268">
        <v>30</v>
      </c>
      <c r="I134" s="205"/>
      <c r="J134" s="205"/>
      <c r="K134" s="205"/>
      <c r="L134" s="205"/>
      <c r="M134" s="408"/>
      <c r="N134" s="268">
        <v>30</v>
      </c>
      <c r="O134" s="205"/>
      <c r="P134" s="205"/>
      <c r="Q134" s="205"/>
      <c r="R134" s="205"/>
      <c r="S134" s="408"/>
      <c r="T134" s="268">
        <v>30</v>
      </c>
      <c r="U134" s="205"/>
      <c r="V134" s="205"/>
      <c r="W134" s="205"/>
      <c r="X134" s="205"/>
    </row>
    <row r="135" spans="2:24" x14ac:dyDescent="0.35">
      <c r="B135" s="206">
        <v>31</v>
      </c>
      <c r="C135" s="206"/>
      <c r="D135" s="206"/>
      <c r="E135" s="206"/>
      <c r="F135" s="206"/>
      <c r="G135" s="408"/>
      <c r="H135" s="267">
        <v>31</v>
      </c>
      <c r="I135" s="206"/>
      <c r="J135" s="206"/>
      <c r="K135" s="206"/>
      <c r="L135" s="206"/>
      <c r="M135" s="408"/>
      <c r="N135" s="267">
        <v>31</v>
      </c>
      <c r="O135" s="206"/>
      <c r="P135" s="206"/>
      <c r="Q135" s="206"/>
      <c r="R135" s="206"/>
      <c r="S135" s="408"/>
      <c r="T135" s="267">
        <v>31</v>
      </c>
      <c r="U135" s="206"/>
      <c r="V135" s="206"/>
      <c r="W135" s="206"/>
      <c r="X135" s="206"/>
    </row>
    <row r="136" spans="2:24" x14ac:dyDescent="0.35">
      <c r="F136" s="269">
        <f>SUM(F105:F135)</f>
        <v>0</v>
      </c>
      <c r="G136" s="408"/>
      <c r="L136" s="269">
        <f>SUM(L105:L135)</f>
        <v>0</v>
      </c>
      <c r="M136" s="408"/>
      <c r="R136" s="269">
        <f>SUM(R105:R135)</f>
        <v>0</v>
      </c>
      <c r="S136" s="408"/>
      <c r="X136" s="269">
        <f>SUM(X105:X135)</f>
        <v>0</v>
      </c>
    </row>
    <row r="137" spans="2:24" x14ac:dyDescent="0.35">
      <c r="B137" s="391" t="s">
        <v>824</v>
      </c>
      <c r="C137" s="404"/>
      <c r="D137" s="404"/>
      <c r="E137" s="404"/>
      <c r="F137" s="405"/>
      <c r="G137" s="408"/>
      <c r="H137" s="391" t="s">
        <v>825</v>
      </c>
      <c r="I137" s="404"/>
      <c r="J137" s="404"/>
      <c r="K137" s="404"/>
      <c r="L137" s="405"/>
      <c r="M137" s="408"/>
      <c r="N137" s="391" t="s">
        <v>826</v>
      </c>
      <c r="O137" s="404"/>
      <c r="P137" s="404"/>
      <c r="Q137" s="404"/>
      <c r="R137" s="405"/>
      <c r="S137" s="408"/>
      <c r="T137" s="391" t="s">
        <v>827</v>
      </c>
      <c r="U137" s="404"/>
      <c r="V137" s="404"/>
      <c r="W137" s="404"/>
      <c r="X137" s="405"/>
    </row>
    <row r="138" spans="2:24" x14ac:dyDescent="0.35">
      <c r="B138" s="204" t="s">
        <v>660</v>
      </c>
      <c r="C138" s="204" t="s">
        <v>661</v>
      </c>
      <c r="D138" s="204" t="s">
        <v>662</v>
      </c>
      <c r="E138" s="204" t="s">
        <v>663</v>
      </c>
      <c r="F138" s="264" t="s">
        <v>664</v>
      </c>
      <c r="G138" s="408"/>
      <c r="H138" s="266" t="s">
        <v>660</v>
      </c>
      <c r="I138" s="204" t="s">
        <v>661</v>
      </c>
      <c r="J138" s="204" t="s">
        <v>662</v>
      </c>
      <c r="K138" s="204" t="s">
        <v>663</v>
      </c>
      <c r="L138" s="264" t="s">
        <v>664</v>
      </c>
      <c r="M138" s="408"/>
      <c r="N138" s="266" t="s">
        <v>660</v>
      </c>
      <c r="O138" s="204" t="s">
        <v>661</v>
      </c>
      <c r="P138" s="204" t="s">
        <v>662</v>
      </c>
      <c r="Q138" s="204" t="s">
        <v>663</v>
      </c>
      <c r="R138" s="264" t="s">
        <v>664</v>
      </c>
      <c r="S138" s="408"/>
      <c r="T138" s="266" t="s">
        <v>660</v>
      </c>
      <c r="U138" s="204" t="s">
        <v>661</v>
      </c>
      <c r="V138" s="204" t="s">
        <v>662</v>
      </c>
      <c r="W138" s="204" t="s">
        <v>663</v>
      </c>
      <c r="X138" s="204" t="s">
        <v>664</v>
      </c>
    </row>
    <row r="139" spans="2:24" x14ac:dyDescent="0.35">
      <c r="B139" s="206">
        <v>1</v>
      </c>
      <c r="C139" s="206"/>
      <c r="D139" s="206"/>
      <c r="E139" s="206"/>
      <c r="F139" s="206"/>
      <c r="G139" s="408"/>
      <c r="H139" s="267">
        <v>1</v>
      </c>
      <c r="I139" s="206"/>
      <c r="J139" s="206"/>
      <c r="K139" s="206"/>
      <c r="L139" s="206"/>
      <c r="M139" s="408"/>
      <c r="N139" s="267">
        <v>1</v>
      </c>
      <c r="O139" s="206"/>
      <c r="P139" s="206"/>
      <c r="Q139" s="206"/>
      <c r="R139" s="206"/>
      <c r="S139" s="408"/>
      <c r="T139" s="267">
        <v>1</v>
      </c>
      <c r="U139" s="206"/>
      <c r="V139" s="206"/>
      <c r="W139" s="206"/>
      <c r="X139" s="206"/>
    </row>
    <row r="140" spans="2:24" x14ac:dyDescent="0.35">
      <c r="B140" s="205">
        <v>2</v>
      </c>
      <c r="C140" s="205"/>
      <c r="D140" s="205"/>
      <c r="E140" s="205"/>
      <c r="F140" s="205"/>
      <c r="G140" s="408"/>
      <c r="H140" s="268">
        <v>2</v>
      </c>
      <c r="I140" s="205"/>
      <c r="J140" s="205"/>
      <c r="K140" s="205"/>
      <c r="L140" s="205"/>
      <c r="M140" s="408"/>
      <c r="N140" s="268">
        <v>2</v>
      </c>
      <c r="O140" s="205"/>
      <c r="P140" s="205"/>
      <c r="Q140" s="205"/>
      <c r="R140" s="205"/>
      <c r="S140" s="408"/>
      <c r="T140" s="268">
        <v>2</v>
      </c>
      <c r="U140" s="205"/>
      <c r="V140" s="205"/>
      <c r="W140" s="205"/>
      <c r="X140" s="205"/>
    </row>
    <row r="141" spans="2:24" x14ac:dyDescent="0.35">
      <c r="B141" s="206">
        <v>3</v>
      </c>
      <c r="C141" s="206"/>
      <c r="D141" s="206"/>
      <c r="E141" s="206"/>
      <c r="F141" s="206"/>
      <c r="G141" s="408"/>
      <c r="H141" s="267">
        <v>3</v>
      </c>
      <c r="I141" s="206"/>
      <c r="J141" s="206"/>
      <c r="K141" s="206"/>
      <c r="L141" s="206"/>
      <c r="M141" s="408"/>
      <c r="N141" s="267">
        <v>3</v>
      </c>
      <c r="O141" s="206"/>
      <c r="P141" s="206"/>
      <c r="Q141" s="206"/>
      <c r="R141" s="206"/>
      <c r="S141" s="408"/>
      <c r="T141" s="267">
        <v>3</v>
      </c>
      <c r="U141" s="206"/>
      <c r="V141" s="206"/>
      <c r="W141" s="206"/>
      <c r="X141" s="206"/>
    </row>
    <row r="142" spans="2:24" x14ac:dyDescent="0.35">
      <c r="B142" s="205">
        <v>4</v>
      </c>
      <c r="C142" s="205"/>
      <c r="D142" s="205"/>
      <c r="E142" s="205"/>
      <c r="F142" s="205"/>
      <c r="G142" s="408"/>
      <c r="H142" s="268">
        <v>4</v>
      </c>
      <c r="I142" s="205"/>
      <c r="J142" s="205"/>
      <c r="K142" s="205"/>
      <c r="L142" s="205"/>
      <c r="M142" s="408"/>
      <c r="N142" s="268">
        <v>4</v>
      </c>
      <c r="O142" s="205"/>
      <c r="P142" s="205"/>
      <c r="Q142" s="205"/>
      <c r="R142" s="205"/>
      <c r="S142" s="408"/>
      <c r="T142" s="268">
        <v>4</v>
      </c>
      <c r="U142" s="205"/>
      <c r="V142" s="205"/>
      <c r="W142" s="205"/>
      <c r="X142" s="205"/>
    </row>
    <row r="143" spans="2:24" x14ac:dyDescent="0.35">
      <c r="B143" s="206">
        <v>5</v>
      </c>
      <c r="C143" s="206"/>
      <c r="D143" s="206"/>
      <c r="E143" s="206"/>
      <c r="F143" s="206"/>
      <c r="G143" s="408"/>
      <c r="H143" s="267">
        <v>5</v>
      </c>
      <c r="I143" s="206"/>
      <c r="J143" s="206"/>
      <c r="K143" s="206"/>
      <c r="L143" s="206"/>
      <c r="M143" s="408"/>
      <c r="N143" s="267">
        <v>5</v>
      </c>
      <c r="O143" s="206"/>
      <c r="P143" s="206"/>
      <c r="Q143" s="206"/>
      <c r="R143" s="206"/>
      <c r="S143" s="408"/>
      <c r="T143" s="267">
        <v>5</v>
      </c>
      <c r="U143" s="206"/>
      <c r="V143" s="206"/>
      <c r="W143" s="206"/>
      <c r="X143" s="206"/>
    </row>
    <row r="144" spans="2:24" x14ac:dyDescent="0.35">
      <c r="B144" s="205">
        <v>6</v>
      </c>
      <c r="C144" s="205"/>
      <c r="D144" s="205"/>
      <c r="E144" s="205"/>
      <c r="F144" s="205"/>
      <c r="G144" s="408"/>
      <c r="H144" s="268">
        <v>6</v>
      </c>
      <c r="I144" s="205"/>
      <c r="J144" s="205"/>
      <c r="K144" s="205"/>
      <c r="L144" s="205"/>
      <c r="M144" s="408"/>
      <c r="N144" s="268">
        <v>6</v>
      </c>
      <c r="O144" s="205"/>
      <c r="P144" s="205"/>
      <c r="Q144" s="205"/>
      <c r="R144" s="205"/>
      <c r="S144" s="408"/>
      <c r="T144" s="268">
        <v>6</v>
      </c>
      <c r="U144" s="205"/>
      <c r="V144" s="205"/>
      <c r="W144" s="205"/>
      <c r="X144" s="205"/>
    </row>
    <row r="145" spans="2:24" x14ac:dyDescent="0.35">
      <c r="B145" s="206">
        <v>7</v>
      </c>
      <c r="C145" s="206"/>
      <c r="D145" s="206"/>
      <c r="E145" s="206"/>
      <c r="F145" s="206"/>
      <c r="G145" s="408"/>
      <c r="H145" s="267">
        <v>7</v>
      </c>
      <c r="I145" s="206"/>
      <c r="J145" s="206"/>
      <c r="K145" s="206"/>
      <c r="L145" s="206"/>
      <c r="M145" s="408"/>
      <c r="N145" s="267">
        <v>7</v>
      </c>
      <c r="O145" s="206"/>
      <c r="P145" s="206"/>
      <c r="Q145" s="206"/>
      <c r="R145" s="206"/>
      <c r="S145" s="408"/>
      <c r="T145" s="267">
        <v>7</v>
      </c>
      <c r="U145" s="206"/>
      <c r="V145" s="206"/>
      <c r="W145" s="206"/>
      <c r="X145" s="206"/>
    </row>
    <row r="146" spans="2:24" x14ac:dyDescent="0.35">
      <c r="B146" s="205">
        <v>8</v>
      </c>
      <c r="C146" s="205"/>
      <c r="D146" s="205"/>
      <c r="E146" s="205"/>
      <c r="F146" s="205"/>
      <c r="G146" s="408"/>
      <c r="H146" s="268">
        <v>8</v>
      </c>
      <c r="I146" s="205"/>
      <c r="J146" s="205"/>
      <c r="K146" s="205"/>
      <c r="L146" s="205"/>
      <c r="M146" s="408"/>
      <c r="N146" s="268">
        <v>8</v>
      </c>
      <c r="O146" s="205"/>
      <c r="P146" s="205"/>
      <c r="Q146" s="205"/>
      <c r="R146" s="205"/>
      <c r="S146" s="408"/>
      <c r="T146" s="268">
        <v>8</v>
      </c>
      <c r="U146" s="205"/>
      <c r="V146" s="205"/>
      <c r="W146" s="205"/>
      <c r="X146" s="205"/>
    </row>
    <row r="147" spans="2:24" x14ac:dyDescent="0.35">
      <c r="B147" s="206">
        <v>9</v>
      </c>
      <c r="C147" s="206"/>
      <c r="D147" s="206"/>
      <c r="E147" s="206"/>
      <c r="F147" s="206"/>
      <c r="G147" s="408"/>
      <c r="H147" s="267">
        <v>9</v>
      </c>
      <c r="I147" s="206"/>
      <c r="J147" s="206"/>
      <c r="K147" s="206"/>
      <c r="L147" s="206"/>
      <c r="M147" s="408"/>
      <c r="N147" s="267">
        <v>9</v>
      </c>
      <c r="O147" s="206"/>
      <c r="P147" s="206"/>
      <c r="Q147" s="206"/>
      <c r="R147" s="206"/>
      <c r="S147" s="408"/>
      <c r="T147" s="267">
        <v>9</v>
      </c>
      <c r="U147" s="206"/>
      <c r="V147" s="206"/>
      <c r="W147" s="206"/>
      <c r="X147" s="206"/>
    </row>
    <row r="148" spans="2:24" x14ac:dyDescent="0.35">
      <c r="B148" s="205">
        <v>10</v>
      </c>
      <c r="C148" s="205"/>
      <c r="D148" s="205"/>
      <c r="E148" s="205"/>
      <c r="F148" s="205"/>
      <c r="G148" s="408"/>
      <c r="H148" s="268">
        <v>10</v>
      </c>
      <c r="I148" s="205"/>
      <c r="J148" s="205"/>
      <c r="K148" s="205"/>
      <c r="L148" s="205"/>
      <c r="M148" s="408"/>
      <c r="N148" s="268">
        <v>10</v>
      </c>
      <c r="O148" s="205"/>
      <c r="P148" s="205"/>
      <c r="Q148" s="205"/>
      <c r="R148" s="205"/>
      <c r="S148" s="408"/>
      <c r="T148" s="268">
        <v>10</v>
      </c>
      <c r="U148" s="205"/>
      <c r="V148" s="205"/>
      <c r="W148" s="205"/>
      <c r="X148" s="205"/>
    </row>
    <row r="149" spans="2:24" x14ac:dyDescent="0.35">
      <c r="B149" s="206">
        <v>11</v>
      </c>
      <c r="C149" s="206"/>
      <c r="D149" s="206"/>
      <c r="E149" s="206"/>
      <c r="F149" s="206"/>
      <c r="G149" s="408"/>
      <c r="H149" s="267">
        <v>11</v>
      </c>
      <c r="I149" s="206"/>
      <c r="J149" s="206"/>
      <c r="K149" s="206"/>
      <c r="L149" s="206"/>
      <c r="M149" s="408"/>
      <c r="N149" s="267">
        <v>11</v>
      </c>
      <c r="O149" s="206"/>
      <c r="P149" s="206"/>
      <c r="Q149" s="206"/>
      <c r="R149" s="206"/>
      <c r="S149" s="408"/>
      <c r="T149" s="267">
        <v>11</v>
      </c>
      <c r="U149" s="206"/>
      <c r="V149" s="206"/>
      <c r="W149" s="206"/>
      <c r="X149" s="206"/>
    </row>
    <row r="150" spans="2:24" x14ac:dyDescent="0.35">
      <c r="B150" s="205">
        <v>12</v>
      </c>
      <c r="C150" s="205"/>
      <c r="D150" s="205"/>
      <c r="E150" s="205"/>
      <c r="F150" s="205"/>
      <c r="G150" s="408"/>
      <c r="H150" s="268">
        <v>12</v>
      </c>
      <c r="I150" s="205"/>
      <c r="J150" s="205"/>
      <c r="K150" s="205"/>
      <c r="L150" s="205"/>
      <c r="M150" s="408"/>
      <c r="N150" s="268">
        <v>12</v>
      </c>
      <c r="O150" s="205"/>
      <c r="P150" s="205"/>
      <c r="Q150" s="205"/>
      <c r="R150" s="205"/>
      <c r="S150" s="408"/>
      <c r="T150" s="268">
        <v>12</v>
      </c>
      <c r="U150" s="205"/>
      <c r="V150" s="205"/>
      <c r="W150" s="205"/>
      <c r="X150" s="205"/>
    </row>
    <row r="151" spans="2:24" x14ac:dyDescent="0.35">
      <c r="B151" s="206">
        <v>13</v>
      </c>
      <c r="C151" s="206"/>
      <c r="D151" s="206"/>
      <c r="E151" s="206"/>
      <c r="F151" s="206"/>
      <c r="G151" s="408"/>
      <c r="H151" s="267">
        <v>13</v>
      </c>
      <c r="I151" s="206"/>
      <c r="J151" s="206"/>
      <c r="K151" s="206"/>
      <c r="L151" s="206"/>
      <c r="M151" s="408"/>
      <c r="N151" s="267">
        <v>13</v>
      </c>
      <c r="O151" s="206"/>
      <c r="P151" s="206"/>
      <c r="Q151" s="206"/>
      <c r="R151" s="206"/>
      <c r="S151" s="408"/>
      <c r="T151" s="267">
        <v>13</v>
      </c>
      <c r="U151" s="206"/>
      <c r="V151" s="206"/>
      <c r="W151" s="206"/>
      <c r="X151" s="206"/>
    </row>
    <row r="152" spans="2:24" x14ac:dyDescent="0.35">
      <c r="B152" s="205">
        <v>14</v>
      </c>
      <c r="C152" s="205"/>
      <c r="D152" s="205"/>
      <c r="E152" s="205"/>
      <c r="F152" s="205"/>
      <c r="G152" s="408"/>
      <c r="H152" s="268">
        <v>14</v>
      </c>
      <c r="I152" s="205"/>
      <c r="J152" s="205"/>
      <c r="K152" s="205"/>
      <c r="L152" s="205"/>
      <c r="M152" s="408"/>
      <c r="N152" s="268">
        <v>14</v>
      </c>
      <c r="O152" s="205"/>
      <c r="P152" s="205"/>
      <c r="Q152" s="205"/>
      <c r="R152" s="205"/>
      <c r="S152" s="408"/>
      <c r="T152" s="268">
        <v>14</v>
      </c>
      <c r="U152" s="205"/>
      <c r="V152" s="205"/>
      <c r="W152" s="205"/>
      <c r="X152" s="205"/>
    </row>
    <row r="153" spans="2:24" x14ac:dyDescent="0.35">
      <c r="B153" s="206">
        <v>15</v>
      </c>
      <c r="C153" s="206"/>
      <c r="D153" s="206"/>
      <c r="E153" s="206"/>
      <c r="F153" s="206"/>
      <c r="G153" s="408"/>
      <c r="H153" s="267">
        <v>15</v>
      </c>
      <c r="I153" s="206"/>
      <c r="J153" s="206"/>
      <c r="K153" s="206"/>
      <c r="L153" s="206"/>
      <c r="M153" s="408"/>
      <c r="N153" s="267">
        <v>15</v>
      </c>
      <c r="O153" s="206"/>
      <c r="P153" s="206"/>
      <c r="Q153" s="206"/>
      <c r="R153" s="206"/>
      <c r="S153" s="408"/>
      <c r="T153" s="267">
        <v>15</v>
      </c>
      <c r="U153" s="206"/>
      <c r="V153" s="206"/>
      <c r="W153" s="206"/>
      <c r="X153" s="206"/>
    </row>
    <row r="154" spans="2:24" x14ac:dyDescent="0.35">
      <c r="B154" s="205">
        <v>16</v>
      </c>
      <c r="C154" s="205"/>
      <c r="D154" s="205"/>
      <c r="E154" s="205"/>
      <c r="F154" s="205"/>
      <c r="G154" s="408"/>
      <c r="H154" s="268">
        <v>16</v>
      </c>
      <c r="I154" s="205"/>
      <c r="J154" s="205"/>
      <c r="K154" s="205"/>
      <c r="L154" s="205"/>
      <c r="M154" s="408"/>
      <c r="N154" s="268">
        <v>16</v>
      </c>
      <c r="O154" s="205"/>
      <c r="P154" s="205"/>
      <c r="Q154" s="205"/>
      <c r="R154" s="205"/>
      <c r="S154" s="408"/>
      <c r="T154" s="268">
        <v>16</v>
      </c>
      <c r="U154" s="205"/>
      <c r="V154" s="205"/>
      <c r="W154" s="205"/>
      <c r="X154" s="205"/>
    </row>
    <row r="155" spans="2:24" x14ac:dyDescent="0.35">
      <c r="B155" s="206">
        <v>17</v>
      </c>
      <c r="C155" s="206"/>
      <c r="D155" s="206"/>
      <c r="E155" s="206"/>
      <c r="F155" s="206"/>
      <c r="G155" s="408"/>
      <c r="H155" s="267">
        <v>17</v>
      </c>
      <c r="I155" s="206"/>
      <c r="J155" s="206"/>
      <c r="K155" s="206"/>
      <c r="L155" s="206"/>
      <c r="M155" s="408"/>
      <c r="N155" s="267">
        <v>17</v>
      </c>
      <c r="O155" s="206"/>
      <c r="P155" s="206"/>
      <c r="Q155" s="206"/>
      <c r="R155" s="206"/>
      <c r="S155" s="408"/>
      <c r="T155" s="267">
        <v>17</v>
      </c>
      <c r="U155" s="206"/>
      <c r="V155" s="206"/>
      <c r="W155" s="206"/>
      <c r="X155" s="206"/>
    </row>
    <row r="156" spans="2:24" x14ac:dyDescent="0.35">
      <c r="B156" s="205">
        <v>18</v>
      </c>
      <c r="C156" s="205"/>
      <c r="D156" s="205"/>
      <c r="E156" s="205"/>
      <c r="F156" s="205"/>
      <c r="G156" s="408"/>
      <c r="H156" s="268">
        <v>18</v>
      </c>
      <c r="I156" s="205"/>
      <c r="J156" s="205"/>
      <c r="K156" s="205"/>
      <c r="L156" s="205"/>
      <c r="M156" s="408"/>
      <c r="N156" s="268">
        <v>18</v>
      </c>
      <c r="O156" s="205"/>
      <c r="P156" s="205"/>
      <c r="Q156" s="205"/>
      <c r="R156" s="205"/>
      <c r="S156" s="408"/>
      <c r="T156" s="268">
        <v>18</v>
      </c>
      <c r="U156" s="205"/>
      <c r="V156" s="205"/>
      <c r="W156" s="205"/>
      <c r="X156" s="205"/>
    </row>
    <row r="157" spans="2:24" x14ac:dyDescent="0.35">
      <c r="B157" s="206">
        <v>19</v>
      </c>
      <c r="C157" s="206"/>
      <c r="D157" s="206"/>
      <c r="E157" s="206"/>
      <c r="F157" s="206"/>
      <c r="G157" s="408"/>
      <c r="H157" s="267">
        <v>19</v>
      </c>
      <c r="I157" s="206"/>
      <c r="J157" s="206"/>
      <c r="K157" s="206"/>
      <c r="L157" s="206"/>
      <c r="M157" s="408"/>
      <c r="N157" s="267">
        <v>19</v>
      </c>
      <c r="O157" s="206"/>
      <c r="P157" s="206"/>
      <c r="Q157" s="206"/>
      <c r="R157" s="206"/>
      <c r="S157" s="408"/>
      <c r="T157" s="267">
        <v>19</v>
      </c>
      <c r="U157" s="206"/>
      <c r="V157" s="206"/>
      <c r="W157" s="206"/>
      <c r="X157" s="206"/>
    </row>
    <row r="158" spans="2:24" x14ac:dyDescent="0.35">
      <c r="B158" s="205">
        <v>20</v>
      </c>
      <c r="C158" s="205"/>
      <c r="D158" s="205"/>
      <c r="E158" s="205"/>
      <c r="F158" s="205"/>
      <c r="G158" s="408"/>
      <c r="H158" s="268">
        <v>20</v>
      </c>
      <c r="I158" s="205"/>
      <c r="J158" s="205"/>
      <c r="K158" s="205"/>
      <c r="L158" s="205"/>
      <c r="M158" s="408"/>
      <c r="N158" s="268">
        <v>20</v>
      </c>
      <c r="O158" s="205"/>
      <c r="P158" s="205"/>
      <c r="Q158" s="205"/>
      <c r="R158" s="205"/>
      <c r="S158" s="408"/>
      <c r="T158" s="268">
        <v>20</v>
      </c>
      <c r="U158" s="205"/>
      <c r="V158" s="205"/>
      <c r="W158" s="205"/>
      <c r="X158" s="205"/>
    </row>
    <row r="159" spans="2:24" x14ac:dyDescent="0.35">
      <c r="B159" s="206">
        <v>21</v>
      </c>
      <c r="C159" s="206"/>
      <c r="D159" s="206"/>
      <c r="E159" s="206"/>
      <c r="F159" s="206"/>
      <c r="G159" s="408"/>
      <c r="H159" s="267">
        <v>21</v>
      </c>
      <c r="I159" s="206"/>
      <c r="J159" s="206"/>
      <c r="K159" s="206"/>
      <c r="L159" s="206"/>
      <c r="M159" s="408"/>
      <c r="N159" s="267">
        <v>21</v>
      </c>
      <c r="O159" s="206"/>
      <c r="P159" s="206"/>
      <c r="Q159" s="206"/>
      <c r="R159" s="206"/>
      <c r="S159" s="408"/>
      <c r="T159" s="267">
        <v>21</v>
      </c>
      <c r="U159" s="206"/>
      <c r="V159" s="206"/>
      <c r="W159" s="206"/>
      <c r="X159" s="206"/>
    </row>
    <row r="160" spans="2:24" x14ac:dyDescent="0.35">
      <c r="B160" s="205">
        <v>22</v>
      </c>
      <c r="C160" s="205"/>
      <c r="D160" s="205"/>
      <c r="E160" s="205"/>
      <c r="F160" s="205"/>
      <c r="G160" s="408"/>
      <c r="H160" s="268">
        <v>22</v>
      </c>
      <c r="I160" s="205"/>
      <c r="J160" s="205"/>
      <c r="K160" s="205"/>
      <c r="L160" s="205"/>
      <c r="M160" s="408"/>
      <c r="N160" s="268">
        <v>22</v>
      </c>
      <c r="O160" s="205"/>
      <c r="P160" s="205"/>
      <c r="Q160" s="205"/>
      <c r="R160" s="205"/>
      <c r="S160" s="408"/>
      <c r="T160" s="268">
        <v>22</v>
      </c>
      <c r="U160" s="205"/>
      <c r="V160" s="205"/>
      <c r="W160" s="205"/>
      <c r="X160" s="205"/>
    </row>
    <row r="161" spans="2:24" x14ac:dyDescent="0.35">
      <c r="B161" s="206">
        <v>23</v>
      </c>
      <c r="C161" s="206"/>
      <c r="D161" s="206"/>
      <c r="E161" s="206"/>
      <c r="F161" s="206"/>
      <c r="G161" s="408"/>
      <c r="H161" s="267">
        <v>23</v>
      </c>
      <c r="I161" s="206"/>
      <c r="J161" s="206"/>
      <c r="K161" s="206"/>
      <c r="L161" s="206"/>
      <c r="M161" s="408"/>
      <c r="N161" s="267">
        <v>23</v>
      </c>
      <c r="O161" s="206"/>
      <c r="P161" s="206"/>
      <c r="Q161" s="206"/>
      <c r="R161" s="206"/>
      <c r="S161" s="408"/>
      <c r="T161" s="267">
        <v>23</v>
      </c>
      <c r="U161" s="206"/>
      <c r="V161" s="206"/>
      <c r="W161" s="206"/>
      <c r="X161" s="206"/>
    </row>
    <row r="162" spans="2:24" x14ac:dyDescent="0.35">
      <c r="B162" s="205">
        <v>24</v>
      </c>
      <c r="C162" s="205"/>
      <c r="D162" s="205"/>
      <c r="E162" s="205"/>
      <c r="F162" s="205"/>
      <c r="G162" s="408"/>
      <c r="H162" s="268">
        <v>24</v>
      </c>
      <c r="I162" s="205"/>
      <c r="J162" s="205"/>
      <c r="K162" s="205"/>
      <c r="L162" s="205"/>
      <c r="M162" s="408"/>
      <c r="N162" s="268">
        <v>24</v>
      </c>
      <c r="O162" s="205"/>
      <c r="P162" s="205"/>
      <c r="Q162" s="205"/>
      <c r="R162" s="205"/>
      <c r="S162" s="408"/>
      <c r="T162" s="268">
        <v>24</v>
      </c>
      <c r="U162" s="205"/>
      <c r="V162" s="205"/>
      <c r="W162" s="205"/>
      <c r="X162" s="205"/>
    </row>
    <row r="163" spans="2:24" x14ac:dyDescent="0.35">
      <c r="B163" s="206">
        <v>25</v>
      </c>
      <c r="C163" s="206"/>
      <c r="D163" s="206"/>
      <c r="E163" s="206"/>
      <c r="F163" s="206"/>
      <c r="G163" s="408"/>
      <c r="H163" s="267">
        <v>25</v>
      </c>
      <c r="I163" s="206"/>
      <c r="J163" s="206"/>
      <c r="K163" s="206"/>
      <c r="L163" s="206"/>
      <c r="M163" s="408"/>
      <c r="N163" s="267">
        <v>25</v>
      </c>
      <c r="O163" s="206"/>
      <c r="P163" s="206"/>
      <c r="Q163" s="206"/>
      <c r="R163" s="206"/>
      <c r="S163" s="408"/>
      <c r="T163" s="267">
        <v>25</v>
      </c>
      <c r="U163" s="206"/>
      <c r="V163" s="206"/>
      <c r="W163" s="206"/>
      <c r="X163" s="206"/>
    </row>
    <row r="164" spans="2:24" x14ac:dyDescent="0.35">
      <c r="B164" s="205">
        <v>26</v>
      </c>
      <c r="C164" s="205"/>
      <c r="D164" s="205"/>
      <c r="E164" s="205"/>
      <c r="F164" s="205"/>
      <c r="G164" s="408"/>
      <c r="H164" s="268">
        <v>26</v>
      </c>
      <c r="I164" s="205"/>
      <c r="J164" s="205"/>
      <c r="K164" s="205"/>
      <c r="L164" s="205"/>
      <c r="M164" s="408"/>
      <c r="N164" s="268">
        <v>26</v>
      </c>
      <c r="O164" s="205"/>
      <c r="P164" s="205"/>
      <c r="Q164" s="205"/>
      <c r="R164" s="205"/>
      <c r="S164" s="408"/>
      <c r="T164" s="268">
        <v>26</v>
      </c>
      <c r="U164" s="205"/>
      <c r="V164" s="205"/>
      <c r="W164" s="205"/>
      <c r="X164" s="205"/>
    </row>
    <row r="165" spans="2:24" x14ac:dyDescent="0.35">
      <c r="B165" s="206">
        <v>27</v>
      </c>
      <c r="C165" s="206"/>
      <c r="D165" s="206"/>
      <c r="E165" s="206"/>
      <c r="F165" s="206"/>
      <c r="G165" s="408"/>
      <c r="H165" s="267">
        <v>27</v>
      </c>
      <c r="I165" s="206"/>
      <c r="J165" s="206"/>
      <c r="K165" s="206"/>
      <c r="L165" s="206"/>
      <c r="M165" s="408"/>
      <c r="N165" s="267">
        <v>27</v>
      </c>
      <c r="O165" s="206"/>
      <c r="P165" s="206"/>
      <c r="Q165" s="206"/>
      <c r="R165" s="206"/>
      <c r="S165" s="408"/>
      <c r="T165" s="267">
        <v>27</v>
      </c>
      <c r="U165" s="206"/>
      <c r="V165" s="206"/>
      <c r="W165" s="206"/>
      <c r="X165" s="206"/>
    </row>
    <row r="166" spans="2:24" x14ac:dyDescent="0.35">
      <c r="B166" s="205">
        <v>28</v>
      </c>
      <c r="C166" s="205"/>
      <c r="D166" s="205"/>
      <c r="E166" s="205"/>
      <c r="F166" s="205"/>
      <c r="G166" s="408"/>
      <c r="H166" s="268">
        <v>28</v>
      </c>
      <c r="I166" s="205"/>
      <c r="J166" s="205"/>
      <c r="K166" s="205"/>
      <c r="L166" s="205"/>
      <c r="M166" s="408"/>
      <c r="N166" s="268">
        <v>28</v>
      </c>
      <c r="O166" s="205"/>
      <c r="P166" s="205"/>
      <c r="Q166" s="205"/>
      <c r="R166" s="205"/>
      <c r="S166" s="408"/>
      <c r="T166" s="268">
        <v>28</v>
      </c>
      <c r="U166" s="205"/>
      <c r="V166" s="205"/>
      <c r="W166" s="205"/>
      <c r="X166" s="205"/>
    </row>
    <row r="167" spans="2:24" x14ac:dyDescent="0.35">
      <c r="B167" s="206">
        <v>29</v>
      </c>
      <c r="C167" s="206"/>
      <c r="D167" s="206"/>
      <c r="E167" s="206"/>
      <c r="F167" s="206"/>
      <c r="G167" s="408"/>
      <c r="H167" s="267">
        <v>29</v>
      </c>
      <c r="I167" s="206"/>
      <c r="J167" s="206"/>
      <c r="K167" s="206"/>
      <c r="L167" s="206"/>
      <c r="M167" s="408"/>
      <c r="N167" s="267">
        <v>29</v>
      </c>
      <c r="O167" s="206"/>
      <c r="P167" s="206"/>
      <c r="Q167" s="206"/>
      <c r="R167" s="206"/>
      <c r="S167" s="408"/>
      <c r="T167" s="267">
        <v>29</v>
      </c>
      <c r="U167" s="206"/>
      <c r="V167" s="206"/>
      <c r="W167" s="206"/>
      <c r="X167" s="206"/>
    </row>
    <row r="168" spans="2:24" x14ac:dyDescent="0.35">
      <c r="B168" s="205">
        <v>30</v>
      </c>
      <c r="C168" s="205"/>
      <c r="D168" s="205"/>
      <c r="E168" s="205"/>
      <c r="F168" s="205"/>
      <c r="G168" s="408"/>
      <c r="H168" s="268">
        <v>30</v>
      </c>
      <c r="I168" s="205"/>
      <c r="J168" s="205"/>
      <c r="K168" s="205"/>
      <c r="L168" s="205"/>
      <c r="M168" s="408"/>
      <c r="N168" s="268">
        <v>30</v>
      </c>
      <c r="O168" s="205"/>
      <c r="P168" s="205"/>
      <c r="Q168" s="205"/>
      <c r="R168" s="205"/>
      <c r="S168" s="408"/>
      <c r="T168" s="268">
        <v>30</v>
      </c>
      <c r="U168" s="205"/>
      <c r="V168" s="205"/>
      <c r="W168" s="205"/>
      <c r="X168" s="205"/>
    </row>
    <row r="169" spans="2:24" x14ac:dyDescent="0.35">
      <c r="B169" s="206">
        <v>31</v>
      </c>
      <c r="C169" s="206"/>
      <c r="D169" s="206"/>
      <c r="E169" s="206"/>
      <c r="F169" s="206"/>
      <c r="G169" s="409"/>
      <c r="H169" s="267">
        <v>31</v>
      </c>
      <c r="I169" s="206"/>
      <c r="J169" s="206"/>
      <c r="K169" s="206"/>
      <c r="L169" s="206"/>
      <c r="M169" s="409"/>
      <c r="N169" s="267">
        <v>31</v>
      </c>
      <c r="O169" s="206"/>
      <c r="P169" s="206"/>
      <c r="Q169" s="206"/>
      <c r="R169" s="206"/>
      <c r="S169" s="409"/>
      <c r="T169" s="267">
        <v>31</v>
      </c>
      <c r="U169" s="206"/>
      <c r="V169" s="206"/>
      <c r="W169" s="206"/>
      <c r="X169" s="206"/>
    </row>
    <row r="170" spans="2:24" x14ac:dyDescent="0.35">
      <c r="F170" s="269">
        <f>SUM(F139:F169)</f>
        <v>0</v>
      </c>
      <c r="L170" s="269">
        <f>SUM(L139:L169)</f>
        <v>0</v>
      </c>
      <c r="R170" s="269">
        <f>SUM(R139:R169)</f>
        <v>0</v>
      </c>
      <c r="X170" s="269">
        <f>SUM(X139:X169)</f>
        <v>0</v>
      </c>
    </row>
  </sheetData>
  <mergeCells count="25">
    <mergeCell ref="N103:R103"/>
    <mergeCell ref="T103:X103"/>
    <mergeCell ref="A1:A1048576"/>
    <mergeCell ref="B1:F1"/>
    <mergeCell ref="G1:G169"/>
    <mergeCell ref="H1:L1"/>
    <mergeCell ref="M1:M169"/>
    <mergeCell ref="B103:F103"/>
    <mergeCell ref="H103:L103"/>
    <mergeCell ref="Y1:BM1048576"/>
    <mergeCell ref="B35:F35"/>
    <mergeCell ref="H35:L35"/>
    <mergeCell ref="N35:R35"/>
    <mergeCell ref="T35:X35"/>
    <mergeCell ref="B69:F69"/>
    <mergeCell ref="H69:L69"/>
    <mergeCell ref="N69:R69"/>
    <mergeCell ref="N1:R1"/>
    <mergeCell ref="B137:F137"/>
    <mergeCell ref="H137:L137"/>
    <mergeCell ref="N137:R137"/>
    <mergeCell ref="T137:X137"/>
    <mergeCell ref="S1:S169"/>
    <mergeCell ref="T1:X1"/>
    <mergeCell ref="T69:X69"/>
  </mergeCells>
  <pageMargins left="0.7" right="0.7" top="0.75" bottom="0.75" header="0.3" footer="0.3"/>
  <pageSetup paperSize="9" scale="29" orientation="portrait" horizontalDpi="0" verticalDpi="0" r:id="rId1"/>
  <colBreaks count="1" manualBreakCount="1">
    <brk id="25" max="169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46"/>
  <sheetViews>
    <sheetView zoomScale="60" zoomScaleNormal="60" workbookViewId="0">
      <selection sqref="A1:M24"/>
    </sheetView>
  </sheetViews>
  <sheetFormatPr defaultRowHeight="14.5" x14ac:dyDescent="0.35"/>
  <cols>
    <col min="2" max="2" width="21.81640625" bestFit="1" customWidth="1"/>
    <col min="4" max="4" width="18.1796875" bestFit="1" customWidth="1"/>
    <col min="5" max="5" width="10.90625" hidden="1" customWidth="1"/>
    <col min="6" max="6" width="7.90625" bestFit="1" customWidth="1"/>
    <col min="7" max="7" width="13.453125" bestFit="1" customWidth="1"/>
    <col min="8" max="8" width="9.7265625" hidden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6328125" bestFit="1" customWidth="1"/>
    <col min="13" max="13" width="15.1796875" bestFit="1" customWidth="1"/>
  </cols>
  <sheetData>
    <row r="1" spans="1:15" x14ac:dyDescent="0.35">
      <c r="D1" s="369" t="s">
        <v>1136</v>
      </c>
      <c r="G1" s="362" t="s">
        <v>1135</v>
      </c>
      <c r="H1" s="363" t="s">
        <v>1133</v>
      </c>
      <c r="K1" s="112">
        <v>0.15</v>
      </c>
      <c r="O1" s="277" t="e">
        <f>IF(SUMIFS(#REF!,#REF!,$D1)&lt;&gt;0,SUMIFS(#REF!,#REF!,$D1),"")</f>
        <v>#REF!</v>
      </c>
    </row>
    <row r="2" spans="1:15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  <c r="O2" s="62" t="e">
        <f>IF(SUMIFS(#REF!,#REF!,$D2)&lt;&gt;0,SUMIFS(#REF!,#REF!,$D2),"")</f>
        <v>#REF!</v>
      </c>
    </row>
    <row r="3" spans="1:15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  <c r="O3" s="62" t="e">
        <f>IF(SUMIFS(#REF!,#REF!,$D3)&lt;&gt;0,SUMIFS(#REF!,#REF!,$D3),"")</f>
        <v>#REF!</v>
      </c>
    </row>
    <row r="4" spans="1:15" x14ac:dyDescent="0.35">
      <c r="A4" s="47">
        <v>1</v>
      </c>
      <c r="B4" s="278" t="s">
        <v>344</v>
      </c>
      <c r="C4" s="279" t="str">
        <f t="shared" ref="C4:C23" si="0">RIGHT(B4,3)</f>
        <v>348</v>
      </c>
      <c r="D4" s="280">
        <v>72</v>
      </c>
      <c r="E4" s="368" t="s">
        <v>439</v>
      </c>
      <c r="F4" s="356">
        <f>SUMIF('[2]DAFTAR BD'!$D$4:$D$995,'[2]TOTAL HM'!$D4,'[2]DAFTAR BD'!$G$4:$G$995)</f>
        <v>12</v>
      </c>
      <c r="G4" s="439" t="s">
        <v>1137</v>
      </c>
      <c r="H4" s="283"/>
      <c r="I4" s="284" t="e">
        <f t="shared" ref="I4:I23" si="1">D4-(G4-H4)</f>
        <v>#VALUE!</v>
      </c>
      <c r="J4" s="285" t="e">
        <f t="shared" ref="J4:J23" si="2">I4/D4*100%</f>
        <v>#VALUE!</v>
      </c>
      <c r="K4" s="286" t="e">
        <f>J4-$K$1</f>
        <v>#VALUE!</v>
      </c>
      <c r="L4" s="287" t="e">
        <f t="shared" ref="L4:L23" si="3">D4*K4</f>
        <v>#VALUE!</v>
      </c>
      <c r="M4" s="418" t="s">
        <v>831</v>
      </c>
      <c r="O4" s="62" t="e">
        <f>IF(SUMIFS(#REF!,#REF!,$D4)&lt;&gt;0,SUMIFS(#REF!,#REF!,$D4),"")</f>
        <v>#REF!</v>
      </c>
    </row>
    <row r="5" spans="1:15" x14ac:dyDescent="0.35">
      <c r="A5" s="47">
        <v>2</v>
      </c>
      <c r="B5" s="278" t="s">
        <v>345</v>
      </c>
      <c r="C5" s="279" t="str">
        <f t="shared" si="0"/>
        <v>349</v>
      </c>
      <c r="D5" s="288">
        <v>76.8</v>
      </c>
      <c r="E5" s="368" t="s">
        <v>439</v>
      </c>
      <c r="F5" s="62">
        <f>SUMIF('[2]DAFTAR BD'!$D$4:$D$995,'[2]TOTAL HM'!$D5,'[2]DAFTAR BD'!$G$4:$G$995)</f>
        <v>0</v>
      </c>
      <c r="G5" s="440"/>
      <c r="H5" s="283"/>
      <c r="I5" s="284">
        <f t="shared" si="1"/>
        <v>76.8</v>
      </c>
      <c r="J5" s="285">
        <f t="shared" si="2"/>
        <v>1</v>
      </c>
      <c r="K5" s="286">
        <f t="shared" ref="K5:K23" si="4">J5-$K$1</f>
        <v>0.85</v>
      </c>
      <c r="L5" s="287">
        <f t="shared" si="3"/>
        <v>65.28</v>
      </c>
      <c r="M5" s="418"/>
      <c r="O5" s="62" t="e">
        <f>IF(SUMIFS(#REF!,#REF!,$D5)&lt;&gt;0,SUMIFS(#REF!,#REF!,$D5),"")</f>
        <v>#REF!</v>
      </c>
    </row>
    <row r="6" spans="1:15" x14ac:dyDescent="0.35">
      <c r="A6" s="179">
        <v>3</v>
      </c>
      <c r="B6" s="278" t="s">
        <v>346</v>
      </c>
      <c r="C6" s="279" t="str">
        <f t="shared" si="0"/>
        <v>350</v>
      </c>
      <c r="D6" s="288">
        <v>83</v>
      </c>
      <c r="E6" s="368" t="s">
        <v>439</v>
      </c>
      <c r="F6" s="62">
        <f>SUMIF('[2]DAFTAR BD'!$D$4:$D$995,'[2]TOTAL HM'!$D6,'[2]DAFTAR BD'!$G$4:$G$995)</f>
        <v>0</v>
      </c>
      <c r="G6" s="440"/>
      <c r="H6" s="283"/>
      <c r="I6" s="284">
        <f t="shared" si="1"/>
        <v>83</v>
      </c>
      <c r="J6" s="285">
        <f t="shared" si="2"/>
        <v>1</v>
      </c>
      <c r="K6" s="286">
        <f t="shared" si="4"/>
        <v>0.85</v>
      </c>
      <c r="L6" s="289">
        <f t="shared" si="3"/>
        <v>70.55</v>
      </c>
      <c r="M6" s="418"/>
      <c r="O6" s="62" t="e">
        <f>IF(SUMIFS(#REF!,#REF!,$D6)&lt;&gt;0,SUMIFS(#REF!,#REF!,$D6),"")</f>
        <v>#REF!</v>
      </c>
    </row>
    <row r="7" spans="1:15" x14ac:dyDescent="0.35">
      <c r="A7" s="47">
        <v>4</v>
      </c>
      <c r="B7" s="297" t="s">
        <v>260</v>
      </c>
      <c r="C7" s="298" t="str">
        <f t="shared" si="0"/>
        <v>372</v>
      </c>
      <c r="D7" s="299">
        <v>138.1</v>
      </c>
      <c r="E7" s="300" t="s">
        <v>439</v>
      </c>
      <c r="F7" s="62">
        <f>SUMIF('[2]DAFTAR BD'!$D$4:$D$995,'[2]TOTAL HM'!$D7,'[2]DAFTAR BD'!$G$4:$G$995)</f>
        <v>0</v>
      </c>
      <c r="G7" s="440"/>
      <c r="H7" s="302"/>
      <c r="I7" s="303">
        <f t="shared" si="1"/>
        <v>138.1</v>
      </c>
      <c r="J7" s="304">
        <f t="shared" si="2"/>
        <v>1</v>
      </c>
      <c r="K7" s="305">
        <f t="shared" si="4"/>
        <v>0.85</v>
      </c>
      <c r="L7" s="306">
        <f t="shared" si="3"/>
        <v>117.38499999999999</v>
      </c>
      <c r="M7" s="412" t="s">
        <v>830</v>
      </c>
      <c r="O7" s="62" t="e">
        <f>IF(SUMIFS(#REF!,#REF!,$D7)&lt;&gt;0,SUMIFS(#REF!,#REF!,$D7),"")</f>
        <v>#REF!</v>
      </c>
    </row>
    <row r="8" spans="1:15" x14ac:dyDescent="0.35">
      <c r="A8" s="47">
        <v>5</v>
      </c>
      <c r="B8" s="297" t="s">
        <v>262</v>
      </c>
      <c r="C8" s="298" t="str">
        <f t="shared" si="0"/>
        <v>378</v>
      </c>
      <c r="D8" s="299">
        <v>134.4</v>
      </c>
      <c r="E8" s="300" t="s">
        <v>439</v>
      </c>
      <c r="F8" s="62">
        <f>SUMIF('[2]DAFTAR BD'!$D$4:$D$995,'[2]TOTAL HM'!$D8,'[2]DAFTAR BD'!$G$4:$G$995)</f>
        <v>0</v>
      </c>
      <c r="G8" s="440"/>
      <c r="H8" s="302"/>
      <c r="I8" s="303">
        <f t="shared" si="1"/>
        <v>134.4</v>
      </c>
      <c r="J8" s="304">
        <f t="shared" si="2"/>
        <v>1</v>
      </c>
      <c r="K8" s="305">
        <f t="shared" si="4"/>
        <v>0.85</v>
      </c>
      <c r="L8" s="306">
        <f t="shared" si="3"/>
        <v>114.24</v>
      </c>
      <c r="M8" s="412"/>
      <c r="O8" s="62" t="e">
        <f>IF(SUMIFS(#REF!,#REF!,$D8)&lt;&gt;0,SUMIFS(#REF!,#REF!,$D8),"")</f>
        <v>#REF!</v>
      </c>
    </row>
    <row r="9" spans="1:15" x14ac:dyDescent="0.35">
      <c r="A9" s="47">
        <v>6</v>
      </c>
      <c r="B9" s="297" t="s">
        <v>264</v>
      </c>
      <c r="C9" s="298" t="str">
        <f t="shared" si="0"/>
        <v>380</v>
      </c>
      <c r="D9" s="299">
        <v>122.7</v>
      </c>
      <c r="E9" s="300" t="s">
        <v>439</v>
      </c>
      <c r="F9" s="62">
        <f>SUMIF('[2]DAFTAR BD'!$D$4:$D$995,'[2]TOTAL HM'!$D9,'[2]DAFTAR BD'!$G$4:$G$995)</f>
        <v>24</v>
      </c>
      <c r="G9" s="440"/>
      <c r="H9" s="302"/>
      <c r="I9" s="303">
        <f t="shared" si="1"/>
        <v>122.7</v>
      </c>
      <c r="J9" s="304">
        <f t="shared" si="2"/>
        <v>1</v>
      </c>
      <c r="K9" s="305">
        <f t="shared" si="4"/>
        <v>0.85</v>
      </c>
      <c r="L9" s="306">
        <f t="shared" si="3"/>
        <v>104.295</v>
      </c>
      <c r="M9" s="412"/>
      <c r="O9" s="62" t="e">
        <f>IF(SUMIFS(#REF!,#REF!,$D9)&lt;&gt;0,SUMIFS(#REF!,#REF!,$D9),"")</f>
        <v>#REF!</v>
      </c>
    </row>
    <row r="10" spans="1:15" x14ac:dyDescent="0.35">
      <c r="A10" s="47">
        <v>7</v>
      </c>
      <c r="B10" s="297" t="s">
        <v>266</v>
      </c>
      <c r="C10" s="298" t="str">
        <f t="shared" si="0"/>
        <v>382</v>
      </c>
      <c r="D10" s="299">
        <v>141.9</v>
      </c>
      <c r="E10" s="300" t="s">
        <v>439</v>
      </c>
      <c r="F10" s="62">
        <f>SUMIF('[2]DAFTAR BD'!$D$4:$D$995,'[2]TOTAL HM'!$D10,'[2]DAFTAR BD'!$G$4:$G$995)</f>
        <v>8</v>
      </c>
      <c r="G10" s="440"/>
      <c r="H10" s="302"/>
      <c r="I10" s="303">
        <f t="shared" si="1"/>
        <v>141.9</v>
      </c>
      <c r="J10" s="304">
        <f t="shared" si="2"/>
        <v>1</v>
      </c>
      <c r="K10" s="305">
        <f t="shared" si="4"/>
        <v>0.85</v>
      </c>
      <c r="L10" s="306">
        <f t="shared" si="3"/>
        <v>120.61499999999999</v>
      </c>
      <c r="M10" s="412"/>
      <c r="O10" s="62" t="e">
        <f>IF(SUMIFS(#REF!,#REF!,$D10)&lt;&gt;0,SUMIFS(#REF!,#REF!,$D10),"")</f>
        <v>#REF!</v>
      </c>
    </row>
    <row r="11" spans="1:15" x14ac:dyDescent="0.35">
      <c r="A11" s="47">
        <v>8</v>
      </c>
      <c r="B11" s="297" t="s">
        <v>267</v>
      </c>
      <c r="C11" s="298" t="str">
        <f t="shared" si="0"/>
        <v>383</v>
      </c>
      <c r="D11" s="299">
        <v>134.4</v>
      </c>
      <c r="E11" s="300" t="s">
        <v>439</v>
      </c>
      <c r="F11" s="62">
        <f>SUMIF('[2]DAFTAR BD'!$D$4:$D$995,'[2]TOTAL HM'!$D11,'[2]DAFTAR BD'!$G$4:$G$995)</f>
        <v>0</v>
      </c>
      <c r="G11" s="440"/>
      <c r="H11" s="302"/>
      <c r="I11" s="303">
        <f t="shared" si="1"/>
        <v>134.4</v>
      </c>
      <c r="J11" s="304">
        <f t="shared" si="2"/>
        <v>1</v>
      </c>
      <c r="K11" s="305">
        <f t="shared" si="4"/>
        <v>0.85</v>
      </c>
      <c r="L11" s="307">
        <f t="shared" si="3"/>
        <v>114.24</v>
      </c>
      <c r="M11" s="412"/>
      <c r="O11" s="62" t="e">
        <f>IF(SUMIFS(#REF!,#REF!,$D11)&lt;&gt;0,SUMIFS(#REF!,#REF!,$D11),"")</f>
        <v>#REF!</v>
      </c>
    </row>
    <row r="12" spans="1:15" x14ac:dyDescent="0.35">
      <c r="A12" s="47">
        <v>9</v>
      </c>
      <c r="B12" s="313" t="s">
        <v>261</v>
      </c>
      <c r="C12" s="314" t="str">
        <f t="shared" si="0"/>
        <v>373</v>
      </c>
      <c r="D12" s="315">
        <v>140.69999999999999</v>
      </c>
      <c r="E12" s="365" t="s">
        <v>439</v>
      </c>
      <c r="F12" s="62">
        <f>SUMIF('[2]DAFTAR BD'!$D$4:$D$995,'[2]TOTAL HM'!$D12,'[2]DAFTAR BD'!$G$4:$G$995)</f>
        <v>0</v>
      </c>
      <c r="G12" s="440"/>
      <c r="H12" s="317"/>
      <c r="I12" s="318">
        <f t="shared" si="1"/>
        <v>140.69999999999999</v>
      </c>
      <c r="J12" s="319">
        <f t="shared" si="2"/>
        <v>1</v>
      </c>
      <c r="K12" s="320">
        <f t="shared" si="4"/>
        <v>0.85</v>
      </c>
      <c r="L12" s="321">
        <f t="shared" si="3"/>
        <v>119.59499999999998</v>
      </c>
      <c r="M12" s="410" t="s">
        <v>828</v>
      </c>
      <c r="O12" s="62" t="e">
        <f>IF(SUMIFS(#REF!,#REF!,$D12)&lt;&gt;0,SUMIFS(#REF!,#REF!,$D12),"")</f>
        <v>#REF!</v>
      </c>
    </row>
    <row r="13" spans="1:15" x14ac:dyDescent="0.35">
      <c r="A13" s="47">
        <v>10</v>
      </c>
      <c r="B13" s="313" t="s">
        <v>263</v>
      </c>
      <c r="C13" s="314" t="str">
        <f t="shared" si="0"/>
        <v>379</v>
      </c>
      <c r="D13" s="315"/>
      <c r="E13" s="365" t="s">
        <v>439</v>
      </c>
      <c r="F13" s="62">
        <f>SUMIF('[2]DAFTAR BD'!$D$4:$D$995,'[2]TOTAL HM'!$D13,'[2]DAFTAR BD'!$G$4:$G$995)</f>
        <v>96</v>
      </c>
      <c r="G13" s="440"/>
      <c r="H13" s="322"/>
      <c r="I13" s="318">
        <f t="shared" si="1"/>
        <v>0</v>
      </c>
      <c r="J13" s="319" t="e">
        <f t="shared" si="2"/>
        <v>#DIV/0!</v>
      </c>
      <c r="K13" s="320" t="e">
        <f t="shared" si="4"/>
        <v>#DIV/0!</v>
      </c>
      <c r="L13" s="321" t="e">
        <f t="shared" si="3"/>
        <v>#DIV/0!</v>
      </c>
      <c r="M13" s="410"/>
      <c r="N13" s="121" t="s">
        <v>762</v>
      </c>
      <c r="O13" s="62" t="e">
        <f>IF(SUMIFS(#REF!,#REF!,$D13)&lt;&gt;0,SUMIFS(#REF!,#REF!,$D13),"")</f>
        <v>#REF!</v>
      </c>
    </row>
    <row r="14" spans="1:15" x14ac:dyDescent="0.35">
      <c r="A14" s="47">
        <v>11</v>
      </c>
      <c r="B14" s="313" t="s">
        <v>265</v>
      </c>
      <c r="C14" s="314" t="str">
        <f t="shared" si="0"/>
        <v>381</v>
      </c>
      <c r="D14" s="315">
        <v>40.6</v>
      </c>
      <c r="E14" s="365" t="s">
        <v>439</v>
      </c>
      <c r="F14" s="62">
        <f>SUMIF('[2]DAFTAR BD'!$D$4:$D$995,'[2]TOTAL HM'!$D14,'[2]DAFTAR BD'!$G$4:$G$995)</f>
        <v>48</v>
      </c>
      <c r="G14" s="440"/>
      <c r="H14" s="317"/>
      <c r="I14" s="318">
        <f t="shared" si="1"/>
        <v>40.6</v>
      </c>
      <c r="J14" s="319">
        <f t="shared" si="2"/>
        <v>1</v>
      </c>
      <c r="K14" s="320">
        <f t="shared" si="4"/>
        <v>0.85</v>
      </c>
      <c r="L14" s="321">
        <f t="shared" si="3"/>
        <v>34.51</v>
      </c>
      <c r="M14" s="410"/>
      <c r="O14" s="62" t="e">
        <f>IF(SUMIFS(#REF!,#REF!,$D14)&lt;&gt;0,SUMIFS(#REF!,#REF!,$D14),"")</f>
        <v>#REF!</v>
      </c>
    </row>
    <row r="15" spans="1:15" x14ac:dyDescent="0.35">
      <c r="A15" s="47">
        <v>12</v>
      </c>
      <c r="B15" s="313" t="s">
        <v>347</v>
      </c>
      <c r="C15" s="314" t="str">
        <f t="shared" si="0"/>
        <v>384</v>
      </c>
      <c r="D15" s="315">
        <v>100.4</v>
      </c>
      <c r="E15" s="365" t="s">
        <v>439</v>
      </c>
      <c r="F15" s="62">
        <f>SUMIF('[2]DAFTAR BD'!$D$4:$D$995,'[2]TOTAL HM'!$D15,'[2]DAFTAR BD'!$G$4:$G$995)</f>
        <v>69</v>
      </c>
      <c r="G15" s="440"/>
      <c r="H15" s="317"/>
      <c r="I15" s="318">
        <f t="shared" si="1"/>
        <v>100.4</v>
      </c>
      <c r="J15" s="319">
        <f t="shared" si="2"/>
        <v>1</v>
      </c>
      <c r="K15" s="320">
        <f t="shared" si="4"/>
        <v>0.85</v>
      </c>
      <c r="L15" s="321">
        <f t="shared" si="3"/>
        <v>85.34</v>
      </c>
      <c r="M15" s="410"/>
      <c r="O15" s="62" t="e">
        <f>IF(SUMIFS(#REF!,#REF!,$D15)&lt;&gt;0,SUMIFS(#REF!,#REF!,$D15),"")</f>
        <v>#REF!</v>
      </c>
    </row>
    <row r="16" spans="1:15" x14ac:dyDescent="0.35">
      <c r="A16" s="47">
        <v>13</v>
      </c>
      <c r="B16" s="65" t="s">
        <v>258</v>
      </c>
      <c r="C16" s="73" t="str">
        <f t="shared" si="0"/>
        <v>361</v>
      </c>
      <c r="D16" s="148">
        <v>130.30000000000001</v>
      </c>
      <c r="E16" s="366" t="s">
        <v>439</v>
      </c>
      <c r="F16" s="62">
        <f>SUMIF('[2]DAFTAR BD'!$D$4:$D$995,'[2]TOTAL HM'!$D16,'[2]DAFTAR BD'!$G$4:$G$995)</f>
        <v>8</v>
      </c>
      <c r="G16" s="440"/>
      <c r="H16" s="312"/>
      <c r="I16" s="149">
        <f t="shared" si="1"/>
        <v>130.30000000000001</v>
      </c>
      <c r="J16" s="150">
        <f t="shared" si="2"/>
        <v>1</v>
      </c>
      <c r="K16" s="114">
        <f t="shared" si="4"/>
        <v>0.85</v>
      </c>
      <c r="L16" s="113">
        <f t="shared" si="3"/>
        <v>110.75500000000001</v>
      </c>
      <c r="M16" s="411" t="s">
        <v>829</v>
      </c>
      <c r="O16" s="62" t="e">
        <f>IF(SUMIFS(#REF!,#REF!,$D16)&lt;&gt;0,SUMIFS(#REF!,#REF!,$D16),"")</f>
        <v>#REF!</v>
      </c>
    </row>
    <row r="17" spans="1:15" x14ac:dyDescent="0.35">
      <c r="A17" s="47">
        <v>14</v>
      </c>
      <c r="B17" s="65" t="s">
        <v>259</v>
      </c>
      <c r="C17" s="73" t="str">
        <f t="shared" si="0"/>
        <v>362</v>
      </c>
      <c r="D17" s="148">
        <v>119.6</v>
      </c>
      <c r="E17" s="366" t="s">
        <v>439</v>
      </c>
      <c r="F17" s="62">
        <f>SUMIF('[2]DAFTAR BD'!$D$4:$D$995,'[2]TOTAL HM'!$D17,'[2]DAFTAR BD'!$G$4:$G$995)</f>
        <v>24</v>
      </c>
      <c r="G17" s="440"/>
      <c r="H17" s="312"/>
      <c r="I17" s="149">
        <f t="shared" si="1"/>
        <v>119.6</v>
      </c>
      <c r="J17" s="150">
        <f t="shared" si="2"/>
        <v>1</v>
      </c>
      <c r="K17" s="114">
        <f t="shared" si="4"/>
        <v>0.85</v>
      </c>
      <c r="L17" s="113">
        <f t="shared" si="3"/>
        <v>101.66</v>
      </c>
      <c r="M17" s="411"/>
      <c r="N17" s="121" t="s">
        <v>762</v>
      </c>
      <c r="O17" s="62" t="e">
        <f>IF(SUMIFS(#REF!,#REF!,$D17)&lt;&gt;0,SUMIFS(#REF!,#REF!,$D17),"")</f>
        <v>#REF!</v>
      </c>
    </row>
    <row r="18" spans="1:15" x14ac:dyDescent="0.35">
      <c r="A18" s="47">
        <v>15</v>
      </c>
      <c r="B18" s="323" t="s">
        <v>734</v>
      </c>
      <c r="C18" s="314" t="str">
        <f t="shared" si="0"/>
        <v>387</v>
      </c>
      <c r="D18" s="315">
        <v>155.80000000000001</v>
      </c>
      <c r="E18" s="365" t="s">
        <v>439</v>
      </c>
      <c r="F18" s="62">
        <f>SUMIF('[2]DAFTAR BD'!$D$4:$D$995,'[2]TOTAL HM'!$D18,'[2]DAFTAR BD'!$G$4:$G$995)</f>
        <v>0</v>
      </c>
      <c r="G18" s="440"/>
      <c r="H18" s="317"/>
      <c r="I18" s="318">
        <f t="shared" si="1"/>
        <v>155.80000000000001</v>
      </c>
      <c r="J18" s="319">
        <f t="shared" si="2"/>
        <v>1</v>
      </c>
      <c r="K18" s="320">
        <f t="shared" si="4"/>
        <v>0.85</v>
      </c>
      <c r="L18" s="321">
        <f t="shared" si="3"/>
        <v>132.43</v>
      </c>
      <c r="M18" s="275" t="s">
        <v>828</v>
      </c>
      <c r="O18" s="62" t="e">
        <f>IF(SUMIFS(#REF!,#REF!,$D18)&lt;&gt;0,SUMIFS(#REF!,#REF!,$D18),"")</f>
        <v>#REF!</v>
      </c>
    </row>
    <row r="19" spans="1:15" x14ac:dyDescent="0.35">
      <c r="A19" s="47">
        <v>16</v>
      </c>
      <c r="B19" s="324" t="s">
        <v>733</v>
      </c>
      <c r="C19" s="290" t="str">
        <f t="shared" si="0"/>
        <v>388</v>
      </c>
      <c r="D19" s="291">
        <v>148.6</v>
      </c>
      <c r="E19" s="292" t="s">
        <v>439</v>
      </c>
      <c r="F19" s="62">
        <f>SUMIF('[2]DAFTAR BD'!$D$4:$D$995,'[2]TOTAL HM'!$D19,'[2]DAFTAR BD'!$G$4:$G$995)</f>
        <v>12</v>
      </c>
      <c r="G19" s="440"/>
      <c r="H19" s="310"/>
      <c r="I19" s="293">
        <f t="shared" si="1"/>
        <v>148.6</v>
      </c>
      <c r="J19" s="294">
        <f t="shared" si="2"/>
        <v>1</v>
      </c>
      <c r="K19" s="295">
        <f t="shared" si="4"/>
        <v>0.85</v>
      </c>
      <c r="L19" s="296">
        <f t="shared" si="3"/>
        <v>126.30999999999999</v>
      </c>
      <c r="M19" s="412" t="s">
        <v>830</v>
      </c>
      <c r="O19" s="62" t="e">
        <f>IF(SUMIFS(#REF!,#REF!,$D19)&lt;&gt;0,SUMIFS(#REF!,#REF!,$D19),"")</f>
        <v>#REF!</v>
      </c>
    </row>
    <row r="20" spans="1:15" x14ac:dyDescent="0.35">
      <c r="A20" s="47">
        <v>17</v>
      </c>
      <c r="B20" s="324" t="s">
        <v>732</v>
      </c>
      <c r="C20" s="290" t="str">
        <f t="shared" si="0"/>
        <v>391</v>
      </c>
      <c r="D20" s="291">
        <v>139.69999999999999</v>
      </c>
      <c r="E20" s="292" t="s">
        <v>439</v>
      </c>
      <c r="F20" s="62">
        <f>SUMIF('[2]DAFTAR BD'!$D$4:$D$995,'[2]TOTAL HM'!$D20,'[2]DAFTAR BD'!$G$4:$G$995)</f>
        <v>0</v>
      </c>
      <c r="G20" s="440"/>
      <c r="H20" s="309"/>
      <c r="I20" s="293">
        <f t="shared" si="1"/>
        <v>139.69999999999999</v>
      </c>
      <c r="J20" s="294">
        <f t="shared" si="2"/>
        <v>1</v>
      </c>
      <c r="K20" s="295">
        <f t="shared" si="4"/>
        <v>0.85</v>
      </c>
      <c r="L20" s="296">
        <f t="shared" si="3"/>
        <v>118.74499999999999</v>
      </c>
      <c r="M20" s="412"/>
    </row>
    <row r="21" spans="1:15" x14ac:dyDescent="0.35">
      <c r="A21" s="47">
        <v>18</v>
      </c>
      <c r="B21" s="324" t="s">
        <v>737</v>
      </c>
      <c r="C21" s="290" t="str">
        <f t="shared" si="0"/>
        <v>389</v>
      </c>
      <c r="D21" s="291">
        <v>163.30000000000001</v>
      </c>
      <c r="E21" s="292" t="s">
        <v>439</v>
      </c>
      <c r="F21" s="62">
        <f>SUMIF('[2]DAFTAR BD'!$D$4:$D$995,'[2]TOTAL HM'!$D21,'[2]DAFTAR BD'!$G$4:$G$995)</f>
        <v>0</v>
      </c>
      <c r="G21" s="440"/>
      <c r="H21" s="309"/>
      <c r="I21" s="293">
        <f t="shared" si="1"/>
        <v>163.30000000000001</v>
      </c>
      <c r="J21" s="294">
        <f t="shared" si="2"/>
        <v>1</v>
      </c>
      <c r="K21" s="295">
        <f t="shared" si="4"/>
        <v>0.85</v>
      </c>
      <c r="L21" s="296">
        <f t="shared" si="3"/>
        <v>138.80500000000001</v>
      </c>
      <c r="M21" s="412"/>
    </row>
    <row r="22" spans="1:15" x14ac:dyDescent="0.35">
      <c r="A22" s="47">
        <v>19</v>
      </c>
      <c r="B22" s="324" t="s">
        <v>735</v>
      </c>
      <c r="C22" s="290" t="str">
        <f t="shared" si="0"/>
        <v>390</v>
      </c>
      <c r="D22" s="291">
        <v>150.69999999999999</v>
      </c>
      <c r="E22" s="292" t="s">
        <v>439</v>
      </c>
      <c r="F22" s="62">
        <f>SUMIF('[2]DAFTAR BD'!$D$4:$D$995,'[2]TOTAL HM'!$D22,'[2]DAFTAR BD'!$G$4:$G$995)</f>
        <v>12</v>
      </c>
      <c r="G22" s="440"/>
      <c r="H22" s="309"/>
      <c r="I22" s="293">
        <f t="shared" si="1"/>
        <v>150.69999999999999</v>
      </c>
      <c r="J22" s="294">
        <f t="shared" si="2"/>
        <v>1</v>
      </c>
      <c r="K22" s="295">
        <f t="shared" si="4"/>
        <v>0.85</v>
      </c>
      <c r="L22" s="296">
        <f t="shared" si="3"/>
        <v>128.095</v>
      </c>
      <c r="M22" s="412"/>
    </row>
    <row r="23" spans="1:15" ht="15" thickBot="1" x14ac:dyDescent="0.4">
      <c r="A23" s="47">
        <v>20</v>
      </c>
      <c r="B23" s="324" t="s">
        <v>736</v>
      </c>
      <c r="C23" s="290" t="str">
        <f t="shared" si="0"/>
        <v>392</v>
      </c>
      <c r="D23" s="291">
        <v>160</v>
      </c>
      <c r="E23" s="292" t="s">
        <v>439</v>
      </c>
      <c r="F23" s="62">
        <f>SUMIF('[2]DAFTAR BD'!$D$4:$D$995,'[2]TOTAL HM'!$D23,'[2]DAFTAR BD'!$G$4:$G$995)</f>
        <v>0</v>
      </c>
      <c r="G23" s="441"/>
      <c r="H23" s="309"/>
      <c r="I23" s="293">
        <f t="shared" si="1"/>
        <v>160</v>
      </c>
      <c r="J23" s="294">
        <f t="shared" si="2"/>
        <v>1</v>
      </c>
      <c r="K23" s="295">
        <f t="shared" si="4"/>
        <v>0.85</v>
      </c>
      <c r="L23" s="296">
        <f t="shared" si="3"/>
        <v>136</v>
      </c>
      <c r="M23" s="412"/>
    </row>
    <row r="24" spans="1:15" ht="15" thickBot="1" x14ac:dyDescent="0.4">
      <c r="A24" s="413" t="s">
        <v>268</v>
      </c>
      <c r="B24" s="413"/>
      <c r="C24" s="413"/>
      <c r="D24" s="245">
        <f>SUM(D4:D23)</f>
        <v>2352.9999999999995</v>
      </c>
      <c r="E24" s="367"/>
      <c r="F24" s="115">
        <f>SUM(F4:F23)</f>
        <v>313</v>
      </c>
      <c r="G24" s="117">
        <f>SUM(G4:G23)</f>
        <v>0</v>
      </c>
      <c r="H24" s="117">
        <f>SUM(H7:H11)</f>
        <v>0</v>
      </c>
      <c r="I24" s="271" t="e">
        <f>SUM(I4:I23)</f>
        <v>#VALUE!</v>
      </c>
      <c r="J24" s="118" t="e">
        <f>SUM(J4:J23)</f>
        <v>#VALUE!</v>
      </c>
      <c r="K24" s="119">
        <f>SUM(K7:K11)</f>
        <v>4.25</v>
      </c>
      <c r="L24" s="120" t="e">
        <f>SUM(L4:L23)</f>
        <v>#VALUE!</v>
      </c>
    </row>
    <row r="26" spans="1:15" x14ac:dyDescent="0.35">
      <c r="B26" s="436" t="s">
        <v>1070</v>
      </c>
      <c r="C26" s="437"/>
      <c r="D26" s="438"/>
      <c r="I26" s="370"/>
    </row>
    <row r="27" spans="1:15" x14ac:dyDescent="0.35">
      <c r="B27" s="324" t="s">
        <v>1045</v>
      </c>
      <c r="C27" s="432" t="s">
        <v>1050</v>
      </c>
      <c r="D27" s="291"/>
    </row>
    <row r="28" spans="1:15" x14ac:dyDescent="0.35">
      <c r="B28" s="324" t="s">
        <v>1046</v>
      </c>
      <c r="C28" s="432"/>
      <c r="D28" s="291"/>
    </row>
    <row r="29" spans="1:15" x14ac:dyDescent="0.35">
      <c r="B29" s="324" t="s">
        <v>1047</v>
      </c>
      <c r="C29" s="432"/>
      <c r="D29" s="291"/>
    </row>
    <row r="30" spans="1:15" x14ac:dyDescent="0.35">
      <c r="B30" s="324" t="s">
        <v>1048</v>
      </c>
      <c r="C30" s="432"/>
      <c r="D30" s="355"/>
    </row>
    <row r="31" spans="1:15" x14ac:dyDescent="0.35">
      <c r="B31" s="324" t="s">
        <v>1049</v>
      </c>
      <c r="C31" s="432"/>
      <c r="D31" s="355"/>
    </row>
    <row r="32" spans="1:15" x14ac:dyDescent="0.35">
      <c r="B32" s="433"/>
      <c r="C32" s="434"/>
      <c r="D32" s="435"/>
    </row>
    <row r="33" spans="2:4" x14ac:dyDescent="0.35">
      <c r="B33" s="324" t="s">
        <v>1045</v>
      </c>
      <c r="C33" s="432" t="s">
        <v>1051</v>
      </c>
      <c r="D33" s="291"/>
    </row>
    <row r="34" spans="2:4" x14ac:dyDescent="0.35">
      <c r="B34" s="324" t="s">
        <v>1046</v>
      </c>
      <c r="C34" s="432"/>
      <c r="D34" s="291"/>
    </row>
    <row r="35" spans="2:4" x14ac:dyDescent="0.35">
      <c r="B35" s="324" t="s">
        <v>1047</v>
      </c>
      <c r="C35" s="432"/>
      <c r="D35" s="291"/>
    </row>
    <row r="36" spans="2:4" x14ac:dyDescent="0.35">
      <c r="B36" s="324" t="s">
        <v>1048</v>
      </c>
      <c r="C36" s="432"/>
      <c r="D36" s="355"/>
    </row>
    <row r="37" spans="2:4" x14ac:dyDescent="0.35">
      <c r="B37" s="324" t="s">
        <v>1049</v>
      </c>
      <c r="C37" s="432"/>
      <c r="D37" s="355"/>
    </row>
    <row r="38" spans="2:4" x14ac:dyDescent="0.35">
      <c r="B38" s="433"/>
      <c r="C38" s="434"/>
      <c r="D38" s="435"/>
    </row>
    <row r="39" spans="2:4" x14ac:dyDescent="0.35">
      <c r="B39" s="324" t="s">
        <v>1045</v>
      </c>
      <c r="C39" s="432" t="s">
        <v>1052</v>
      </c>
      <c r="D39" s="291"/>
    </row>
    <row r="40" spans="2:4" x14ac:dyDescent="0.35">
      <c r="B40" s="324" t="s">
        <v>1046</v>
      </c>
      <c r="C40" s="432"/>
      <c r="D40" s="291"/>
    </row>
    <row r="41" spans="2:4" x14ac:dyDescent="0.35">
      <c r="B41" s="324" t="s">
        <v>1047</v>
      </c>
      <c r="C41" s="432"/>
      <c r="D41" s="291"/>
    </row>
    <row r="42" spans="2:4" x14ac:dyDescent="0.35">
      <c r="B42" s="324" t="s">
        <v>1048</v>
      </c>
      <c r="C42" s="432"/>
      <c r="D42" s="355"/>
    </row>
    <row r="43" spans="2:4" x14ac:dyDescent="0.35">
      <c r="B43" s="324" t="s">
        <v>1049</v>
      </c>
      <c r="C43" s="432"/>
      <c r="D43" s="355"/>
    </row>
    <row r="44" spans="2:4" x14ac:dyDescent="0.35">
      <c r="B44" s="433"/>
      <c r="C44" s="434"/>
      <c r="D44" s="435"/>
    </row>
    <row r="45" spans="2:4" x14ac:dyDescent="0.35">
      <c r="B45" s="324" t="s">
        <v>1045</v>
      </c>
      <c r="C45" s="432" t="s">
        <v>1053</v>
      </c>
      <c r="D45" s="291"/>
    </row>
    <row r="46" spans="2:4" x14ac:dyDescent="0.35">
      <c r="B46" s="324" t="s">
        <v>1046</v>
      </c>
      <c r="C46" s="432"/>
      <c r="D46" s="291"/>
    </row>
    <row r="47" spans="2:4" x14ac:dyDescent="0.35">
      <c r="B47" s="324" t="s">
        <v>1047</v>
      </c>
      <c r="C47" s="432"/>
      <c r="D47" s="291"/>
    </row>
    <row r="48" spans="2:4" x14ac:dyDescent="0.35">
      <c r="B48" s="324" t="s">
        <v>1048</v>
      </c>
      <c r="C48" s="432"/>
      <c r="D48" s="355"/>
    </row>
    <row r="49" spans="2:4" x14ac:dyDescent="0.35">
      <c r="B49" s="324" t="s">
        <v>1049</v>
      </c>
      <c r="C49" s="432"/>
      <c r="D49" s="355"/>
    </row>
    <row r="50" spans="2:4" x14ac:dyDescent="0.35">
      <c r="B50" s="433"/>
      <c r="C50" s="434"/>
      <c r="D50" s="435"/>
    </row>
    <row r="51" spans="2:4" x14ac:dyDescent="0.35">
      <c r="B51" s="324" t="s">
        <v>1045</v>
      </c>
      <c r="C51" s="432" t="s">
        <v>1054</v>
      </c>
      <c r="D51" s="291"/>
    </row>
    <row r="52" spans="2:4" x14ac:dyDescent="0.35">
      <c r="B52" s="324" t="s">
        <v>1046</v>
      </c>
      <c r="C52" s="432"/>
      <c r="D52" s="291"/>
    </row>
    <row r="53" spans="2:4" x14ac:dyDescent="0.35">
      <c r="B53" s="324" t="s">
        <v>1047</v>
      </c>
      <c r="C53" s="432"/>
      <c r="D53" s="291"/>
    </row>
    <row r="54" spans="2:4" x14ac:dyDescent="0.35">
      <c r="B54" s="324" t="s">
        <v>1048</v>
      </c>
      <c r="C54" s="432"/>
      <c r="D54" s="355"/>
    </row>
    <row r="55" spans="2:4" x14ac:dyDescent="0.35">
      <c r="B55" s="324" t="s">
        <v>1049</v>
      </c>
      <c r="C55" s="432"/>
      <c r="D55" s="355"/>
    </row>
    <row r="56" spans="2:4" x14ac:dyDescent="0.35">
      <c r="B56" s="433"/>
      <c r="C56" s="434"/>
      <c r="D56" s="435"/>
    </row>
    <row r="57" spans="2:4" x14ac:dyDescent="0.35">
      <c r="B57" s="324" t="s">
        <v>1045</v>
      </c>
      <c r="C57" s="432" t="s">
        <v>1056</v>
      </c>
      <c r="D57" s="291"/>
    </row>
    <row r="58" spans="2:4" x14ac:dyDescent="0.35">
      <c r="B58" s="324" t="s">
        <v>1046</v>
      </c>
      <c r="C58" s="432"/>
      <c r="D58" s="291"/>
    </row>
    <row r="59" spans="2:4" x14ac:dyDescent="0.35">
      <c r="B59" s="324" t="s">
        <v>1047</v>
      </c>
      <c r="C59" s="432"/>
      <c r="D59" s="291"/>
    </row>
    <row r="60" spans="2:4" x14ac:dyDescent="0.35">
      <c r="B60" s="324" t="s">
        <v>1048</v>
      </c>
      <c r="C60" s="432"/>
      <c r="D60" s="355"/>
    </row>
    <row r="61" spans="2:4" x14ac:dyDescent="0.35">
      <c r="B61" s="324" t="s">
        <v>1049</v>
      </c>
      <c r="C61" s="432"/>
      <c r="D61" s="355"/>
    </row>
    <row r="62" spans="2:4" x14ac:dyDescent="0.35">
      <c r="B62" s="433"/>
      <c r="C62" s="434"/>
      <c r="D62" s="435"/>
    </row>
    <row r="63" spans="2:4" x14ac:dyDescent="0.35">
      <c r="B63" s="324" t="s">
        <v>1045</v>
      </c>
      <c r="C63" s="432" t="s">
        <v>1055</v>
      </c>
      <c r="D63" s="291"/>
    </row>
    <row r="64" spans="2:4" x14ac:dyDescent="0.35">
      <c r="B64" s="324" t="s">
        <v>1046</v>
      </c>
      <c r="C64" s="432"/>
      <c r="D64" s="291"/>
    </row>
    <row r="65" spans="2:4" x14ac:dyDescent="0.35">
      <c r="B65" s="324" t="s">
        <v>1047</v>
      </c>
      <c r="C65" s="432"/>
      <c r="D65" s="291"/>
    </row>
    <row r="66" spans="2:4" x14ac:dyDescent="0.35">
      <c r="B66" s="324" t="s">
        <v>1048</v>
      </c>
      <c r="C66" s="432"/>
      <c r="D66" s="355"/>
    </row>
    <row r="67" spans="2:4" x14ac:dyDescent="0.35">
      <c r="B67" s="324" t="s">
        <v>1049</v>
      </c>
      <c r="C67" s="432"/>
      <c r="D67" s="355"/>
    </row>
    <row r="68" spans="2:4" x14ac:dyDescent="0.35">
      <c r="B68" s="433"/>
      <c r="C68" s="434"/>
      <c r="D68" s="435"/>
    </row>
    <row r="69" spans="2:4" x14ac:dyDescent="0.35">
      <c r="B69" s="324" t="s">
        <v>1045</v>
      </c>
      <c r="C69" s="432" t="s">
        <v>1057</v>
      </c>
      <c r="D69" s="291"/>
    </row>
    <row r="70" spans="2:4" x14ac:dyDescent="0.35">
      <c r="B70" s="324" t="s">
        <v>1046</v>
      </c>
      <c r="C70" s="432"/>
      <c r="D70" s="291"/>
    </row>
    <row r="71" spans="2:4" x14ac:dyDescent="0.35">
      <c r="B71" s="324" t="s">
        <v>1047</v>
      </c>
      <c r="C71" s="432"/>
      <c r="D71" s="291"/>
    </row>
    <row r="72" spans="2:4" x14ac:dyDescent="0.35">
      <c r="B72" s="324" t="s">
        <v>1048</v>
      </c>
      <c r="C72" s="432"/>
      <c r="D72" s="355"/>
    </row>
    <row r="73" spans="2:4" x14ac:dyDescent="0.35">
      <c r="B73" s="324" t="s">
        <v>1049</v>
      </c>
      <c r="C73" s="432"/>
      <c r="D73" s="355"/>
    </row>
    <row r="74" spans="2:4" x14ac:dyDescent="0.35">
      <c r="B74" s="433"/>
      <c r="C74" s="434"/>
      <c r="D74" s="435"/>
    </row>
    <row r="75" spans="2:4" x14ac:dyDescent="0.35">
      <c r="B75" s="324" t="s">
        <v>1045</v>
      </c>
      <c r="C75" s="432" t="s">
        <v>1058</v>
      </c>
      <c r="D75" s="291"/>
    </row>
    <row r="76" spans="2:4" x14ac:dyDescent="0.35">
      <c r="B76" s="324" t="s">
        <v>1046</v>
      </c>
      <c r="C76" s="432"/>
      <c r="D76" s="291"/>
    </row>
    <row r="77" spans="2:4" x14ac:dyDescent="0.35">
      <c r="B77" s="324" t="s">
        <v>1047</v>
      </c>
      <c r="C77" s="432"/>
      <c r="D77" s="291"/>
    </row>
    <row r="78" spans="2:4" x14ac:dyDescent="0.35">
      <c r="B78" s="324" t="s">
        <v>1048</v>
      </c>
      <c r="C78" s="432"/>
      <c r="D78" s="355"/>
    </row>
    <row r="79" spans="2:4" x14ac:dyDescent="0.35">
      <c r="B79" s="324" t="s">
        <v>1049</v>
      </c>
      <c r="C79" s="432"/>
      <c r="D79" s="355"/>
    </row>
    <row r="80" spans="2:4" x14ac:dyDescent="0.35">
      <c r="B80" s="433"/>
      <c r="C80" s="434"/>
      <c r="D80" s="435"/>
    </row>
    <row r="81" spans="2:4" x14ac:dyDescent="0.35">
      <c r="B81" s="324" t="s">
        <v>1045</v>
      </c>
      <c r="C81" s="432" t="s">
        <v>1059</v>
      </c>
      <c r="D81" s="291"/>
    </row>
    <row r="82" spans="2:4" x14ac:dyDescent="0.35">
      <c r="B82" s="324" t="s">
        <v>1046</v>
      </c>
      <c r="C82" s="432"/>
      <c r="D82" s="291"/>
    </row>
    <row r="83" spans="2:4" x14ac:dyDescent="0.35">
      <c r="B83" s="324" t="s">
        <v>1047</v>
      </c>
      <c r="C83" s="432"/>
      <c r="D83" s="291"/>
    </row>
    <row r="84" spans="2:4" x14ac:dyDescent="0.35">
      <c r="B84" s="324" t="s">
        <v>1048</v>
      </c>
      <c r="C84" s="432"/>
      <c r="D84" s="355"/>
    </row>
    <row r="85" spans="2:4" x14ac:dyDescent="0.35">
      <c r="B85" s="324" t="s">
        <v>1049</v>
      </c>
      <c r="C85" s="432"/>
      <c r="D85" s="355"/>
    </row>
    <row r="86" spans="2:4" x14ac:dyDescent="0.35">
      <c r="B86" s="433"/>
      <c r="C86" s="434"/>
      <c r="D86" s="435"/>
    </row>
    <row r="87" spans="2:4" x14ac:dyDescent="0.35">
      <c r="B87" s="324" t="s">
        <v>1045</v>
      </c>
      <c r="C87" s="432" t="s">
        <v>1060</v>
      </c>
      <c r="D87" s="291"/>
    </row>
    <row r="88" spans="2:4" x14ac:dyDescent="0.35">
      <c r="B88" s="324" t="s">
        <v>1046</v>
      </c>
      <c r="C88" s="432"/>
      <c r="D88" s="291"/>
    </row>
    <row r="89" spans="2:4" x14ac:dyDescent="0.35">
      <c r="B89" s="324" t="s">
        <v>1047</v>
      </c>
      <c r="C89" s="432"/>
      <c r="D89" s="291"/>
    </row>
    <row r="90" spans="2:4" x14ac:dyDescent="0.35">
      <c r="B90" s="324" t="s">
        <v>1048</v>
      </c>
      <c r="C90" s="432"/>
      <c r="D90" s="355"/>
    </row>
    <row r="91" spans="2:4" x14ac:dyDescent="0.35">
      <c r="B91" s="324" t="s">
        <v>1049</v>
      </c>
      <c r="C91" s="432"/>
      <c r="D91" s="355"/>
    </row>
    <row r="92" spans="2:4" x14ac:dyDescent="0.35">
      <c r="B92" s="433"/>
      <c r="C92" s="434"/>
      <c r="D92" s="435"/>
    </row>
    <row r="93" spans="2:4" x14ac:dyDescent="0.35">
      <c r="B93" s="324" t="s">
        <v>1045</v>
      </c>
      <c r="C93" s="432" t="s">
        <v>1061</v>
      </c>
      <c r="D93" s="291"/>
    </row>
    <row r="94" spans="2:4" x14ac:dyDescent="0.35">
      <c r="B94" s="324" t="s">
        <v>1046</v>
      </c>
      <c r="C94" s="432"/>
      <c r="D94" s="291"/>
    </row>
    <row r="95" spans="2:4" x14ac:dyDescent="0.35">
      <c r="B95" s="324" t="s">
        <v>1047</v>
      </c>
      <c r="C95" s="432"/>
      <c r="D95" s="291"/>
    </row>
    <row r="96" spans="2:4" x14ac:dyDescent="0.35">
      <c r="B96" s="324" t="s">
        <v>1048</v>
      </c>
      <c r="C96" s="432"/>
      <c r="D96" s="355"/>
    </row>
    <row r="97" spans="2:4" x14ac:dyDescent="0.35">
      <c r="B97" s="324" t="s">
        <v>1049</v>
      </c>
      <c r="C97" s="432"/>
      <c r="D97" s="355"/>
    </row>
    <row r="98" spans="2:4" x14ac:dyDescent="0.35">
      <c r="B98" s="433"/>
      <c r="C98" s="434"/>
      <c r="D98" s="435"/>
    </row>
    <row r="99" spans="2:4" x14ac:dyDescent="0.35">
      <c r="B99" s="324" t="s">
        <v>1045</v>
      </c>
      <c r="C99" s="432" t="s">
        <v>1062</v>
      </c>
      <c r="D99" s="291"/>
    </row>
    <row r="100" spans="2:4" x14ac:dyDescent="0.35">
      <c r="B100" s="324" t="s">
        <v>1046</v>
      </c>
      <c r="C100" s="432"/>
      <c r="D100" s="291"/>
    </row>
    <row r="101" spans="2:4" x14ac:dyDescent="0.35">
      <c r="B101" s="324" t="s">
        <v>1047</v>
      </c>
      <c r="C101" s="432"/>
      <c r="D101" s="291"/>
    </row>
    <row r="102" spans="2:4" x14ac:dyDescent="0.35">
      <c r="B102" s="324" t="s">
        <v>1048</v>
      </c>
      <c r="C102" s="432"/>
      <c r="D102" s="355"/>
    </row>
    <row r="103" spans="2:4" x14ac:dyDescent="0.35">
      <c r="B103" s="324" t="s">
        <v>1049</v>
      </c>
      <c r="C103" s="432"/>
      <c r="D103" s="355"/>
    </row>
    <row r="104" spans="2:4" x14ac:dyDescent="0.35">
      <c r="B104" s="433"/>
      <c r="C104" s="434"/>
      <c r="D104" s="435"/>
    </row>
    <row r="105" spans="2:4" x14ac:dyDescent="0.35">
      <c r="B105" s="324" t="s">
        <v>1045</v>
      </c>
      <c r="C105" s="432" t="s">
        <v>1063</v>
      </c>
      <c r="D105" s="291"/>
    </row>
    <row r="106" spans="2:4" x14ac:dyDescent="0.35">
      <c r="B106" s="324" t="s">
        <v>1046</v>
      </c>
      <c r="C106" s="432"/>
      <c r="D106" s="291"/>
    </row>
    <row r="107" spans="2:4" x14ac:dyDescent="0.35">
      <c r="B107" s="324" t="s">
        <v>1047</v>
      </c>
      <c r="C107" s="432"/>
      <c r="D107" s="291"/>
    </row>
    <row r="108" spans="2:4" x14ac:dyDescent="0.35">
      <c r="B108" s="324" t="s">
        <v>1048</v>
      </c>
      <c r="C108" s="432"/>
      <c r="D108" s="355"/>
    </row>
    <row r="109" spans="2:4" x14ac:dyDescent="0.35">
      <c r="B109" s="324" t="s">
        <v>1049</v>
      </c>
      <c r="C109" s="432"/>
      <c r="D109" s="355"/>
    </row>
    <row r="110" spans="2:4" x14ac:dyDescent="0.35">
      <c r="B110" s="433"/>
      <c r="C110" s="434"/>
      <c r="D110" s="435"/>
    </row>
    <row r="111" spans="2:4" x14ac:dyDescent="0.35">
      <c r="B111" s="324" t="s">
        <v>1045</v>
      </c>
      <c r="C111" s="432" t="s">
        <v>1064</v>
      </c>
      <c r="D111" s="291"/>
    </row>
    <row r="112" spans="2:4" x14ac:dyDescent="0.35">
      <c r="B112" s="324" t="s">
        <v>1046</v>
      </c>
      <c r="C112" s="432"/>
      <c r="D112" s="291"/>
    </row>
    <row r="113" spans="2:4" x14ac:dyDescent="0.35">
      <c r="B113" s="324" t="s">
        <v>1047</v>
      </c>
      <c r="C113" s="432"/>
      <c r="D113" s="291"/>
    </row>
    <row r="114" spans="2:4" x14ac:dyDescent="0.35">
      <c r="B114" s="324" t="s">
        <v>1048</v>
      </c>
      <c r="C114" s="432"/>
      <c r="D114" s="355"/>
    </row>
    <row r="115" spans="2:4" x14ac:dyDescent="0.35">
      <c r="B115" s="324" t="s">
        <v>1049</v>
      </c>
      <c r="C115" s="432"/>
      <c r="D115" s="355"/>
    </row>
    <row r="116" spans="2:4" x14ac:dyDescent="0.35">
      <c r="B116" s="433"/>
      <c r="C116" s="434"/>
      <c r="D116" s="435"/>
    </row>
    <row r="117" spans="2:4" x14ac:dyDescent="0.35">
      <c r="B117" s="324" t="s">
        <v>1045</v>
      </c>
      <c r="C117" s="432" t="s">
        <v>1065</v>
      </c>
      <c r="D117" s="291"/>
    </row>
    <row r="118" spans="2:4" x14ac:dyDescent="0.35">
      <c r="B118" s="324" t="s">
        <v>1046</v>
      </c>
      <c r="C118" s="432"/>
      <c r="D118" s="291"/>
    </row>
    <row r="119" spans="2:4" x14ac:dyDescent="0.35">
      <c r="B119" s="324" t="s">
        <v>1047</v>
      </c>
      <c r="C119" s="432"/>
      <c r="D119" s="291"/>
    </row>
    <row r="120" spans="2:4" x14ac:dyDescent="0.35">
      <c r="B120" s="324" t="s">
        <v>1048</v>
      </c>
      <c r="C120" s="432"/>
      <c r="D120" s="355"/>
    </row>
    <row r="121" spans="2:4" x14ac:dyDescent="0.35">
      <c r="B121" s="324" t="s">
        <v>1049</v>
      </c>
      <c r="C121" s="432"/>
      <c r="D121" s="355"/>
    </row>
    <row r="122" spans="2:4" x14ac:dyDescent="0.35">
      <c r="B122" s="433"/>
      <c r="C122" s="434"/>
      <c r="D122" s="435"/>
    </row>
    <row r="123" spans="2:4" x14ac:dyDescent="0.35">
      <c r="B123" s="324" t="s">
        <v>1045</v>
      </c>
      <c r="C123" s="432" t="s">
        <v>1066</v>
      </c>
      <c r="D123" s="291"/>
    </row>
    <row r="124" spans="2:4" x14ac:dyDescent="0.35">
      <c r="B124" s="324" t="s">
        <v>1046</v>
      </c>
      <c r="C124" s="432"/>
      <c r="D124" s="291"/>
    </row>
    <row r="125" spans="2:4" x14ac:dyDescent="0.35">
      <c r="B125" s="324" t="s">
        <v>1047</v>
      </c>
      <c r="C125" s="432"/>
      <c r="D125" s="291"/>
    </row>
    <row r="126" spans="2:4" x14ac:dyDescent="0.35">
      <c r="B126" s="324" t="s">
        <v>1048</v>
      </c>
      <c r="C126" s="432"/>
      <c r="D126" s="355"/>
    </row>
    <row r="127" spans="2:4" x14ac:dyDescent="0.35">
      <c r="B127" s="324" t="s">
        <v>1049</v>
      </c>
      <c r="C127" s="432"/>
      <c r="D127" s="355"/>
    </row>
    <row r="128" spans="2:4" x14ac:dyDescent="0.35">
      <c r="B128" s="433"/>
      <c r="C128" s="434"/>
      <c r="D128" s="435"/>
    </row>
    <row r="129" spans="2:4" x14ac:dyDescent="0.35">
      <c r="B129" s="324" t="s">
        <v>1045</v>
      </c>
      <c r="C129" s="432" t="s">
        <v>1067</v>
      </c>
      <c r="D129" s="291"/>
    </row>
    <row r="130" spans="2:4" x14ac:dyDescent="0.35">
      <c r="B130" s="324" t="s">
        <v>1046</v>
      </c>
      <c r="C130" s="432"/>
      <c r="D130" s="291"/>
    </row>
    <row r="131" spans="2:4" x14ac:dyDescent="0.35">
      <c r="B131" s="324" t="s">
        <v>1047</v>
      </c>
      <c r="C131" s="432"/>
      <c r="D131" s="291"/>
    </row>
    <row r="132" spans="2:4" x14ac:dyDescent="0.35">
      <c r="B132" s="324" t="s">
        <v>1048</v>
      </c>
      <c r="C132" s="432"/>
      <c r="D132" s="355"/>
    </row>
    <row r="133" spans="2:4" x14ac:dyDescent="0.35">
      <c r="B133" s="324" t="s">
        <v>1049</v>
      </c>
      <c r="C133" s="432"/>
      <c r="D133" s="355"/>
    </row>
    <row r="134" spans="2:4" x14ac:dyDescent="0.35">
      <c r="B134" s="433"/>
      <c r="C134" s="434"/>
      <c r="D134" s="435"/>
    </row>
    <row r="135" spans="2:4" x14ac:dyDescent="0.35">
      <c r="B135" s="324" t="s">
        <v>1045</v>
      </c>
      <c r="C135" s="432" t="s">
        <v>1068</v>
      </c>
      <c r="D135" s="291"/>
    </row>
    <row r="136" spans="2:4" x14ac:dyDescent="0.35">
      <c r="B136" s="324" t="s">
        <v>1046</v>
      </c>
      <c r="C136" s="432"/>
      <c r="D136" s="291"/>
    </row>
    <row r="137" spans="2:4" x14ac:dyDescent="0.35">
      <c r="B137" s="324" t="s">
        <v>1047</v>
      </c>
      <c r="C137" s="432"/>
      <c r="D137" s="291"/>
    </row>
    <row r="138" spans="2:4" x14ac:dyDescent="0.35">
      <c r="B138" s="324" t="s">
        <v>1048</v>
      </c>
      <c r="C138" s="432"/>
      <c r="D138" s="355"/>
    </row>
    <row r="139" spans="2:4" x14ac:dyDescent="0.35">
      <c r="B139" s="324" t="s">
        <v>1049</v>
      </c>
      <c r="C139" s="432"/>
      <c r="D139" s="355"/>
    </row>
    <row r="140" spans="2:4" x14ac:dyDescent="0.35">
      <c r="B140" s="433"/>
      <c r="C140" s="434"/>
      <c r="D140" s="435"/>
    </row>
    <row r="141" spans="2:4" x14ac:dyDescent="0.35">
      <c r="B141" s="324" t="s">
        <v>1045</v>
      </c>
      <c r="C141" s="432" t="s">
        <v>1069</v>
      </c>
      <c r="D141" s="291"/>
    </row>
    <row r="142" spans="2:4" x14ac:dyDescent="0.35">
      <c r="B142" s="324" t="s">
        <v>1046</v>
      </c>
      <c r="C142" s="432"/>
      <c r="D142" s="291"/>
    </row>
    <row r="143" spans="2:4" x14ac:dyDescent="0.35">
      <c r="B143" s="324" t="s">
        <v>1047</v>
      </c>
      <c r="C143" s="432"/>
      <c r="D143" s="291"/>
    </row>
    <row r="144" spans="2:4" x14ac:dyDescent="0.35">
      <c r="B144" s="324" t="s">
        <v>1048</v>
      </c>
      <c r="C144" s="432"/>
      <c r="D144" s="355"/>
    </row>
    <row r="145" spans="2:4" x14ac:dyDescent="0.35">
      <c r="B145" s="324" t="s">
        <v>1049</v>
      </c>
      <c r="C145" s="432"/>
      <c r="D145" s="355"/>
    </row>
    <row r="146" spans="2:4" x14ac:dyDescent="0.35">
      <c r="B146" s="433"/>
      <c r="C146" s="434"/>
      <c r="D146" s="435"/>
    </row>
  </sheetData>
  <mergeCells count="57">
    <mergeCell ref="F2:F3"/>
    <mergeCell ref="G2:G3"/>
    <mergeCell ref="H2:H3"/>
    <mergeCell ref="L2:L3"/>
    <mergeCell ref="M4:M6"/>
    <mergeCell ref="A2:A3"/>
    <mergeCell ref="B2:B3"/>
    <mergeCell ref="C2:C3"/>
    <mergeCell ref="D2:D3"/>
    <mergeCell ref="E2:E3"/>
    <mergeCell ref="B50:D50"/>
    <mergeCell ref="M16:M17"/>
    <mergeCell ref="M19:M23"/>
    <mergeCell ref="A24:C24"/>
    <mergeCell ref="B26:D26"/>
    <mergeCell ref="C27:C31"/>
    <mergeCell ref="B32:D32"/>
    <mergeCell ref="C33:C37"/>
    <mergeCell ref="B38:D38"/>
    <mergeCell ref="C39:C43"/>
    <mergeCell ref="B44:D44"/>
    <mergeCell ref="C45:C49"/>
    <mergeCell ref="G4:G23"/>
    <mergeCell ref="M12:M15"/>
    <mergeCell ref="M7:M11"/>
    <mergeCell ref="B86:D86"/>
    <mergeCell ref="C51:C55"/>
    <mergeCell ref="B56:D56"/>
    <mergeCell ref="C57:C61"/>
    <mergeCell ref="B62:D62"/>
    <mergeCell ref="C63:C67"/>
    <mergeCell ref="B68:D68"/>
    <mergeCell ref="C69:C73"/>
    <mergeCell ref="B74:D74"/>
    <mergeCell ref="C75:C79"/>
    <mergeCell ref="B80:D80"/>
    <mergeCell ref="C81:C85"/>
    <mergeCell ref="B122:D122"/>
    <mergeCell ref="C87:C91"/>
    <mergeCell ref="B92:D92"/>
    <mergeCell ref="C93:C97"/>
    <mergeCell ref="B98:D98"/>
    <mergeCell ref="C99:C103"/>
    <mergeCell ref="B104:D104"/>
    <mergeCell ref="C105:C109"/>
    <mergeCell ref="B110:D110"/>
    <mergeCell ref="C111:C115"/>
    <mergeCell ref="B116:D116"/>
    <mergeCell ref="C117:C121"/>
    <mergeCell ref="C141:C145"/>
    <mergeCell ref="B146:D146"/>
    <mergeCell ref="C123:C127"/>
    <mergeCell ref="B128:D128"/>
    <mergeCell ref="C129:C133"/>
    <mergeCell ref="B134:D134"/>
    <mergeCell ref="C135:C139"/>
    <mergeCell ref="B140:D140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Z70"/>
  <sheetViews>
    <sheetView topLeftCell="O1" zoomScale="85" zoomScaleNormal="85" workbookViewId="0">
      <selection activeCell="Q26" sqref="A1:XFD1048576"/>
    </sheetView>
  </sheetViews>
  <sheetFormatPr defaultRowHeight="14.5" x14ac:dyDescent="0.35"/>
  <cols>
    <col min="11" max="11" width="11.36328125" customWidth="1"/>
    <col min="14" max="14" width="17.6328125" bestFit="1" customWidth="1"/>
    <col min="16" max="16" width="18.1796875" bestFit="1" customWidth="1"/>
    <col min="17" max="17" width="10.6328125" bestFit="1" customWidth="1"/>
    <col min="18" max="18" width="7.90625" bestFit="1" customWidth="1"/>
    <col min="19" max="19" width="13.453125" bestFit="1" customWidth="1"/>
    <col min="21" max="21" width="31.08984375" bestFit="1" customWidth="1"/>
    <col min="22" max="22" width="24.36328125" bestFit="1" customWidth="1"/>
    <col min="23" max="23" width="13.81640625" bestFit="1" customWidth="1"/>
    <col min="24" max="24" width="11.1796875" bestFit="1" customWidth="1"/>
    <col min="25" max="25" width="14.81640625" bestFit="1" customWidth="1"/>
    <col min="26" max="26" width="13.26953125" bestFit="1" customWidth="1"/>
  </cols>
  <sheetData>
    <row r="1" spans="2:26" x14ac:dyDescent="0.35">
      <c r="P1" s="335" t="str">
        <f>'TOTAL HM MEI'!D1</f>
        <v>31 MEI 2022</v>
      </c>
      <c r="S1" s="423" t="str">
        <f>'TOTAL HM MEI'!G1</f>
        <v>31 MEI 2022</v>
      </c>
      <c r="T1" s="423"/>
      <c r="W1" s="112">
        <v>0.15</v>
      </c>
    </row>
    <row r="2" spans="2:26" x14ac:dyDescent="0.35">
      <c r="B2" s="429" t="s">
        <v>5</v>
      </c>
      <c r="C2" s="430"/>
      <c r="D2" s="430"/>
      <c r="E2" s="430"/>
      <c r="F2" s="430"/>
      <c r="G2" s="430"/>
      <c r="H2" s="431"/>
      <c r="M2" s="424" t="s">
        <v>252</v>
      </c>
      <c r="N2" s="414" t="s">
        <v>253</v>
      </c>
      <c r="O2" s="414" t="s">
        <v>254</v>
      </c>
      <c r="P2" s="414" t="s">
        <v>349</v>
      </c>
      <c r="Q2" s="414" t="s">
        <v>256</v>
      </c>
      <c r="R2" s="414" t="s">
        <v>257</v>
      </c>
      <c r="S2" s="416" t="s">
        <v>348</v>
      </c>
      <c r="T2" s="416" t="s">
        <v>351</v>
      </c>
      <c r="U2" s="50" t="s">
        <v>350</v>
      </c>
      <c r="V2" s="79" t="s">
        <v>269</v>
      </c>
      <c r="W2" s="50" t="s">
        <v>442</v>
      </c>
      <c r="X2" s="416" t="s">
        <v>443</v>
      </c>
    </row>
    <row r="3" spans="2:26" ht="15" thickBot="1" x14ac:dyDescent="0.4">
      <c r="B3" s="419" t="s">
        <v>1010</v>
      </c>
      <c r="C3" s="419"/>
      <c r="D3" s="419"/>
      <c r="E3" s="419"/>
      <c r="F3" s="419"/>
      <c r="G3" s="419"/>
      <c r="H3" s="419"/>
      <c r="J3" s="106" t="s">
        <v>1020</v>
      </c>
      <c r="K3" s="106" t="s">
        <v>1021</v>
      </c>
      <c r="M3" s="425"/>
      <c r="N3" s="426"/>
      <c r="O3" s="426"/>
      <c r="P3" s="415"/>
      <c r="Q3" s="426"/>
      <c r="R3" s="415"/>
      <c r="S3" s="417"/>
      <c r="T3" s="417"/>
      <c r="U3" s="50" t="s">
        <v>444</v>
      </c>
      <c r="V3" s="79" t="s">
        <v>445</v>
      </c>
      <c r="W3" s="50" t="s">
        <v>446</v>
      </c>
      <c r="X3" s="417"/>
    </row>
    <row r="4" spans="2:26" ht="16.5" thickBot="1" x14ac:dyDescent="0.4">
      <c r="B4" s="336" t="s">
        <v>1011</v>
      </c>
      <c r="C4" s="337" t="s">
        <v>834</v>
      </c>
      <c r="D4" s="337" t="s">
        <v>835</v>
      </c>
      <c r="E4" s="337" t="s">
        <v>836</v>
      </c>
      <c r="F4" s="337" t="s">
        <v>837</v>
      </c>
      <c r="G4" s="337" t="s">
        <v>1012</v>
      </c>
      <c r="H4" s="338" t="s">
        <v>839</v>
      </c>
      <c r="J4" s="106" t="s">
        <v>1022</v>
      </c>
      <c r="K4" s="85" t="s">
        <v>1092</v>
      </c>
      <c r="M4" s="47">
        <v>1</v>
      </c>
      <c r="N4" s="278" t="s">
        <v>344</v>
      </c>
      <c r="O4" s="279" t="str">
        <f t="shared" ref="O4:O23" si="0">RIGHT(N4,3)</f>
        <v>348</v>
      </c>
      <c r="P4" s="280">
        <f>'TOTAL HM MEI'!D4</f>
        <v>202.8</v>
      </c>
      <c r="Q4" s="331" t="s">
        <v>439</v>
      </c>
      <c r="R4" s="343"/>
      <c r="S4" s="282"/>
      <c r="T4" s="283"/>
      <c r="U4" s="284">
        <f>P4-(S4-T4)</f>
        <v>202.8</v>
      </c>
      <c r="V4" s="285">
        <f>U4/P4*100%</f>
        <v>1</v>
      </c>
      <c r="W4" s="286">
        <f>V4-$W$1</f>
        <v>0.85</v>
      </c>
      <c r="X4" s="287">
        <f>P4*W4</f>
        <v>172.38</v>
      </c>
      <c r="Y4" s="418" t="s">
        <v>831</v>
      </c>
    </row>
    <row r="5" spans="2:26" ht="16.5" thickBot="1" x14ac:dyDescent="0.4">
      <c r="B5" s="339">
        <v>1</v>
      </c>
      <c r="C5" s="339">
        <v>2</v>
      </c>
      <c r="D5" s="339">
        <v>3</v>
      </c>
      <c r="E5" s="339">
        <v>4</v>
      </c>
      <c r="F5" s="339">
        <v>5</v>
      </c>
      <c r="G5" s="339">
        <v>6</v>
      </c>
      <c r="H5" s="339">
        <v>7</v>
      </c>
      <c r="J5" s="106" t="s">
        <v>1023</v>
      </c>
      <c r="K5" s="85" t="s">
        <v>1093</v>
      </c>
      <c r="M5" s="47">
        <v>2</v>
      </c>
      <c r="N5" s="278" t="s">
        <v>345</v>
      </c>
      <c r="O5" s="279" t="str">
        <f t="shared" si="0"/>
        <v>349</v>
      </c>
      <c r="P5" s="280">
        <f>'TOTAL HM MEI'!D5</f>
        <v>216.8</v>
      </c>
      <c r="Q5" s="331" t="s">
        <v>439</v>
      </c>
      <c r="R5" s="62"/>
      <c r="S5" s="282"/>
      <c r="T5" s="283"/>
      <c r="U5" s="284">
        <f t="shared" ref="U5:U6" si="1">P5-(S5-T5)</f>
        <v>216.8</v>
      </c>
      <c r="V5" s="285">
        <f t="shared" ref="V5:V23" si="2">U5/P5*100%</f>
        <v>1</v>
      </c>
      <c r="W5" s="286">
        <f t="shared" ref="W5:W23" si="3">V5-$W$1</f>
        <v>0.85</v>
      </c>
      <c r="X5" s="287">
        <f t="shared" ref="X5:X23" si="4">P5*W5</f>
        <v>184.28</v>
      </c>
      <c r="Y5" s="418"/>
    </row>
    <row r="6" spans="2:26" ht="15" thickBot="1" x14ac:dyDescent="0.4">
      <c r="B6" s="85" t="s">
        <v>1042</v>
      </c>
      <c r="C6" s="85"/>
      <c r="D6" s="85" t="s">
        <v>1043</v>
      </c>
      <c r="E6" s="85" t="s">
        <v>1044</v>
      </c>
      <c r="F6" s="85" t="s">
        <v>871</v>
      </c>
      <c r="G6" s="85"/>
      <c r="H6" s="85"/>
      <c r="J6" s="106" t="s">
        <v>1024</v>
      </c>
      <c r="K6" s="85" t="s">
        <v>1094</v>
      </c>
      <c r="M6" s="179">
        <v>3</v>
      </c>
      <c r="N6" s="278" t="s">
        <v>346</v>
      </c>
      <c r="O6" s="279" t="str">
        <f t="shared" si="0"/>
        <v>350</v>
      </c>
      <c r="P6" s="280">
        <f>'TOTAL HM MEI'!D6</f>
        <v>225.1</v>
      </c>
      <c r="Q6" s="331" t="s">
        <v>439</v>
      </c>
      <c r="R6" s="62"/>
      <c r="S6" s="282"/>
      <c r="T6" s="283"/>
      <c r="U6" s="284">
        <f t="shared" si="1"/>
        <v>225.1</v>
      </c>
      <c r="V6" s="285">
        <f t="shared" si="2"/>
        <v>1</v>
      </c>
      <c r="W6" s="286">
        <f t="shared" si="3"/>
        <v>0.85</v>
      </c>
      <c r="X6" s="289">
        <f t="shared" si="4"/>
        <v>191.33499999999998</v>
      </c>
      <c r="Y6" s="418"/>
    </row>
    <row r="7" spans="2:26" ht="15" thickBot="1" x14ac:dyDescent="0.4">
      <c r="B7" s="339">
        <v>8</v>
      </c>
      <c r="C7" s="339">
        <v>9</v>
      </c>
      <c r="D7" s="339">
        <v>10</v>
      </c>
      <c r="E7" s="339">
        <v>11</v>
      </c>
      <c r="F7" s="339">
        <v>12</v>
      </c>
      <c r="G7" s="339">
        <v>13</v>
      </c>
      <c r="H7" s="339">
        <v>14</v>
      </c>
      <c r="J7" s="106" t="s">
        <v>11</v>
      </c>
      <c r="K7" s="85" t="s">
        <v>1095</v>
      </c>
      <c r="M7" s="47">
        <v>4</v>
      </c>
      <c r="N7" s="297" t="s">
        <v>260</v>
      </c>
      <c r="O7" s="298" t="str">
        <f t="shared" si="0"/>
        <v>372</v>
      </c>
      <c r="P7" s="280">
        <f>'TOTAL HM MEI'!D7</f>
        <v>481</v>
      </c>
      <c r="Q7" s="300" t="s">
        <v>439</v>
      </c>
      <c r="R7" s="62"/>
      <c r="S7" s="301">
        <v>404.46</v>
      </c>
      <c r="T7" s="302">
        <v>125.48</v>
      </c>
      <c r="U7" s="303">
        <f>P7-(S7-T7)</f>
        <v>202.02000000000004</v>
      </c>
      <c r="V7" s="304">
        <f t="shared" si="2"/>
        <v>0.4200000000000001</v>
      </c>
      <c r="W7" s="286">
        <f t="shared" si="3"/>
        <v>0.27000000000000013</v>
      </c>
      <c r="X7" s="306">
        <f t="shared" si="4"/>
        <v>129.87000000000006</v>
      </c>
      <c r="Y7" s="412" t="s">
        <v>830</v>
      </c>
    </row>
    <row r="8" spans="2:26" ht="15" thickBot="1" x14ac:dyDescent="0.4">
      <c r="B8" s="85"/>
      <c r="C8" s="85"/>
      <c r="D8" s="85"/>
      <c r="E8" s="85" t="s">
        <v>1083</v>
      </c>
      <c r="F8" s="85" t="s">
        <v>848</v>
      </c>
      <c r="G8" s="85" t="s">
        <v>1084</v>
      </c>
      <c r="H8" s="85" t="s">
        <v>1085</v>
      </c>
      <c r="M8" s="47">
        <v>5</v>
      </c>
      <c r="N8" s="297" t="s">
        <v>262</v>
      </c>
      <c r="O8" s="298" t="str">
        <f t="shared" si="0"/>
        <v>378</v>
      </c>
      <c r="P8" s="280">
        <f>'TOTAL HM MEI'!D8</f>
        <v>508.7</v>
      </c>
      <c r="Q8" s="300" t="s">
        <v>439</v>
      </c>
      <c r="R8" s="62"/>
      <c r="S8" s="301">
        <v>432.27</v>
      </c>
      <c r="T8" s="302">
        <v>117.41</v>
      </c>
      <c r="U8" s="303">
        <f t="shared" ref="U8:U23" si="5">P8-(S8-T8)</f>
        <v>193.83999999999997</v>
      </c>
      <c r="V8" s="304">
        <f t="shared" si="2"/>
        <v>0.38104973461765279</v>
      </c>
      <c r="W8" s="286">
        <f t="shared" si="3"/>
        <v>0.2310497346176528</v>
      </c>
      <c r="X8" s="306">
        <f t="shared" si="4"/>
        <v>117.53499999999997</v>
      </c>
      <c r="Y8" s="412"/>
    </row>
    <row r="9" spans="2:26" ht="15" thickBot="1" x14ac:dyDescent="0.4">
      <c r="B9" s="339">
        <v>15</v>
      </c>
      <c r="C9" s="339">
        <v>16</v>
      </c>
      <c r="D9" s="339">
        <v>17</v>
      </c>
      <c r="E9" s="339">
        <v>18</v>
      </c>
      <c r="F9" s="339">
        <v>19</v>
      </c>
      <c r="G9" s="339">
        <v>20</v>
      </c>
      <c r="H9" s="339">
        <v>21</v>
      </c>
      <c r="M9" s="47">
        <v>6</v>
      </c>
      <c r="N9" s="297" t="s">
        <v>264</v>
      </c>
      <c r="O9" s="298" t="str">
        <f t="shared" si="0"/>
        <v>380</v>
      </c>
      <c r="P9" s="280">
        <f>'TOTAL HM MEI'!D9</f>
        <v>493.8</v>
      </c>
      <c r="Q9" s="300" t="s">
        <v>439</v>
      </c>
      <c r="R9" s="62"/>
      <c r="S9" s="301">
        <v>388.53</v>
      </c>
      <c r="T9" s="302">
        <v>113.14</v>
      </c>
      <c r="U9" s="303">
        <f t="shared" si="5"/>
        <v>218.41000000000003</v>
      </c>
      <c r="V9" s="304">
        <f t="shared" si="2"/>
        <v>0.44230457675172141</v>
      </c>
      <c r="W9" s="286">
        <f t="shared" si="3"/>
        <v>0.29230457675172139</v>
      </c>
      <c r="X9" s="306">
        <f t="shared" si="4"/>
        <v>144.34000000000003</v>
      </c>
      <c r="Y9" s="412"/>
    </row>
    <row r="10" spans="2:26" ht="15" thickBot="1" x14ac:dyDescent="0.4">
      <c r="B10" s="85" t="s">
        <v>911</v>
      </c>
      <c r="C10" s="85" t="s">
        <v>897</v>
      </c>
      <c r="D10" s="85" t="s">
        <v>1086</v>
      </c>
      <c r="E10" s="85" t="s">
        <v>1087</v>
      </c>
      <c r="F10" s="85" t="s">
        <v>1088</v>
      </c>
      <c r="G10" s="85" t="s">
        <v>922</v>
      </c>
      <c r="H10" s="85" t="s">
        <v>943</v>
      </c>
      <c r="M10" s="47">
        <v>7</v>
      </c>
      <c r="N10" s="297" t="s">
        <v>266</v>
      </c>
      <c r="O10" s="298" t="str">
        <f t="shared" si="0"/>
        <v>382</v>
      </c>
      <c r="P10" s="280">
        <f>'TOTAL HM MEI'!D10</f>
        <v>333.5</v>
      </c>
      <c r="Q10" s="300" t="s">
        <v>439</v>
      </c>
      <c r="R10" s="62"/>
      <c r="S10" s="302">
        <v>303.2</v>
      </c>
      <c r="T10" s="302">
        <v>116.51</v>
      </c>
      <c r="U10" s="303">
        <f t="shared" si="5"/>
        <v>146.81</v>
      </c>
      <c r="V10" s="304">
        <f t="shared" si="2"/>
        <v>0.44020989505247377</v>
      </c>
      <c r="W10" s="286">
        <f t="shared" si="3"/>
        <v>0.29020989505247374</v>
      </c>
      <c r="X10" s="306">
        <f t="shared" si="4"/>
        <v>96.784999999999997</v>
      </c>
      <c r="Y10" s="412"/>
    </row>
    <row r="11" spans="2:26" ht="15" thickBot="1" x14ac:dyDescent="0.4">
      <c r="B11" s="339">
        <v>22</v>
      </c>
      <c r="C11" s="339">
        <v>23</v>
      </c>
      <c r="D11" s="339">
        <v>24</v>
      </c>
      <c r="E11" s="339">
        <v>25</v>
      </c>
      <c r="F11" s="339">
        <v>26</v>
      </c>
      <c r="G11" s="339">
        <v>27</v>
      </c>
      <c r="H11" s="339">
        <v>28</v>
      </c>
      <c r="M11" s="47">
        <v>8</v>
      </c>
      <c r="N11" s="297" t="s">
        <v>267</v>
      </c>
      <c r="O11" s="298" t="str">
        <f t="shared" si="0"/>
        <v>383</v>
      </c>
      <c r="P11" s="280">
        <f>'TOTAL HM MEI'!D11</f>
        <v>381</v>
      </c>
      <c r="Q11" s="300" t="s">
        <v>439</v>
      </c>
      <c r="R11" s="62"/>
      <c r="S11" s="301">
        <v>305.10000000000002</v>
      </c>
      <c r="T11" s="302">
        <v>89.34</v>
      </c>
      <c r="U11" s="303">
        <f t="shared" si="5"/>
        <v>165.23999999999998</v>
      </c>
      <c r="V11" s="304">
        <f t="shared" si="2"/>
        <v>0.43370078740157475</v>
      </c>
      <c r="W11" s="286">
        <f t="shared" si="3"/>
        <v>0.28370078740157478</v>
      </c>
      <c r="X11" s="307">
        <f t="shared" si="4"/>
        <v>108.08999999999999</v>
      </c>
      <c r="Y11" s="412"/>
    </row>
    <row r="12" spans="2:26" ht="15" thickBot="1" x14ac:dyDescent="0.4">
      <c r="B12" s="85" t="s">
        <v>1089</v>
      </c>
      <c r="C12" s="85" t="s">
        <v>1090</v>
      </c>
      <c r="D12" s="85" t="s">
        <v>937</v>
      </c>
      <c r="E12" s="85" t="s">
        <v>1091</v>
      </c>
      <c r="F12" s="85" t="s">
        <v>1037</v>
      </c>
      <c r="G12" s="85" t="s">
        <v>912</v>
      </c>
      <c r="H12" s="85"/>
      <c r="M12" s="47">
        <v>9</v>
      </c>
      <c r="N12" s="313" t="s">
        <v>261</v>
      </c>
      <c r="O12" s="314" t="str">
        <f t="shared" si="0"/>
        <v>373</v>
      </c>
      <c r="P12" s="280">
        <f>'TOTAL HM MEI'!D12</f>
        <v>504.4</v>
      </c>
      <c r="Q12" s="332" t="s">
        <v>439</v>
      </c>
      <c r="R12" s="62"/>
      <c r="S12" s="316"/>
      <c r="T12" s="317"/>
      <c r="U12" s="318">
        <f t="shared" si="5"/>
        <v>504.4</v>
      </c>
      <c r="V12" s="319">
        <f t="shared" si="2"/>
        <v>1</v>
      </c>
      <c r="W12" s="286">
        <f t="shared" si="3"/>
        <v>0.85</v>
      </c>
      <c r="X12" s="321">
        <f t="shared" si="4"/>
        <v>428.73999999999995</v>
      </c>
      <c r="Y12" s="410" t="s">
        <v>828</v>
      </c>
    </row>
    <row r="13" spans="2:26" ht="15" thickBot="1" x14ac:dyDescent="0.4">
      <c r="B13" s="339">
        <v>29</v>
      </c>
      <c r="C13" s="339">
        <v>30</v>
      </c>
      <c r="D13" s="339">
        <v>31</v>
      </c>
      <c r="E13" s="339"/>
      <c r="F13" s="339"/>
      <c r="G13" s="339"/>
      <c r="H13" s="339"/>
      <c r="M13" s="47">
        <v>10</v>
      </c>
      <c r="N13" s="313" t="s">
        <v>263</v>
      </c>
      <c r="O13" s="314" t="str">
        <f t="shared" si="0"/>
        <v>379</v>
      </c>
      <c r="P13" s="280">
        <f>'TOTAL HM MEI'!D13</f>
        <v>115.9</v>
      </c>
      <c r="Q13" s="332" t="s">
        <v>439</v>
      </c>
      <c r="R13" s="62"/>
      <c r="S13" s="316"/>
      <c r="T13" s="322"/>
      <c r="U13" s="318">
        <f t="shared" si="5"/>
        <v>115.9</v>
      </c>
      <c r="V13" s="319">
        <f t="shared" si="2"/>
        <v>1</v>
      </c>
      <c r="W13" s="286">
        <f t="shared" si="3"/>
        <v>0.85</v>
      </c>
      <c r="X13" s="321">
        <f t="shared" si="4"/>
        <v>98.515000000000001</v>
      </c>
      <c r="Y13" s="410"/>
      <c r="Z13" s="121" t="s">
        <v>762</v>
      </c>
    </row>
    <row r="14" spans="2:26" ht="15" thickBot="1" x14ac:dyDescent="0.4">
      <c r="B14" s="85"/>
      <c r="C14" s="85"/>
      <c r="D14" s="340"/>
      <c r="E14" s="340"/>
      <c r="F14" s="340"/>
      <c r="G14" s="340"/>
      <c r="H14" s="340"/>
      <c r="M14" s="47">
        <v>11</v>
      </c>
      <c r="N14" s="313" t="s">
        <v>265</v>
      </c>
      <c r="O14" s="314" t="str">
        <f t="shared" si="0"/>
        <v>381</v>
      </c>
      <c r="P14" s="280">
        <f>'TOTAL HM MEI'!D14</f>
        <v>531.9</v>
      </c>
      <c r="Q14" s="332" t="s">
        <v>439</v>
      </c>
      <c r="R14" s="62"/>
      <c r="S14" s="316"/>
      <c r="T14" s="317"/>
      <c r="U14" s="318">
        <f t="shared" si="5"/>
        <v>531.9</v>
      </c>
      <c r="V14" s="319">
        <f t="shared" si="2"/>
        <v>1</v>
      </c>
      <c r="W14" s="286">
        <f t="shared" si="3"/>
        <v>0.85</v>
      </c>
      <c r="X14" s="321">
        <f t="shared" si="4"/>
        <v>452.11499999999995</v>
      </c>
      <c r="Y14" s="410"/>
    </row>
    <row r="15" spans="2:26" ht="15" thickBot="1" x14ac:dyDescent="0.4">
      <c r="B15" s="341"/>
      <c r="C15" s="341"/>
      <c r="D15" s="341"/>
      <c r="E15" s="341"/>
      <c r="F15" s="341"/>
      <c r="G15" s="341"/>
      <c r="H15" s="342"/>
      <c r="M15" s="47">
        <v>12</v>
      </c>
      <c r="N15" s="313" t="s">
        <v>347</v>
      </c>
      <c r="O15" s="314" t="str">
        <f t="shared" si="0"/>
        <v>384</v>
      </c>
      <c r="P15" s="280">
        <f>'TOTAL HM MEI'!D15</f>
        <v>543.70000000000005</v>
      </c>
      <c r="Q15" s="332" t="s">
        <v>439</v>
      </c>
      <c r="R15" s="62"/>
      <c r="S15" s="316"/>
      <c r="T15" s="317"/>
      <c r="U15" s="318">
        <f t="shared" si="5"/>
        <v>543.70000000000005</v>
      </c>
      <c r="V15" s="319">
        <f t="shared" si="2"/>
        <v>1</v>
      </c>
      <c r="W15" s="286">
        <f t="shared" si="3"/>
        <v>0.85</v>
      </c>
      <c r="X15" s="321">
        <f t="shared" si="4"/>
        <v>462.14500000000004</v>
      </c>
      <c r="Y15" s="410"/>
    </row>
    <row r="16" spans="2:26" ht="15" thickBot="1" x14ac:dyDescent="0.4">
      <c r="B16" s="429" t="s">
        <v>2</v>
      </c>
      <c r="C16" s="430"/>
      <c r="D16" s="430"/>
      <c r="E16" s="430"/>
      <c r="F16" s="430"/>
      <c r="G16" s="430"/>
      <c r="H16" s="431"/>
      <c r="M16" s="47">
        <v>13</v>
      </c>
      <c r="N16" s="65" t="s">
        <v>258</v>
      </c>
      <c r="O16" s="73" t="str">
        <f t="shared" si="0"/>
        <v>361</v>
      </c>
      <c r="P16" s="280">
        <f>'TOTAL HM MEI'!D16</f>
        <v>138</v>
      </c>
      <c r="Q16" s="333" t="s">
        <v>439</v>
      </c>
      <c r="R16" s="62"/>
      <c r="S16" s="311"/>
      <c r="T16" s="312"/>
      <c r="U16" s="149">
        <f t="shared" si="5"/>
        <v>138</v>
      </c>
      <c r="V16" s="150">
        <f t="shared" si="2"/>
        <v>1</v>
      </c>
      <c r="W16" s="286">
        <f t="shared" si="3"/>
        <v>0.85</v>
      </c>
      <c r="X16" s="113">
        <f t="shared" si="4"/>
        <v>117.3</v>
      </c>
      <c r="Y16" s="411" t="s">
        <v>829</v>
      </c>
    </row>
    <row r="17" spans="2:26" ht="15" thickBot="1" x14ac:dyDescent="0.4">
      <c r="B17" s="419" t="s">
        <v>1010</v>
      </c>
      <c r="C17" s="419"/>
      <c r="D17" s="419"/>
      <c r="E17" s="419"/>
      <c r="F17" s="419"/>
      <c r="G17" s="419"/>
      <c r="H17" s="419"/>
      <c r="M17" s="47">
        <v>14</v>
      </c>
      <c r="N17" s="65" t="s">
        <v>259</v>
      </c>
      <c r="O17" s="73" t="str">
        <f t="shared" si="0"/>
        <v>362</v>
      </c>
      <c r="P17" s="280">
        <f>'TOTAL HM MEI'!D17</f>
        <v>390.2</v>
      </c>
      <c r="Q17" s="333" t="s">
        <v>439</v>
      </c>
      <c r="R17" s="62"/>
      <c r="S17" s="311"/>
      <c r="T17" s="312"/>
      <c r="U17" s="149">
        <f t="shared" si="5"/>
        <v>390.2</v>
      </c>
      <c r="V17" s="150">
        <f t="shared" si="2"/>
        <v>1</v>
      </c>
      <c r="W17" s="286">
        <f t="shared" si="3"/>
        <v>0.85</v>
      </c>
      <c r="X17" s="113">
        <f t="shared" si="4"/>
        <v>331.66999999999996</v>
      </c>
      <c r="Y17" s="411"/>
      <c r="Z17" s="121" t="s">
        <v>762</v>
      </c>
    </row>
    <row r="18" spans="2:26" ht="15" thickBot="1" x14ac:dyDescent="0.4">
      <c r="B18" s="336" t="s">
        <v>1011</v>
      </c>
      <c r="C18" s="337" t="s">
        <v>834</v>
      </c>
      <c r="D18" s="337" t="s">
        <v>835</v>
      </c>
      <c r="E18" s="337" t="s">
        <v>836</v>
      </c>
      <c r="F18" s="337" t="s">
        <v>837</v>
      </c>
      <c r="G18" s="337" t="s">
        <v>1012</v>
      </c>
      <c r="H18" s="338" t="s">
        <v>839</v>
      </c>
      <c r="J18" s="106" t="s">
        <v>1020</v>
      </c>
      <c r="K18" s="106" t="s">
        <v>1021</v>
      </c>
      <c r="M18" s="47">
        <v>15</v>
      </c>
      <c r="N18" s="323" t="s">
        <v>734</v>
      </c>
      <c r="O18" s="314" t="str">
        <f t="shared" si="0"/>
        <v>387</v>
      </c>
      <c r="P18" s="280">
        <f>'TOTAL HM MEI'!D18</f>
        <v>444.2</v>
      </c>
      <c r="Q18" s="332" t="s">
        <v>439</v>
      </c>
      <c r="R18" s="62"/>
      <c r="S18" s="316"/>
      <c r="T18" s="317"/>
      <c r="U18" s="318">
        <f t="shared" si="5"/>
        <v>444.2</v>
      </c>
      <c r="V18" s="319">
        <f t="shared" si="2"/>
        <v>1</v>
      </c>
      <c r="W18" s="286">
        <f t="shared" si="3"/>
        <v>0.85</v>
      </c>
      <c r="X18" s="321">
        <f t="shared" si="4"/>
        <v>377.57</v>
      </c>
      <c r="Y18" s="275" t="s">
        <v>828</v>
      </c>
    </row>
    <row r="19" spans="2:26" ht="16.5" thickBot="1" x14ac:dyDescent="0.4">
      <c r="B19" s="339">
        <v>1</v>
      </c>
      <c r="C19" s="339">
        <v>2</v>
      </c>
      <c r="D19" s="339">
        <v>3</v>
      </c>
      <c r="E19" s="339">
        <v>4</v>
      </c>
      <c r="F19" s="339">
        <v>5</v>
      </c>
      <c r="G19" s="339">
        <v>6</v>
      </c>
      <c r="H19" s="339">
        <v>7</v>
      </c>
      <c r="J19" s="106" t="s">
        <v>1022</v>
      </c>
      <c r="K19" s="85" t="s">
        <v>1129</v>
      </c>
      <c r="M19" s="47">
        <v>16</v>
      </c>
      <c r="N19" s="324" t="s">
        <v>733</v>
      </c>
      <c r="O19" s="290" t="str">
        <f t="shared" si="0"/>
        <v>388</v>
      </c>
      <c r="P19" s="280">
        <f>'TOTAL HM MEI'!D19</f>
        <v>518.4</v>
      </c>
      <c r="Q19" s="292" t="s">
        <v>439</v>
      </c>
      <c r="R19" s="62"/>
      <c r="S19" s="308"/>
      <c r="T19" s="310"/>
      <c r="U19" s="293">
        <f t="shared" si="5"/>
        <v>518.4</v>
      </c>
      <c r="V19" s="294">
        <f t="shared" si="2"/>
        <v>1</v>
      </c>
      <c r="W19" s="286">
        <f t="shared" si="3"/>
        <v>0.85</v>
      </c>
      <c r="X19" s="296">
        <f t="shared" si="4"/>
        <v>440.64</v>
      </c>
      <c r="Y19" s="412" t="s">
        <v>830</v>
      </c>
    </row>
    <row r="20" spans="2:26" ht="16.5" thickBot="1" x14ac:dyDescent="0.4">
      <c r="B20" s="85" t="s">
        <v>1032</v>
      </c>
      <c r="C20" s="85"/>
      <c r="D20" s="85" t="s">
        <v>904</v>
      </c>
      <c r="E20" s="85"/>
      <c r="F20" s="85" t="s">
        <v>1033</v>
      </c>
      <c r="G20" s="85" t="s">
        <v>1034</v>
      </c>
      <c r="H20" s="85" t="s">
        <v>1019</v>
      </c>
      <c r="J20" s="106" t="s">
        <v>1023</v>
      </c>
      <c r="K20" s="85" t="s">
        <v>1130</v>
      </c>
      <c r="M20" s="47">
        <v>17</v>
      </c>
      <c r="N20" s="324" t="s">
        <v>732</v>
      </c>
      <c r="O20" s="290" t="str">
        <f t="shared" si="0"/>
        <v>391</v>
      </c>
      <c r="P20" s="280">
        <f>'TOTAL HM MEI'!D20</f>
        <v>545.79999999999995</v>
      </c>
      <c r="Q20" s="292" t="s">
        <v>439</v>
      </c>
      <c r="R20" s="62"/>
      <c r="S20" s="308"/>
      <c r="T20" s="309"/>
      <c r="U20" s="293">
        <f t="shared" si="5"/>
        <v>545.79999999999995</v>
      </c>
      <c r="V20" s="294">
        <f t="shared" si="2"/>
        <v>1</v>
      </c>
      <c r="W20" s="286">
        <f t="shared" si="3"/>
        <v>0.85</v>
      </c>
      <c r="X20" s="296">
        <f t="shared" si="4"/>
        <v>463.92999999999995</v>
      </c>
      <c r="Y20" s="412"/>
    </row>
    <row r="21" spans="2:26" ht="15" thickBot="1" x14ac:dyDescent="0.4">
      <c r="B21" s="339">
        <v>8</v>
      </c>
      <c r="C21" s="339">
        <v>9</v>
      </c>
      <c r="D21" s="339">
        <v>10</v>
      </c>
      <c r="E21" s="339">
        <v>11</v>
      </c>
      <c r="F21" s="339">
        <v>12</v>
      </c>
      <c r="G21" s="339">
        <v>13</v>
      </c>
      <c r="H21" s="339">
        <v>14</v>
      </c>
      <c r="J21" s="106" t="s">
        <v>1024</v>
      </c>
      <c r="K21" s="85" t="s">
        <v>1131</v>
      </c>
      <c r="M21" s="47">
        <v>18</v>
      </c>
      <c r="N21" s="324" t="s">
        <v>737</v>
      </c>
      <c r="O21" s="290" t="str">
        <f t="shared" si="0"/>
        <v>389</v>
      </c>
      <c r="P21" s="280">
        <f>'TOTAL HM MEI'!D21</f>
        <v>582.6</v>
      </c>
      <c r="Q21" s="292" t="s">
        <v>439</v>
      </c>
      <c r="R21" s="62"/>
      <c r="S21" s="308"/>
      <c r="T21" s="309"/>
      <c r="U21" s="293">
        <f t="shared" si="5"/>
        <v>582.6</v>
      </c>
      <c r="V21" s="294">
        <f t="shared" si="2"/>
        <v>1</v>
      </c>
      <c r="W21" s="286">
        <f t="shared" si="3"/>
        <v>0.85</v>
      </c>
      <c r="X21" s="296">
        <f t="shared" si="4"/>
        <v>495.21</v>
      </c>
      <c r="Y21" s="412"/>
    </row>
    <row r="22" spans="2:26" ht="15" thickBot="1" x14ac:dyDescent="0.4">
      <c r="B22" s="85" t="s">
        <v>1035</v>
      </c>
      <c r="C22" s="85" t="s">
        <v>1036</v>
      </c>
      <c r="D22" s="85" t="s">
        <v>1037</v>
      </c>
      <c r="E22" s="85" t="s">
        <v>1123</v>
      </c>
      <c r="F22" s="85" t="s">
        <v>1124</v>
      </c>
      <c r="G22" s="85" t="s">
        <v>936</v>
      </c>
      <c r="H22" s="85" t="s">
        <v>924</v>
      </c>
      <c r="J22" s="106" t="s">
        <v>11</v>
      </c>
      <c r="K22" s="85" t="s">
        <v>1132</v>
      </c>
      <c r="M22" s="47">
        <v>19</v>
      </c>
      <c r="N22" s="324" t="s">
        <v>735</v>
      </c>
      <c r="O22" s="290" t="str">
        <f t="shared" si="0"/>
        <v>390</v>
      </c>
      <c r="P22" s="280">
        <f>'TOTAL HM MEI'!D22</f>
        <v>521.6</v>
      </c>
      <c r="Q22" s="292" t="s">
        <v>439</v>
      </c>
      <c r="R22" s="62"/>
      <c r="S22" s="308"/>
      <c r="T22" s="309"/>
      <c r="U22" s="293">
        <f t="shared" si="5"/>
        <v>521.6</v>
      </c>
      <c r="V22" s="294">
        <f t="shared" si="2"/>
        <v>1</v>
      </c>
      <c r="W22" s="286">
        <f t="shared" si="3"/>
        <v>0.85</v>
      </c>
      <c r="X22" s="296">
        <f t="shared" si="4"/>
        <v>443.36</v>
      </c>
      <c r="Y22" s="412"/>
    </row>
    <row r="23" spans="2:26" ht="15" thickBot="1" x14ac:dyDescent="0.4">
      <c r="B23" s="339">
        <v>15</v>
      </c>
      <c r="C23" s="339">
        <v>16</v>
      </c>
      <c r="D23" s="339">
        <v>17</v>
      </c>
      <c r="E23" s="339">
        <v>18</v>
      </c>
      <c r="F23" s="339">
        <v>19</v>
      </c>
      <c r="G23" s="339">
        <v>20</v>
      </c>
      <c r="H23" s="339">
        <v>21</v>
      </c>
      <c r="M23" s="47">
        <v>20</v>
      </c>
      <c r="N23" s="324" t="s">
        <v>736</v>
      </c>
      <c r="O23" s="290" t="str">
        <f t="shared" si="0"/>
        <v>392</v>
      </c>
      <c r="P23" s="280">
        <f>'TOTAL HM MEI'!D23</f>
        <v>499.1</v>
      </c>
      <c r="Q23" s="292" t="s">
        <v>439</v>
      </c>
      <c r="R23" s="62"/>
      <c r="S23" s="308"/>
      <c r="T23" s="309"/>
      <c r="U23" s="293">
        <f t="shared" si="5"/>
        <v>499.1</v>
      </c>
      <c r="V23" s="294">
        <f t="shared" si="2"/>
        <v>1</v>
      </c>
      <c r="W23" s="286">
        <f t="shared" si="3"/>
        <v>0.85</v>
      </c>
      <c r="X23" s="296">
        <f t="shared" si="4"/>
        <v>424.23500000000001</v>
      </c>
      <c r="Y23" s="412"/>
    </row>
    <row r="24" spans="2:26" ht="15" thickBot="1" x14ac:dyDescent="0.4">
      <c r="B24" s="85" t="s">
        <v>901</v>
      </c>
      <c r="C24" s="85" t="s">
        <v>964</v>
      </c>
      <c r="D24" s="85" t="s">
        <v>1125</v>
      </c>
      <c r="E24" s="85" t="s">
        <v>1126</v>
      </c>
      <c r="F24" s="85"/>
      <c r="G24" s="85"/>
      <c r="H24" s="85" t="s">
        <v>1127</v>
      </c>
      <c r="M24" s="413" t="s">
        <v>268</v>
      </c>
      <c r="N24" s="413"/>
      <c r="O24" s="413"/>
      <c r="P24" s="245">
        <f>SUM(P4:P23)</f>
        <v>8178.5000000000009</v>
      </c>
      <c r="Q24" s="334"/>
      <c r="R24" s="115">
        <f>SUM(R4:R17)</f>
        <v>0</v>
      </c>
      <c r="S24" s="117">
        <f>SUM(S4:S23)</f>
        <v>1833.56</v>
      </c>
      <c r="T24" s="117">
        <f>SUM(T7:T11)</f>
        <v>561.88</v>
      </c>
      <c r="U24" s="271">
        <f>SUM(U4:U23)</f>
        <v>6906.8200000000006</v>
      </c>
      <c r="V24" s="118"/>
      <c r="W24" s="119">
        <f>SUM(W7:W11)</f>
        <v>1.3672649938234227</v>
      </c>
      <c r="X24" s="120">
        <f>SUM(X4:X23)</f>
        <v>5680.0450000000001</v>
      </c>
    </row>
    <row r="25" spans="2:26" x14ac:dyDescent="0.35">
      <c r="B25" s="339">
        <v>22</v>
      </c>
      <c r="C25" s="339">
        <v>23</v>
      </c>
      <c r="D25" s="339">
        <v>24</v>
      </c>
      <c r="E25" s="339">
        <v>25</v>
      </c>
      <c r="F25" s="339">
        <v>26</v>
      </c>
      <c r="G25" s="339">
        <v>27</v>
      </c>
      <c r="H25" s="339">
        <v>28</v>
      </c>
    </row>
    <row r="26" spans="2:26" x14ac:dyDescent="0.35">
      <c r="B26" s="85"/>
      <c r="C26" s="85"/>
      <c r="D26" s="85" t="s">
        <v>1128</v>
      </c>
      <c r="E26" s="85" t="s">
        <v>1090</v>
      </c>
      <c r="F26" s="85" t="s">
        <v>854</v>
      </c>
      <c r="G26" s="85" t="s">
        <v>907</v>
      </c>
      <c r="H26" s="85"/>
    </row>
    <row r="27" spans="2:26" x14ac:dyDescent="0.35">
      <c r="B27" s="339">
        <v>29</v>
      </c>
      <c r="C27" s="339">
        <v>30</v>
      </c>
      <c r="D27" s="339">
        <v>31</v>
      </c>
      <c r="E27" s="339"/>
      <c r="F27" s="339"/>
      <c r="G27" s="339"/>
      <c r="H27" s="339"/>
    </row>
    <row r="28" spans="2:26" x14ac:dyDescent="0.35">
      <c r="B28" s="85"/>
      <c r="C28" s="85"/>
      <c r="D28" s="340"/>
      <c r="E28" s="340"/>
      <c r="F28" s="340"/>
      <c r="G28" s="340"/>
      <c r="H28" s="340"/>
      <c r="U28" t="s">
        <v>14</v>
      </c>
    </row>
    <row r="30" spans="2:26" x14ac:dyDescent="0.35">
      <c r="B30" s="429" t="s">
        <v>1</v>
      </c>
      <c r="C30" s="430"/>
      <c r="D30" s="430"/>
      <c r="E30" s="430"/>
      <c r="F30" s="430"/>
      <c r="G30" s="430"/>
      <c r="H30" s="431"/>
    </row>
    <row r="31" spans="2:26" x14ac:dyDescent="0.35">
      <c r="B31" s="419" t="s">
        <v>1010</v>
      </c>
      <c r="C31" s="419"/>
      <c r="D31" s="419"/>
      <c r="E31" s="419"/>
      <c r="F31" s="419"/>
      <c r="G31" s="419"/>
      <c r="H31" s="419"/>
    </row>
    <row r="32" spans="2:26" x14ac:dyDescent="0.35">
      <c r="B32" s="336" t="s">
        <v>1011</v>
      </c>
      <c r="C32" s="337" t="s">
        <v>834</v>
      </c>
      <c r="D32" s="337" t="s">
        <v>835</v>
      </c>
      <c r="E32" s="337" t="s">
        <v>836</v>
      </c>
      <c r="F32" s="337" t="s">
        <v>837</v>
      </c>
      <c r="G32" s="337" t="s">
        <v>1012</v>
      </c>
      <c r="H32" s="338" t="s">
        <v>839</v>
      </c>
      <c r="J32" s="106" t="s">
        <v>1020</v>
      </c>
      <c r="K32" s="106" t="s">
        <v>1021</v>
      </c>
    </row>
    <row r="33" spans="2:11" ht="16" x14ac:dyDescent="0.35">
      <c r="B33" s="339">
        <v>1</v>
      </c>
      <c r="C33" s="339">
        <v>2</v>
      </c>
      <c r="D33" s="339">
        <v>3</v>
      </c>
      <c r="E33" s="339">
        <v>4</v>
      </c>
      <c r="F33" s="339">
        <v>5</v>
      </c>
      <c r="G33" s="339">
        <v>6</v>
      </c>
      <c r="H33" s="339">
        <v>7</v>
      </c>
      <c r="J33" s="106" t="s">
        <v>1022</v>
      </c>
      <c r="K33" s="85" t="s">
        <v>1104</v>
      </c>
    </row>
    <row r="34" spans="2:11" ht="16" x14ac:dyDescent="0.35">
      <c r="B34" s="85" t="s">
        <v>587</v>
      </c>
      <c r="C34" s="85"/>
      <c r="D34" s="85" t="s">
        <v>1013</v>
      </c>
      <c r="E34" s="85" t="s">
        <v>1014</v>
      </c>
      <c r="F34" s="85" t="s">
        <v>1015</v>
      </c>
      <c r="G34" s="85" t="s">
        <v>1016</v>
      </c>
      <c r="H34" s="85" t="s">
        <v>1017</v>
      </c>
      <c r="J34" s="106" t="s">
        <v>1023</v>
      </c>
      <c r="K34" s="85" t="s">
        <v>1105</v>
      </c>
    </row>
    <row r="35" spans="2:11" x14ac:dyDescent="0.35">
      <c r="B35" s="339">
        <v>8</v>
      </c>
      <c r="C35" s="339">
        <v>9</v>
      </c>
      <c r="D35" s="339">
        <v>10</v>
      </c>
      <c r="E35" s="339">
        <v>11</v>
      </c>
      <c r="F35" s="339">
        <v>12</v>
      </c>
      <c r="G35" s="339">
        <v>13</v>
      </c>
      <c r="H35" s="339">
        <v>14</v>
      </c>
      <c r="J35" s="106" t="s">
        <v>1024</v>
      </c>
      <c r="K35" s="85" t="s">
        <v>1106</v>
      </c>
    </row>
    <row r="36" spans="2:11" x14ac:dyDescent="0.35">
      <c r="B36" s="85" t="s">
        <v>1018</v>
      </c>
      <c r="C36" s="85" t="s">
        <v>928</v>
      </c>
      <c r="D36" s="85" t="s">
        <v>1019</v>
      </c>
      <c r="E36" s="85" t="s">
        <v>1096</v>
      </c>
      <c r="F36" s="85" t="s">
        <v>1097</v>
      </c>
      <c r="G36" s="85" t="s">
        <v>1031</v>
      </c>
      <c r="H36" s="85" t="s">
        <v>1098</v>
      </c>
      <c r="J36" s="106" t="s">
        <v>11</v>
      </c>
      <c r="K36" s="85" t="s">
        <v>1107</v>
      </c>
    </row>
    <row r="37" spans="2:11" x14ac:dyDescent="0.35">
      <c r="B37" s="339">
        <v>15</v>
      </c>
      <c r="C37" s="339">
        <v>16</v>
      </c>
      <c r="D37" s="339">
        <v>17</v>
      </c>
      <c r="E37" s="339">
        <v>18</v>
      </c>
      <c r="F37" s="339">
        <v>19</v>
      </c>
      <c r="G37" s="339">
        <v>20</v>
      </c>
      <c r="H37" s="339">
        <v>21</v>
      </c>
    </row>
    <row r="38" spans="2:11" x14ac:dyDescent="0.35">
      <c r="B38" s="85" t="s">
        <v>593</v>
      </c>
      <c r="C38" s="85" t="s">
        <v>1099</v>
      </c>
      <c r="D38" s="85"/>
      <c r="E38" s="85" t="s">
        <v>1100</v>
      </c>
      <c r="F38" s="85"/>
      <c r="G38" s="85" t="s">
        <v>1101</v>
      </c>
      <c r="H38" s="85"/>
    </row>
    <row r="39" spans="2:11" x14ac:dyDescent="0.35">
      <c r="B39" s="339">
        <v>22</v>
      </c>
      <c r="C39" s="339">
        <v>23</v>
      </c>
      <c r="D39" s="339">
        <v>24</v>
      </c>
      <c r="E39" s="339">
        <v>25</v>
      </c>
      <c r="F39" s="339">
        <v>26</v>
      </c>
      <c r="G39" s="339">
        <v>27</v>
      </c>
      <c r="H39" s="339">
        <v>28</v>
      </c>
    </row>
    <row r="40" spans="2:11" x14ac:dyDescent="0.35">
      <c r="B40" s="85" t="s">
        <v>1102</v>
      </c>
      <c r="C40" s="85" t="s">
        <v>890</v>
      </c>
      <c r="D40" s="85" t="s">
        <v>910</v>
      </c>
      <c r="E40" s="85" t="s">
        <v>846</v>
      </c>
      <c r="F40" s="85" t="s">
        <v>875</v>
      </c>
      <c r="G40" s="85" t="s">
        <v>1103</v>
      </c>
      <c r="H40" s="85" t="s">
        <v>731</v>
      </c>
    </row>
    <row r="41" spans="2:11" x14ac:dyDescent="0.35">
      <c r="B41" s="339">
        <v>29</v>
      </c>
      <c r="C41" s="339">
        <v>30</v>
      </c>
      <c r="D41" s="339">
        <v>31</v>
      </c>
      <c r="E41" s="339"/>
      <c r="F41" s="339"/>
      <c r="G41" s="339"/>
      <c r="H41" s="339"/>
    </row>
    <row r="42" spans="2:11" x14ac:dyDescent="0.35">
      <c r="B42" s="85"/>
      <c r="C42" s="85"/>
      <c r="D42" s="85"/>
      <c r="E42" s="340"/>
      <c r="F42" s="340"/>
      <c r="G42" s="340"/>
      <c r="H42" s="340"/>
    </row>
    <row r="44" spans="2:11" x14ac:dyDescent="0.35">
      <c r="B44" s="429" t="s">
        <v>4</v>
      </c>
      <c r="C44" s="430"/>
      <c r="D44" s="430"/>
      <c r="E44" s="430"/>
      <c r="F44" s="430"/>
      <c r="G44" s="430"/>
      <c r="H44" s="431"/>
    </row>
    <row r="45" spans="2:11" x14ac:dyDescent="0.35">
      <c r="B45" s="419" t="s">
        <v>1010</v>
      </c>
      <c r="C45" s="419"/>
      <c r="D45" s="419"/>
      <c r="E45" s="419"/>
      <c r="F45" s="419"/>
      <c r="G45" s="419"/>
      <c r="H45" s="419"/>
      <c r="J45" s="106" t="s">
        <v>1020</v>
      </c>
      <c r="K45" s="106" t="s">
        <v>1021</v>
      </c>
    </row>
    <row r="46" spans="2:11" ht="16" x14ac:dyDescent="0.35">
      <c r="B46" s="336" t="s">
        <v>1011</v>
      </c>
      <c r="C46" s="337" t="s">
        <v>834</v>
      </c>
      <c r="D46" s="337" t="s">
        <v>835</v>
      </c>
      <c r="E46" s="337" t="s">
        <v>836</v>
      </c>
      <c r="F46" s="337" t="s">
        <v>837</v>
      </c>
      <c r="G46" s="337" t="s">
        <v>1012</v>
      </c>
      <c r="H46" s="338" t="s">
        <v>839</v>
      </c>
      <c r="J46" s="106" t="s">
        <v>1022</v>
      </c>
      <c r="K46" s="85" t="s">
        <v>1119</v>
      </c>
    </row>
    <row r="47" spans="2:11" ht="16" x14ac:dyDescent="0.35">
      <c r="B47" s="339">
        <v>1</v>
      </c>
      <c r="C47" s="339">
        <v>2</v>
      </c>
      <c r="D47" s="339">
        <v>3</v>
      </c>
      <c r="E47" s="339">
        <v>4</v>
      </c>
      <c r="F47" s="339">
        <v>5</v>
      </c>
      <c r="G47" s="339">
        <v>6</v>
      </c>
      <c r="H47" s="339">
        <v>7</v>
      </c>
      <c r="J47" s="106" t="s">
        <v>1023</v>
      </c>
      <c r="K47" s="85" t="s">
        <v>1120</v>
      </c>
    </row>
    <row r="48" spans="2:11" x14ac:dyDescent="0.35">
      <c r="B48" s="85" t="s">
        <v>500</v>
      </c>
      <c r="C48" s="85"/>
      <c r="D48" s="85" t="s">
        <v>1025</v>
      </c>
      <c r="E48" s="85" t="s">
        <v>965</v>
      </c>
      <c r="F48" s="85" t="s">
        <v>1026</v>
      </c>
      <c r="G48" s="85" t="s">
        <v>1027</v>
      </c>
      <c r="H48" s="85" t="s">
        <v>1028</v>
      </c>
      <c r="J48" s="106" t="s">
        <v>1024</v>
      </c>
      <c r="K48" s="85" t="s">
        <v>1121</v>
      </c>
    </row>
    <row r="49" spans="2:11" x14ac:dyDescent="0.35">
      <c r="B49" s="339">
        <v>8</v>
      </c>
      <c r="C49" s="339">
        <v>9</v>
      </c>
      <c r="D49" s="339">
        <v>10</v>
      </c>
      <c r="E49" s="339">
        <v>11</v>
      </c>
      <c r="F49" s="339">
        <v>12</v>
      </c>
      <c r="G49" s="339">
        <v>13</v>
      </c>
      <c r="H49" s="339">
        <v>14</v>
      </c>
      <c r="J49" s="106" t="s">
        <v>11</v>
      </c>
      <c r="K49" s="85" t="s">
        <v>1122</v>
      </c>
    </row>
    <row r="50" spans="2:11" x14ac:dyDescent="0.35">
      <c r="B50" s="85" t="s">
        <v>1029</v>
      </c>
      <c r="C50" s="85" t="s">
        <v>1030</v>
      </c>
      <c r="D50" s="85" t="s">
        <v>1031</v>
      </c>
      <c r="E50" s="85" t="s">
        <v>1044</v>
      </c>
      <c r="F50" s="85" t="s">
        <v>1108</v>
      </c>
      <c r="G50" s="85" t="s">
        <v>878</v>
      </c>
      <c r="H50" s="85" t="s">
        <v>1108</v>
      </c>
    </row>
    <row r="51" spans="2:11" x14ac:dyDescent="0.35">
      <c r="B51" s="339">
        <v>15</v>
      </c>
      <c r="C51" s="339">
        <v>16</v>
      </c>
      <c r="D51" s="339">
        <v>17</v>
      </c>
      <c r="E51" s="339">
        <v>18</v>
      </c>
      <c r="F51" s="339">
        <v>19</v>
      </c>
      <c r="G51" s="339">
        <v>20</v>
      </c>
      <c r="H51" s="339">
        <v>21</v>
      </c>
    </row>
    <row r="52" spans="2:11" x14ac:dyDescent="0.35">
      <c r="B52" s="85" t="s">
        <v>1109</v>
      </c>
      <c r="C52" s="85" t="s">
        <v>1110</v>
      </c>
      <c r="D52" s="85" t="s">
        <v>922</v>
      </c>
      <c r="E52" s="85" t="s">
        <v>965</v>
      </c>
      <c r="F52" s="85" t="s">
        <v>1111</v>
      </c>
      <c r="G52" s="85" t="s">
        <v>1112</v>
      </c>
      <c r="H52" s="85" t="s">
        <v>852</v>
      </c>
    </row>
    <row r="53" spans="2:11" x14ac:dyDescent="0.35">
      <c r="B53" s="339">
        <v>22</v>
      </c>
      <c r="C53" s="339">
        <v>23</v>
      </c>
      <c r="D53" s="339">
        <v>24</v>
      </c>
      <c r="E53" s="339">
        <v>25</v>
      </c>
      <c r="F53" s="339">
        <v>26</v>
      </c>
      <c r="G53" s="339">
        <v>27</v>
      </c>
      <c r="H53" s="339">
        <v>28</v>
      </c>
    </row>
    <row r="54" spans="2:11" x14ac:dyDescent="0.35">
      <c r="B54" s="85" t="s">
        <v>1113</v>
      </c>
      <c r="C54" s="85" t="s">
        <v>893</v>
      </c>
      <c r="D54" s="85" t="s">
        <v>1114</v>
      </c>
      <c r="E54" s="85" t="s">
        <v>1115</v>
      </c>
      <c r="F54" s="85" t="s">
        <v>1116</v>
      </c>
      <c r="G54" s="85" t="s">
        <v>1117</v>
      </c>
      <c r="H54" s="85" t="s">
        <v>1118</v>
      </c>
    </row>
    <row r="55" spans="2:11" x14ac:dyDescent="0.35">
      <c r="B55" s="339">
        <v>29</v>
      </c>
      <c r="C55" s="339">
        <v>30</v>
      </c>
      <c r="D55" s="339">
        <v>31</v>
      </c>
      <c r="E55" s="339"/>
      <c r="F55" s="339"/>
      <c r="G55" s="339"/>
      <c r="H55" s="339"/>
    </row>
    <row r="56" spans="2:11" x14ac:dyDescent="0.35">
      <c r="B56" s="85"/>
      <c r="C56" s="85"/>
      <c r="D56" s="85"/>
      <c r="E56" s="340"/>
      <c r="F56" s="340"/>
      <c r="G56" s="340"/>
      <c r="H56" s="340"/>
    </row>
    <row r="58" spans="2:11" ht="15" customHeight="1" x14ac:dyDescent="0.35">
      <c r="B58" s="427" t="s">
        <v>3</v>
      </c>
      <c r="C58" s="427"/>
      <c r="D58" s="427"/>
      <c r="E58" s="427"/>
      <c r="F58" s="427"/>
      <c r="G58" s="427"/>
      <c r="H58" s="427"/>
    </row>
    <row r="59" spans="2:11" x14ac:dyDescent="0.35">
      <c r="B59" s="428" t="s">
        <v>1010</v>
      </c>
      <c r="C59" s="428"/>
      <c r="D59" s="428"/>
      <c r="E59" s="428"/>
      <c r="F59" s="428"/>
      <c r="G59" s="428"/>
      <c r="H59" s="428"/>
    </row>
    <row r="60" spans="2:11" x14ac:dyDescent="0.35">
      <c r="B60" s="357" t="s">
        <v>1011</v>
      </c>
      <c r="C60" s="358" t="s">
        <v>834</v>
      </c>
      <c r="D60" s="358" t="s">
        <v>835</v>
      </c>
      <c r="E60" s="358" t="s">
        <v>836</v>
      </c>
      <c r="F60" s="358" t="s">
        <v>837</v>
      </c>
      <c r="G60" s="358" t="s">
        <v>1012</v>
      </c>
      <c r="H60" s="359" t="s">
        <v>839</v>
      </c>
      <c r="J60" s="106" t="s">
        <v>1020</v>
      </c>
      <c r="K60" s="106" t="s">
        <v>1021</v>
      </c>
    </row>
    <row r="61" spans="2:11" ht="16" x14ac:dyDescent="0.35">
      <c r="B61" s="360">
        <v>1</v>
      </c>
      <c r="C61" s="360">
        <v>2</v>
      </c>
      <c r="D61" s="360">
        <v>3</v>
      </c>
      <c r="E61" s="360">
        <v>4</v>
      </c>
      <c r="F61" s="360">
        <v>5</v>
      </c>
      <c r="G61" s="360">
        <v>6</v>
      </c>
      <c r="H61" s="360">
        <v>7</v>
      </c>
      <c r="J61" s="106" t="s">
        <v>1022</v>
      </c>
      <c r="K61" s="85" t="s">
        <v>1079</v>
      </c>
    </row>
    <row r="62" spans="2:11" ht="16" x14ac:dyDescent="0.35">
      <c r="B62" s="361" t="s">
        <v>869</v>
      </c>
      <c r="C62" s="361"/>
      <c r="D62" s="361" t="s">
        <v>868</v>
      </c>
      <c r="E62" s="361"/>
      <c r="F62" s="361" t="s">
        <v>1038</v>
      </c>
      <c r="G62" s="361" t="s">
        <v>1039</v>
      </c>
      <c r="H62" s="361" t="s">
        <v>1025</v>
      </c>
      <c r="J62" s="106" t="s">
        <v>1023</v>
      </c>
      <c r="K62" s="85" t="s">
        <v>1080</v>
      </c>
    </row>
    <row r="63" spans="2:11" x14ac:dyDescent="0.35">
      <c r="B63" s="360">
        <v>8</v>
      </c>
      <c r="C63" s="360">
        <v>9</v>
      </c>
      <c r="D63" s="360">
        <v>10</v>
      </c>
      <c r="E63" s="360">
        <v>11</v>
      </c>
      <c r="F63" s="360">
        <v>12</v>
      </c>
      <c r="G63" s="360">
        <v>13</v>
      </c>
      <c r="H63" s="360">
        <v>14</v>
      </c>
      <c r="J63" s="106" t="s">
        <v>1024</v>
      </c>
      <c r="K63" s="85" t="s">
        <v>1081</v>
      </c>
    </row>
    <row r="64" spans="2:11" x14ac:dyDescent="0.35">
      <c r="B64" s="361" t="s">
        <v>957</v>
      </c>
      <c r="C64" s="361" t="s">
        <v>1040</v>
      </c>
      <c r="D64" s="361" t="s">
        <v>1041</v>
      </c>
      <c r="E64" s="361" t="s">
        <v>1073</v>
      </c>
      <c r="F64" s="361" t="s">
        <v>858</v>
      </c>
      <c r="G64" s="361" t="s">
        <v>1074</v>
      </c>
      <c r="H64" s="361" t="s">
        <v>1075</v>
      </c>
      <c r="J64" s="106" t="s">
        <v>11</v>
      </c>
      <c r="K64" s="85" t="s">
        <v>1082</v>
      </c>
    </row>
    <row r="65" spans="2:8" x14ac:dyDescent="0.35">
      <c r="B65" s="360">
        <v>15</v>
      </c>
      <c r="C65" s="360">
        <v>16</v>
      </c>
      <c r="D65" s="360">
        <v>17</v>
      </c>
      <c r="E65" s="360">
        <v>18</v>
      </c>
      <c r="F65" s="360">
        <v>19</v>
      </c>
      <c r="G65" s="360">
        <v>20</v>
      </c>
      <c r="H65" s="360">
        <v>21</v>
      </c>
    </row>
    <row r="66" spans="2:8" x14ac:dyDescent="0.35">
      <c r="B66" s="361" t="s">
        <v>936</v>
      </c>
      <c r="C66" s="361" t="s">
        <v>921</v>
      </c>
      <c r="D66" s="361" t="s">
        <v>855</v>
      </c>
      <c r="E66" s="361" t="s">
        <v>1076</v>
      </c>
      <c r="F66" s="361" t="s">
        <v>1030</v>
      </c>
      <c r="G66" s="361" t="s">
        <v>948</v>
      </c>
      <c r="H66" s="361" t="s">
        <v>1019</v>
      </c>
    </row>
    <row r="67" spans="2:8" x14ac:dyDescent="0.35">
      <c r="B67" s="360">
        <v>22</v>
      </c>
      <c r="C67" s="360">
        <v>23</v>
      </c>
      <c r="D67" s="360">
        <v>24</v>
      </c>
      <c r="E67" s="360">
        <v>25</v>
      </c>
      <c r="F67" s="360">
        <v>26</v>
      </c>
      <c r="G67" s="360">
        <v>27</v>
      </c>
      <c r="H67" s="360">
        <v>28</v>
      </c>
    </row>
    <row r="68" spans="2:8" x14ac:dyDescent="0.35">
      <c r="B68" s="361" t="s">
        <v>1077</v>
      </c>
      <c r="C68" s="361" t="s">
        <v>913</v>
      </c>
      <c r="D68" s="361" t="s">
        <v>1078</v>
      </c>
      <c r="E68" s="361" t="s">
        <v>1018</v>
      </c>
      <c r="F68" s="361" t="s">
        <v>844</v>
      </c>
      <c r="G68" s="361" t="s">
        <v>856</v>
      </c>
      <c r="H68" s="361" t="s">
        <v>517</v>
      </c>
    </row>
    <row r="69" spans="2:8" x14ac:dyDescent="0.35">
      <c r="B69" s="360">
        <v>29</v>
      </c>
      <c r="C69" s="360">
        <v>30</v>
      </c>
      <c r="D69" s="360">
        <v>31</v>
      </c>
      <c r="E69" s="360"/>
      <c r="F69" s="360"/>
      <c r="G69" s="360"/>
      <c r="H69" s="360"/>
    </row>
    <row r="70" spans="2:8" x14ac:dyDescent="0.35">
      <c r="B70" s="85"/>
      <c r="C70" s="85"/>
      <c r="D70" s="355"/>
      <c r="E70" s="355"/>
      <c r="F70" s="355"/>
      <c r="G70" s="355"/>
      <c r="H70" s="355"/>
    </row>
  </sheetData>
  <mergeCells count="26">
    <mergeCell ref="Y12:Y15"/>
    <mergeCell ref="B45:H45"/>
    <mergeCell ref="B58:H58"/>
    <mergeCell ref="B59:H59"/>
    <mergeCell ref="B17:H17"/>
    <mergeCell ref="Y19:Y23"/>
    <mergeCell ref="M24:O24"/>
    <mergeCell ref="B30:H30"/>
    <mergeCell ref="B31:H31"/>
    <mergeCell ref="B44:H44"/>
    <mergeCell ref="Y16:Y17"/>
    <mergeCell ref="B16:H16"/>
    <mergeCell ref="X2:X3"/>
    <mergeCell ref="B3:H3"/>
    <mergeCell ref="Y4:Y6"/>
    <mergeCell ref="Y7:Y11"/>
    <mergeCell ref="S1:T1"/>
    <mergeCell ref="B2:H2"/>
    <mergeCell ref="M2:M3"/>
    <mergeCell ref="N2:N3"/>
    <mergeCell ref="O2:O3"/>
    <mergeCell ref="P2:P3"/>
    <mergeCell ref="Q2:Q3"/>
    <mergeCell ref="R2:R3"/>
    <mergeCell ref="S2:S3"/>
    <mergeCell ref="T2:T3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M170"/>
  <sheetViews>
    <sheetView view="pageBreakPreview" zoomScale="60" zoomScaleNormal="70" workbookViewId="0">
      <selection activeCell="Y1" sqref="A1:XFD1048576"/>
    </sheetView>
  </sheetViews>
  <sheetFormatPr defaultRowHeight="14.5" x14ac:dyDescent="0.35"/>
  <cols>
    <col min="1" max="1" width="8.7265625" style="400" customWidth="1"/>
    <col min="2" max="2" width="3.1796875" style="364" bestFit="1" customWidth="1"/>
    <col min="3" max="3" width="11.81640625" style="364" customWidth="1"/>
    <col min="4" max="4" width="12.54296875" style="364" bestFit="1" customWidth="1"/>
    <col min="5" max="5" width="10" style="364" bestFit="1" customWidth="1"/>
    <col min="6" max="6" width="18.453125" style="364" bestFit="1" customWidth="1"/>
    <col min="7" max="7" width="1" style="364" customWidth="1"/>
    <col min="8" max="8" width="3.1796875" style="364" bestFit="1" customWidth="1"/>
    <col min="9" max="9" width="11.08984375" style="364" customWidth="1"/>
    <col min="10" max="10" width="12.54296875" style="364" bestFit="1" customWidth="1"/>
    <col min="11" max="11" width="10" style="364" bestFit="1" customWidth="1"/>
    <col min="12" max="12" width="18.453125" style="364" bestFit="1" customWidth="1"/>
    <col min="13" max="13" width="0.81640625" style="364" customWidth="1"/>
    <col min="14" max="14" width="3.1796875" style="364" bestFit="1" customWidth="1"/>
    <col min="15" max="15" width="11" style="364" customWidth="1"/>
    <col min="16" max="16" width="12.54296875" style="364" bestFit="1" customWidth="1"/>
    <col min="17" max="17" width="10" style="364" bestFit="1" customWidth="1"/>
    <col min="18" max="18" width="18.453125" style="364" bestFit="1" customWidth="1"/>
    <col min="19" max="19" width="1.08984375" style="364" customWidth="1"/>
    <col min="20" max="20" width="3.1796875" style="364" bestFit="1" customWidth="1"/>
    <col min="21" max="21" width="10.7265625" style="364" customWidth="1"/>
    <col min="22" max="22" width="12.54296875" style="364" bestFit="1" customWidth="1"/>
    <col min="23" max="23" width="10" style="364" bestFit="1" customWidth="1"/>
    <col min="24" max="24" width="18.453125" style="364" bestFit="1" customWidth="1"/>
    <col min="25" max="65" width="8.7265625" style="406"/>
    <col min="66" max="16384" width="8.7265625" style="364"/>
  </cols>
  <sheetData>
    <row r="1" spans="2:25" x14ac:dyDescent="0.35">
      <c r="B1" s="391" t="s">
        <v>813</v>
      </c>
      <c r="C1" s="404"/>
      <c r="D1" s="404"/>
      <c r="E1" s="404"/>
      <c r="F1" s="405"/>
      <c r="G1" s="407"/>
      <c r="H1" s="391" t="s">
        <v>814</v>
      </c>
      <c r="I1" s="404"/>
      <c r="J1" s="404"/>
      <c r="K1" s="404"/>
      <c r="L1" s="405"/>
      <c r="M1" s="407"/>
      <c r="N1" s="391" t="s">
        <v>815</v>
      </c>
      <c r="O1" s="404"/>
      <c r="P1" s="404"/>
      <c r="Q1" s="404"/>
      <c r="R1" s="405"/>
      <c r="S1" s="407"/>
      <c r="T1" s="391" t="s">
        <v>816</v>
      </c>
      <c r="U1" s="404"/>
      <c r="V1" s="404"/>
      <c r="W1" s="404"/>
      <c r="X1" s="405"/>
      <c r="Y1" s="406" t="s">
        <v>832</v>
      </c>
    </row>
    <row r="2" spans="2:25" x14ac:dyDescent="0.35">
      <c r="B2" s="204" t="s">
        <v>660</v>
      </c>
      <c r="C2" s="204" t="s">
        <v>661</v>
      </c>
      <c r="D2" s="204" t="s">
        <v>662</v>
      </c>
      <c r="E2" s="204" t="s">
        <v>663</v>
      </c>
      <c r="F2" s="264" t="s">
        <v>664</v>
      </c>
      <c r="G2" s="408"/>
      <c r="H2" s="266" t="s">
        <v>660</v>
      </c>
      <c r="I2" s="204" t="s">
        <v>661</v>
      </c>
      <c r="J2" s="204" t="s">
        <v>662</v>
      </c>
      <c r="K2" s="204" t="s">
        <v>663</v>
      </c>
      <c r="L2" s="264" t="s">
        <v>664</v>
      </c>
      <c r="M2" s="408"/>
      <c r="N2" s="266" t="s">
        <v>660</v>
      </c>
      <c r="O2" s="204" t="s">
        <v>661</v>
      </c>
      <c r="P2" s="204" t="s">
        <v>662</v>
      </c>
      <c r="Q2" s="204" t="s">
        <v>663</v>
      </c>
      <c r="R2" s="264" t="s">
        <v>664</v>
      </c>
      <c r="S2" s="408"/>
      <c r="T2" s="266" t="s">
        <v>660</v>
      </c>
      <c r="U2" s="204" t="s">
        <v>661</v>
      </c>
      <c r="V2" s="204" t="s">
        <v>662</v>
      </c>
      <c r="W2" s="204" t="s">
        <v>663</v>
      </c>
      <c r="X2" s="204" t="s">
        <v>664</v>
      </c>
    </row>
    <row r="3" spans="2:25" x14ac:dyDescent="0.35">
      <c r="B3" s="206">
        <v>1</v>
      </c>
      <c r="C3" s="206" t="s">
        <v>979</v>
      </c>
      <c r="D3" s="206">
        <v>0.08</v>
      </c>
      <c r="E3" s="206">
        <v>0</v>
      </c>
      <c r="F3" s="206">
        <v>0.08</v>
      </c>
      <c r="G3" s="408"/>
      <c r="H3" s="267">
        <v>1</v>
      </c>
      <c r="I3" s="206" t="s">
        <v>979</v>
      </c>
      <c r="J3" s="206">
        <v>9.65</v>
      </c>
      <c r="K3" s="206">
        <v>0</v>
      </c>
      <c r="L3" s="206">
        <v>9.65</v>
      </c>
      <c r="M3" s="408"/>
      <c r="N3" s="267">
        <v>1</v>
      </c>
      <c r="O3" s="206" t="s">
        <v>979</v>
      </c>
      <c r="P3" s="206">
        <v>9.59</v>
      </c>
      <c r="Q3" s="206">
        <v>0</v>
      </c>
      <c r="R3" s="206">
        <v>9.59</v>
      </c>
      <c r="S3" s="408"/>
      <c r="T3" s="267">
        <v>1</v>
      </c>
      <c r="U3" s="206" t="s">
        <v>979</v>
      </c>
      <c r="V3" s="206">
        <v>0</v>
      </c>
      <c r="W3" s="206">
        <v>0</v>
      </c>
      <c r="X3" s="206">
        <v>0</v>
      </c>
    </row>
    <row r="4" spans="2:25" x14ac:dyDescent="0.35">
      <c r="B4" s="205">
        <v>2</v>
      </c>
      <c r="C4" s="205" t="s">
        <v>980</v>
      </c>
      <c r="D4" s="205">
        <v>0</v>
      </c>
      <c r="E4" s="205">
        <v>0</v>
      </c>
      <c r="F4" s="205">
        <v>0</v>
      </c>
      <c r="G4" s="408"/>
      <c r="H4" s="268">
        <v>2</v>
      </c>
      <c r="I4" s="205" t="s">
        <v>980</v>
      </c>
      <c r="J4" s="205">
        <v>0</v>
      </c>
      <c r="K4" s="205">
        <v>0</v>
      </c>
      <c r="L4" s="205">
        <v>0</v>
      </c>
      <c r="M4" s="408"/>
      <c r="N4" s="268">
        <v>2</v>
      </c>
      <c r="O4" s="205" t="s">
        <v>980</v>
      </c>
      <c r="P4" s="205">
        <v>0</v>
      </c>
      <c r="Q4" s="205">
        <v>0</v>
      </c>
      <c r="R4" s="205">
        <v>0</v>
      </c>
      <c r="S4" s="408"/>
      <c r="T4" s="268">
        <v>2</v>
      </c>
      <c r="U4" s="205" t="s">
        <v>980</v>
      </c>
      <c r="V4" s="205">
        <v>0</v>
      </c>
      <c r="W4" s="205">
        <v>0</v>
      </c>
      <c r="X4" s="205">
        <v>0</v>
      </c>
    </row>
    <row r="5" spans="2:25" x14ac:dyDescent="0.35">
      <c r="B5" s="206">
        <v>3</v>
      </c>
      <c r="C5" s="206" t="s">
        <v>981</v>
      </c>
      <c r="D5" s="206">
        <v>0.24</v>
      </c>
      <c r="E5" s="206">
        <v>0</v>
      </c>
      <c r="F5" s="206">
        <v>0.24</v>
      </c>
      <c r="G5" s="408"/>
      <c r="H5" s="267">
        <v>3</v>
      </c>
      <c r="I5" s="206" t="s">
        <v>981</v>
      </c>
      <c r="J5" s="206">
        <v>0</v>
      </c>
      <c r="K5" s="206">
        <v>0</v>
      </c>
      <c r="L5" s="206">
        <v>0</v>
      </c>
      <c r="M5" s="408"/>
      <c r="N5" s="267">
        <v>3</v>
      </c>
      <c r="O5" s="206" t="s">
        <v>981</v>
      </c>
      <c r="P5" s="206">
        <v>0</v>
      </c>
      <c r="Q5" s="206">
        <v>0</v>
      </c>
      <c r="R5" s="206">
        <v>0</v>
      </c>
      <c r="S5" s="408"/>
      <c r="T5" s="267">
        <v>3</v>
      </c>
      <c r="U5" s="206" t="s">
        <v>981</v>
      </c>
      <c r="V5" s="206">
        <v>0</v>
      </c>
      <c r="W5" s="206">
        <v>0</v>
      </c>
      <c r="X5" s="206">
        <v>0</v>
      </c>
    </row>
    <row r="6" spans="2:25" x14ac:dyDescent="0.35">
      <c r="B6" s="205">
        <v>4</v>
      </c>
      <c r="C6" s="205" t="s">
        <v>982</v>
      </c>
      <c r="D6" s="205">
        <v>0</v>
      </c>
      <c r="E6" s="205">
        <v>0</v>
      </c>
      <c r="F6" s="205">
        <v>0</v>
      </c>
      <c r="G6" s="408"/>
      <c r="H6" s="268">
        <v>4</v>
      </c>
      <c r="I6" s="205" t="s">
        <v>982</v>
      </c>
      <c r="J6" s="205">
        <v>9.33</v>
      </c>
      <c r="K6" s="205">
        <v>0</v>
      </c>
      <c r="L6" s="205">
        <v>9.33</v>
      </c>
      <c r="M6" s="408"/>
      <c r="N6" s="268">
        <v>4</v>
      </c>
      <c r="O6" s="205" t="s">
        <v>982</v>
      </c>
      <c r="P6" s="205">
        <v>0</v>
      </c>
      <c r="Q6" s="205">
        <v>0</v>
      </c>
      <c r="R6" s="205">
        <v>0</v>
      </c>
      <c r="S6" s="408"/>
      <c r="T6" s="268">
        <v>4</v>
      </c>
      <c r="U6" s="205" t="s">
        <v>982</v>
      </c>
      <c r="V6" s="205">
        <v>0</v>
      </c>
      <c r="W6" s="205">
        <v>0</v>
      </c>
      <c r="X6" s="205">
        <v>0</v>
      </c>
    </row>
    <row r="7" spans="2:25" x14ac:dyDescent="0.35">
      <c r="B7" s="206">
        <v>5</v>
      </c>
      <c r="C7" s="206" t="s">
        <v>983</v>
      </c>
      <c r="D7" s="206">
        <v>0.1</v>
      </c>
      <c r="E7" s="206">
        <v>0</v>
      </c>
      <c r="F7" s="206">
        <v>0.1</v>
      </c>
      <c r="G7" s="408"/>
      <c r="H7" s="267">
        <v>5</v>
      </c>
      <c r="I7" s="206" t="s">
        <v>983</v>
      </c>
      <c r="J7" s="206">
        <v>9.52</v>
      </c>
      <c r="K7" s="206">
        <v>0</v>
      </c>
      <c r="L7" s="206">
        <v>9.52</v>
      </c>
      <c r="M7" s="408"/>
      <c r="N7" s="267">
        <v>5</v>
      </c>
      <c r="O7" s="206" t="s">
        <v>983</v>
      </c>
      <c r="P7" s="206">
        <v>12.9</v>
      </c>
      <c r="Q7" s="206">
        <v>0</v>
      </c>
      <c r="R7" s="206">
        <v>12.9</v>
      </c>
      <c r="S7" s="408"/>
      <c r="T7" s="267">
        <v>5</v>
      </c>
      <c r="U7" s="206" t="s">
        <v>983</v>
      </c>
      <c r="V7" s="206">
        <v>0</v>
      </c>
      <c r="W7" s="206">
        <v>0</v>
      </c>
      <c r="X7" s="206">
        <v>0</v>
      </c>
    </row>
    <row r="8" spans="2:25" x14ac:dyDescent="0.35">
      <c r="B8" s="205">
        <v>6</v>
      </c>
      <c r="C8" s="205" t="s">
        <v>984</v>
      </c>
      <c r="D8" s="205">
        <v>0</v>
      </c>
      <c r="E8" s="205">
        <v>0</v>
      </c>
      <c r="F8" s="205">
        <v>0</v>
      </c>
      <c r="G8" s="408"/>
      <c r="H8" s="268">
        <v>6</v>
      </c>
      <c r="I8" s="205" t="s">
        <v>984</v>
      </c>
      <c r="J8" s="205">
        <v>0</v>
      </c>
      <c r="K8" s="205">
        <v>0</v>
      </c>
      <c r="L8" s="205">
        <v>0</v>
      </c>
      <c r="M8" s="408"/>
      <c r="N8" s="268">
        <v>6</v>
      </c>
      <c r="O8" s="205" t="s">
        <v>984</v>
      </c>
      <c r="P8" s="205">
        <v>12.07</v>
      </c>
      <c r="Q8" s="205">
        <v>0</v>
      </c>
      <c r="R8" s="205">
        <v>12.07</v>
      </c>
      <c r="S8" s="408"/>
      <c r="T8" s="268">
        <v>6</v>
      </c>
      <c r="U8" s="205" t="s">
        <v>984</v>
      </c>
      <c r="V8" s="205">
        <v>0</v>
      </c>
      <c r="W8" s="205">
        <v>0</v>
      </c>
      <c r="X8" s="205">
        <v>0</v>
      </c>
    </row>
    <row r="9" spans="2:25" x14ac:dyDescent="0.35">
      <c r="B9" s="206">
        <v>7</v>
      </c>
      <c r="C9" s="206" t="s">
        <v>985</v>
      </c>
      <c r="D9" s="206">
        <v>0</v>
      </c>
      <c r="E9" s="206">
        <v>0</v>
      </c>
      <c r="F9" s="206">
        <v>0</v>
      </c>
      <c r="G9" s="408"/>
      <c r="H9" s="267">
        <v>7</v>
      </c>
      <c r="I9" s="206" t="s">
        <v>985</v>
      </c>
      <c r="J9" s="206">
        <v>1</v>
      </c>
      <c r="K9" s="206">
        <v>0</v>
      </c>
      <c r="L9" s="206">
        <v>1</v>
      </c>
      <c r="M9" s="408"/>
      <c r="N9" s="267">
        <v>7</v>
      </c>
      <c r="O9" s="206" t="s">
        <v>985</v>
      </c>
      <c r="P9" s="206">
        <v>9.0399999999999991</v>
      </c>
      <c r="Q9" s="206">
        <v>0</v>
      </c>
      <c r="R9" s="206">
        <v>9.0399999999999991</v>
      </c>
      <c r="S9" s="408"/>
      <c r="T9" s="267">
        <v>7</v>
      </c>
      <c r="U9" s="206" t="s">
        <v>985</v>
      </c>
      <c r="V9" s="206">
        <v>0</v>
      </c>
      <c r="W9" s="206">
        <v>0</v>
      </c>
      <c r="X9" s="206">
        <v>0</v>
      </c>
    </row>
    <row r="10" spans="2:25" x14ac:dyDescent="0.35">
      <c r="B10" s="205">
        <v>8</v>
      </c>
      <c r="C10" s="205" t="s">
        <v>986</v>
      </c>
      <c r="D10" s="205">
        <v>0.46</v>
      </c>
      <c r="E10" s="205">
        <v>0</v>
      </c>
      <c r="F10" s="205">
        <v>0.46</v>
      </c>
      <c r="G10" s="408"/>
      <c r="H10" s="268">
        <v>8</v>
      </c>
      <c r="I10" s="205" t="s">
        <v>986</v>
      </c>
      <c r="J10" s="205">
        <v>0</v>
      </c>
      <c r="K10" s="205">
        <v>0</v>
      </c>
      <c r="L10" s="205">
        <v>0</v>
      </c>
      <c r="M10" s="408"/>
      <c r="N10" s="268">
        <v>8</v>
      </c>
      <c r="O10" s="205" t="s">
        <v>986</v>
      </c>
      <c r="P10" s="205">
        <v>9.5500000000000007</v>
      </c>
      <c r="Q10" s="205">
        <v>0</v>
      </c>
      <c r="R10" s="205">
        <v>9.5500000000000007</v>
      </c>
      <c r="S10" s="408"/>
      <c r="T10" s="268">
        <v>8</v>
      </c>
      <c r="U10" s="205" t="s">
        <v>986</v>
      </c>
      <c r="V10" s="205">
        <v>0</v>
      </c>
      <c r="W10" s="205">
        <v>0</v>
      </c>
      <c r="X10" s="205">
        <v>0</v>
      </c>
    </row>
    <row r="11" spans="2:25" x14ac:dyDescent="0.35">
      <c r="B11" s="206">
        <v>9</v>
      </c>
      <c r="C11" s="206" t="s">
        <v>987</v>
      </c>
      <c r="D11" s="206">
        <v>2.75</v>
      </c>
      <c r="E11" s="206">
        <v>0</v>
      </c>
      <c r="F11" s="206">
        <v>2.75</v>
      </c>
      <c r="G11" s="408"/>
      <c r="H11" s="267">
        <v>9</v>
      </c>
      <c r="I11" s="206" t="s">
        <v>987</v>
      </c>
      <c r="J11" s="206">
        <v>0</v>
      </c>
      <c r="K11" s="206">
        <v>0</v>
      </c>
      <c r="L11" s="206">
        <v>0</v>
      </c>
      <c r="M11" s="408"/>
      <c r="N11" s="267">
        <v>9</v>
      </c>
      <c r="O11" s="206" t="s">
        <v>987</v>
      </c>
      <c r="P11" s="206">
        <v>13.66</v>
      </c>
      <c r="Q11" s="206">
        <v>0</v>
      </c>
      <c r="R11" s="206">
        <v>13.66</v>
      </c>
      <c r="S11" s="408"/>
      <c r="T11" s="267">
        <v>9</v>
      </c>
      <c r="U11" s="206" t="s">
        <v>987</v>
      </c>
      <c r="V11" s="206">
        <v>0</v>
      </c>
      <c r="W11" s="206">
        <v>0</v>
      </c>
      <c r="X11" s="206">
        <v>0</v>
      </c>
    </row>
    <row r="12" spans="2:25" x14ac:dyDescent="0.35">
      <c r="B12" s="205">
        <v>10</v>
      </c>
      <c r="C12" s="205" t="s">
        <v>988</v>
      </c>
      <c r="D12" s="205">
        <v>9.75</v>
      </c>
      <c r="E12" s="205">
        <v>0</v>
      </c>
      <c r="F12" s="205">
        <v>9.75</v>
      </c>
      <c r="G12" s="408"/>
      <c r="H12" s="268">
        <v>10</v>
      </c>
      <c r="I12" s="205" t="s">
        <v>988</v>
      </c>
      <c r="J12" s="205">
        <v>0.2</v>
      </c>
      <c r="K12" s="205">
        <v>0</v>
      </c>
      <c r="L12" s="205">
        <v>0.2</v>
      </c>
      <c r="M12" s="408"/>
      <c r="N12" s="268">
        <v>10</v>
      </c>
      <c r="O12" s="205" t="s">
        <v>988</v>
      </c>
      <c r="P12" s="205">
        <v>8.43</v>
      </c>
      <c r="Q12" s="205">
        <v>0</v>
      </c>
      <c r="R12" s="205">
        <v>8.43</v>
      </c>
      <c r="S12" s="408"/>
      <c r="T12" s="268">
        <v>10</v>
      </c>
      <c r="U12" s="205" t="s">
        <v>988</v>
      </c>
      <c r="V12" s="205">
        <v>0</v>
      </c>
      <c r="W12" s="205">
        <v>0</v>
      </c>
      <c r="X12" s="205">
        <v>0</v>
      </c>
    </row>
    <row r="13" spans="2:25" x14ac:dyDescent="0.35">
      <c r="B13" s="206">
        <v>11</v>
      </c>
      <c r="C13" s="206" t="s">
        <v>989</v>
      </c>
      <c r="D13" s="206">
        <v>9.6199999999999992</v>
      </c>
      <c r="E13" s="206">
        <v>0</v>
      </c>
      <c r="F13" s="206">
        <v>9.6199999999999992</v>
      </c>
      <c r="G13" s="408"/>
      <c r="H13" s="267">
        <v>11</v>
      </c>
      <c r="I13" s="206" t="s">
        <v>989</v>
      </c>
      <c r="J13" s="206">
        <v>0.08</v>
      </c>
      <c r="K13" s="206">
        <v>0</v>
      </c>
      <c r="L13" s="206">
        <v>0.08</v>
      </c>
      <c r="M13" s="408"/>
      <c r="N13" s="267">
        <v>11</v>
      </c>
      <c r="O13" s="206" t="s">
        <v>989</v>
      </c>
      <c r="P13" s="206">
        <v>10.1</v>
      </c>
      <c r="Q13" s="206">
        <v>0</v>
      </c>
      <c r="R13" s="206">
        <v>10.1</v>
      </c>
      <c r="S13" s="408"/>
      <c r="T13" s="267">
        <v>11</v>
      </c>
      <c r="U13" s="206" t="s">
        <v>989</v>
      </c>
      <c r="V13" s="206">
        <v>0</v>
      </c>
      <c r="W13" s="206">
        <v>0</v>
      </c>
      <c r="X13" s="206">
        <v>0</v>
      </c>
    </row>
    <row r="14" spans="2:25" x14ac:dyDescent="0.35">
      <c r="B14" s="205">
        <v>12</v>
      </c>
      <c r="C14" s="205" t="s">
        <v>990</v>
      </c>
      <c r="D14" s="205">
        <v>8.65</v>
      </c>
      <c r="E14" s="205">
        <v>0</v>
      </c>
      <c r="F14" s="205">
        <v>8.65</v>
      </c>
      <c r="G14" s="408"/>
      <c r="H14" s="268">
        <v>12</v>
      </c>
      <c r="I14" s="205" t="s">
        <v>990</v>
      </c>
      <c r="J14" s="205">
        <v>0</v>
      </c>
      <c r="K14" s="205">
        <v>0</v>
      </c>
      <c r="L14" s="205">
        <v>0</v>
      </c>
      <c r="M14" s="408"/>
      <c r="N14" s="268">
        <v>12</v>
      </c>
      <c r="O14" s="205" t="s">
        <v>990</v>
      </c>
      <c r="P14" s="205">
        <v>9.5399999999999991</v>
      </c>
      <c r="Q14" s="205">
        <v>0</v>
      </c>
      <c r="R14" s="205">
        <v>9.5399999999999991</v>
      </c>
      <c r="S14" s="408"/>
      <c r="T14" s="268">
        <v>12</v>
      </c>
      <c r="U14" s="205" t="s">
        <v>990</v>
      </c>
      <c r="V14" s="205">
        <v>0</v>
      </c>
      <c r="W14" s="205">
        <v>0</v>
      </c>
      <c r="X14" s="205">
        <v>0</v>
      </c>
    </row>
    <row r="15" spans="2:25" x14ac:dyDescent="0.35">
      <c r="B15" s="206">
        <v>13</v>
      </c>
      <c r="C15" s="206" t="s">
        <v>991</v>
      </c>
      <c r="D15" s="206">
        <v>8.9</v>
      </c>
      <c r="E15" s="206">
        <v>0</v>
      </c>
      <c r="F15" s="206">
        <v>8.9</v>
      </c>
      <c r="G15" s="408"/>
      <c r="H15" s="267">
        <v>13</v>
      </c>
      <c r="I15" s="206" t="s">
        <v>991</v>
      </c>
      <c r="J15" s="206">
        <v>0</v>
      </c>
      <c r="K15" s="206">
        <v>0</v>
      </c>
      <c r="L15" s="206">
        <v>0</v>
      </c>
      <c r="M15" s="408"/>
      <c r="N15" s="267">
        <v>13</v>
      </c>
      <c r="O15" s="206" t="s">
        <v>991</v>
      </c>
      <c r="P15" s="206">
        <v>12.12</v>
      </c>
      <c r="Q15" s="206">
        <v>0</v>
      </c>
      <c r="R15" s="206">
        <v>12.12</v>
      </c>
      <c r="S15" s="408"/>
      <c r="T15" s="267">
        <v>13</v>
      </c>
      <c r="U15" s="206" t="s">
        <v>991</v>
      </c>
      <c r="V15" s="206">
        <v>0</v>
      </c>
      <c r="W15" s="206">
        <v>0</v>
      </c>
      <c r="X15" s="206">
        <v>0</v>
      </c>
    </row>
    <row r="16" spans="2:25" x14ac:dyDescent="0.35">
      <c r="B16" s="205">
        <v>14</v>
      </c>
      <c r="C16" s="205" t="s">
        <v>992</v>
      </c>
      <c r="D16" s="205">
        <v>1.98</v>
      </c>
      <c r="E16" s="205">
        <v>0</v>
      </c>
      <c r="F16" s="205">
        <v>1.98</v>
      </c>
      <c r="G16" s="408"/>
      <c r="H16" s="268">
        <v>14</v>
      </c>
      <c r="I16" s="205" t="s">
        <v>992</v>
      </c>
      <c r="J16" s="205">
        <v>11.21</v>
      </c>
      <c r="K16" s="205">
        <v>0</v>
      </c>
      <c r="L16" s="205">
        <v>11.21</v>
      </c>
      <c r="M16" s="408"/>
      <c r="N16" s="268">
        <v>14</v>
      </c>
      <c r="O16" s="205" t="s">
        <v>992</v>
      </c>
      <c r="P16" s="205">
        <v>12.88</v>
      </c>
      <c r="Q16" s="205">
        <v>0</v>
      </c>
      <c r="R16" s="205">
        <v>12.88</v>
      </c>
      <c r="S16" s="408"/>
      <c r="T16" s="268">
        <v>14</v>
      </c>
      <c r="U16" s="205" t="s">
        <v>992</v>
      </c>
      <c r="V16" s="205">
        <v>0</v>
      </c>
      <c r="W16" s="205">
        <v>0</v>
      </c>
      <c r="X16" s="205">
        <v>0</v>
      </c>
    </row>
    <row r="17" spans="2:24" x14ac:dyDescent="0.35">
      <c r="B17" s="206">
        <v>15</v>
      </c>
      <c r="C17" s="206" t="s">
        <v>993</v>
      </c>
      <c r="D17" s="206">
        <v>1.18</v>
      </c>
      <c r="E17" s="206">
        <v>0</v>
      </c>
      <c r="F17" s="206">
        <v>1.18</v>
      </c>
      <c r="G17" s="408"/>
      <c r="H17" s="267">
        <v>15</v>
      </c>
      <c r="I17" s="206" t="s">
        <v>993</v>
      </c>
      <c r="J17" s="206">
        <v>13.45</v>
      </c>
      <c r="K17" s="206">
        <v>0</v>
      </c>
      <c r="L17" s="206">
        <v>13.45</v>
      </c>
      <c r="M17" s="408"/>
      <c r="N17" s="267">
        <v>15</v>
      </c>
      <c r="O17" s="206" t="s">
        <v>993</v>
      </c>
      <c r="P17" s="206">
        <v>9.68</v>
      </c>
      <c r="Q17" s="206">
        <v>0</v>
      </c>
      <c r="R17" s="206">
        <v>9.68</v>
      </c>
      <c r="S17" s="408"/>
      <c r="T17" s="267">
        <v>15</v>
      </c>
      <c r="U17" s="206" t="s">
        <v>993</v>
      </c>
      <c r="V17" s="206">
        <v>0</v>
      </c>
      <c r="W17" s="206">
        <v>0</v>
      </c>
      <c r="X17" s="206">
        <v>0</v>
      </c>
    </row>
    <row r="18" spans="2:24" x14ac:dyDescent="0.35">
      <c r="B18" s="205">
        <v>16</v>
      </c>
      <c r="C18" s="205" t="s">
        <v>994</v>
      </c>
      <c r="D18" s="205">
        <v>7.0000000000000007E-2</v>
      </c>
      <c r="E18" s="205">
        <v>0</v>
      </c>
      <c r="F18" s="205">
        <v>7.0000000000000007E-2</v>
      </c>
      <c r="G18" s="408"/>
      <c r="H18" s="268">
        <v>16</v>
      </c>
      <c r="I18" s="205" t="s">
        <v>994</v>
      </c>
      <c r="J18" s="205">
        <v>8.81</v>
      </c>
      <c r="K18" s="205">
        <v>0</v>
      </c>
      <c r="L18" s="205">
        <v>8.81</v>
      </c>
      <c r="M18" s="408"/>
      <c r="N18" s="268">
        <v>16</v>
      </c>
      <c r="O18" s="205" t="s">
        <v>994</v>
      </c>
      <c r="P18" s="205">
        <v>12.74</v>
      </c>
      <c r="Q18" s="205">
        <v>0</v>
      </c>
      <c r="R18" s="205">
        <v>12.74</v>
      </c>
      <c r="S18" s="408"/>
      <c r="T18" s="268">
        <v>16</v>
      </c>
      <c r="U18" s="205" t="s">
        <v>994</v>
      </c>
      <c r="V18" s="205">
        <v>0</v>
      </c>
      <c r="W18" s="205">
        <v>0</v>
      </c>
      <c r="X18" s="205">
        <v>0</v>
      </c>
    </row>
    <row r="19" spans="2:24" x14ac:dyDescent="0.35">
      <c r="B19" s="206">
        <v>17</v>
      </c>
      <c r="C19" s="206" t="s">
        <v>995</v>
      </c>
      <c r="D19" s="206">
        <v>8.66</v>
      </c>
      <c r="E19" s="206">
        <v>0</v>
      </c>
      <c r="F19" s="206">
        <v>8.66</v>
      </c>
      <c r="G19" s="408"/>
      <c r="H19" s="267">
        <v>17</v>
      </c>
      <c r="I19" s="206" t="s">
        <v>995</v>
      </c>
      <c r="J19" s="206">
        <v>9.16</v>
      </c>
      <c r="K19" s="206">
        <v>0</v>
      </c>
      <c r="L19" s="206">
        <v>9.16</v>
      </c>
      <c r="M19" s="408"/>
      <c r="N19" s="267">
        <v>17</v>
      </c>
      <c r="O19" s="206" t="s">
        <v>995</v>
      </c>
      <c r="P19" s="206">
        <v>9.56</v>
      </c>
      <c r="Q19" s="206">
        <v>0</v>
      </c>
      <c r="R19" s="206">
        <v>9.56</v>
      </c>
      <c r="S19" s="408"/>
      <c r="T19" s="267">
        <v>17</v>
      </c>
      <c r="U19" s="206" t="s">
        <v>995</v>
      </c>
      <c r="V19" s="206">
        <v>0</v>
      </c>
      <c r="W19" s="206">
        <v>0</v>
      </c>
      <c r="X19" s="206">
        <v>0</v>
      </c>
    </row>
    <row r="20" spans="2:24" x14ac:dyDescent="0.35">
      <c r="B20" s="205">
        <v>18</v>
      </c>
      <c r="C20" s="205" t="s">
        <v>996</v>
      </c>
      <c r="D20" s="205">
        <v>13.18</v>
      </c>
      <c r="E20" s="205">
        <v>0</v>
      </c>
      <c r="F20" s="205">
        <v>13.18</v>
      </c>
      <c r="G20" s="408"/>
      <c r="H20" s="268">
        <v>18</v>
      </c>
      <c r="I20" s="205" t="s">
        <v>996</v>
      </c>
      <c r="J20" s="205">
        <v>14.02</v>
      </c>
      <c r="K20" s="205">
        <v>0</v>
      </c>
      <c r="L20" s="205">
        <v>14.02</v>
      </c>
      <c r="M20" s="408"/>
      <c r="N20" s="268">
        <v>18</v>
      </c>
      <c r="O20" s="205" t="s">
        <v>996</v>
      </c>
      <c r="P20" s="205">
        <v>13.78</v>
      </c>
      <c r="Q20" s="205">
        <v>0</v>
      </c>
      <c r="R20" s="205">
        <v>13.78</v>
      </c>
      <c r="S20" s="408"/>
      <c r="T20" s="268">
        <v>18</v>
      </c>
      <c r="U20" s="205" t="s">
        <v>996</v>
      </c>
      <c r="V20" s="205">
        <v>0</v>
      </c>
      <c r="W20" s="205">
        <v>0</v>
      </c>
      <c r="X20" s="205">
        <v>0</v>
      </c>
    </row>
    <row r="21" spans="2:24" x14ac:dyDescent="0.35">
      <c r="B21" s="206">
        <v>19</v>
      </c>
      <c r="C21" s="206" t="s">
        <v>997</v>
      </c>
      <c r="D21" s="206">
        <v>9.1300000000000008</v>
      </c>
      <c r="E21" s="206">
        <v>0</v>
      </c>
      <c r="F21" s="206">
        <v>9.1300000000000008</v>
      </c>
      <c r="G21" s="408"/>
      <c r="H21" s="267">
        <v>19</v>
      </c>
      <c r="I21" s="206" t="s">
        <v>997</v>
      </c>
      <c r="J21" s="206">
        <v>8.91</v>
      </c>
      <c r="K21" s="206">
        <v>0</v>
      </c>
      <c r="L21" s="206">
        <v>8.91</v>
      </c>
      <c r="M21" s="408"/>
      <c r="N21" s="267">
        <v>19</v>
      </c>
      <c r="O21" s="206" t="s">
        <v>997</v>
      </c>
      <c r="P21" s="206">
        <v>8.3699999999999992</v>
      </c>
      <c r="Q21" s="206">
        <v>0</v>
      </c>
      <c r="R21" s="206">
        <v>8.3699999999999992</v>
      </c>
      <c r="S21" s="408"/>
      <c r="T21" s="267">
        <v>19</v>
      </c>
      <c r="U21" s="206" t="s">
        <v>997</v>
      </c>
      <c r="V21" s="206">
        <v>0</v>
      </c>
      <c r="W21" s="206">
        <v>0</v>
      </c>
      <c r="X21" s="206">
        <v>0</v>
      </c>
    </row>
    <row r="22" spans="2:24" x14ac:dyDescent="0.35">
      <c r="B22" s="205">
        <v>20</v>
      </c>
      <c r="C22" s="205" t="s">
        <v>998</v>
      </c>
      <c r="D22" s="205">
        <v>9.0500000000000007</v>
      </c>
      <c r="E22" s="205">
        <v>0</v>
      </c>
      <c r="F22" s="205">
        <v>9.0500000000000007</v>
      </c>
      <c r="G22" s="408"/>
      <c r="H22" s="268">
        <v>20</v>
      </c>
      <c r="I22" s="205" t="s">
        <v>998</v>
      </c>
      <c r="J22" s="205">
        <v>11.03</v>
      </c>
      <c r="K22" s="205">
        <v>0</v>
      </c>
      <c r="L22" s="205">
        <v>11.03</v>
      </c>
      <c r="M22" s="408"/>
      <c r="N22" s="268">
        <v>20</v>
      </c>
      <c r="O22" s="205" t="s">
        <v>998</v>
      </c>
      <c r="P22" s="205">
        <v>9.58</v>
      </c>
      <c r="Q22" s="205">
        <v>0</v>
      </c>
      <c r="R22" s="205">
        <v>9.58</v>
      </c>
      <c r="S22" s="408"/>
      <c r="T22" s="268">
        <v>20</v>
      </c>
      <c r="U22" s="205" t="s">
        <v>998</v>
      </c>
      <c r="V22" s="205">
        <v>0</v>
      </c>
      <c r="W22" s="205">
        <v>0</v>
      </c>
      <c r="X22" s="205">
        <v>0</v>
      </c>
    </row>
    <row r="23" spans="2:24" x14ac:dyDescent="0.35">
      <c r="B23" s="206">
        <v>21</v>
      </c>
      <c r="C23" s="206" t="s">
        <v>999</v>
      </c>
      <c r="D23" s="206">
        <v>13</v>
      </c>
      <c r="E23" s="206">
        <v>0</v>
      </c>
      <c r="F23" s="206">
        <v>13</v>
      </c>
      <c r="G23" s="408"/>
      <c r="H23" s="267">
        <v>21</v>
      </c>
      <c r="I23" s="206" t="s">
        <v>999</v>
      </c>
      <c r="J23" s="206">
        <v>13.97</v>
      </c>
      <c r="K23" s="206">
        <v>0</v>
      </c>
      <c r="L23" s="206">
        <v>13.97</v>
      </c>
      <c r="M23" s="408"/>
      <c r="N23" s="267">
        <v>21</v>
      </c>
      <c r="O23" s="206" t="s">
        <v>999</v>
      </c>
      <c r="P23" s="206">
        <v>10.46</v>
      </c>
      <c r="Q23" s="206">
        <v>0</v>
      </c>
      <c r="R23" s="206">
        <v>10.46</v>
      </c>
      <c r="S23" s="408"/>
      <c r="T23" s="267">
        <v>21</v>
      </c>
      <c r="U23" s="206" t="s">
        <v>999</v>
      </c>
      <c r="V23" s="206">
        <v>0</v>
      </c>
      <c r="W23" s="206">
        <v>0</v>
      </c>
      <c r="X23" s="206">
        <v>0</v>
      </c>
    </row>
    <row r="24" spans="2:24" x14ac:dyDescent="0.35">
      <c r="B24" s="205">
        <v>22</v>
      </c>
      <c r="C24" s="205" t="s">
        <v>1000</v>
      </c>
      <c r="D24" s="205">
        <v>8.83</v>
      </c>
      <c r="E24" s="205">
        <v>0</v>
      </c>
      <c r="F24" s="205">
        <v>8.83</v>
      </c>
      <c r="G24" s="408"/>
      <c r="H24" s="268">
        <v>22</v>
      </c>
      <c r="I24" s="205" t="s">
        <v>1000</v>
      </c>
      <c r="J24" s="205">
        <v>8.66</v>
      </c>
      <c r="K24" s="205">
        <v>0</v>
      </c>
      <c r="L24" s="205">
        <v>8.66</v>
      </c>
      <c r="M24" s="408"/>
      <c r="N24" s="268">
        <v>22</v>
      </c>
      <c r="O24" s="205" t="s">
        <v>1000</v>
      </c>
      <c r="P24" s="205">
        <v>0.8</v>
      </c>
      <c r="Q24" s="205">
        <v>0</v>
      </c>
      <c r="R24" s="205">
        <v>0.8</v>
      </c>
      <c r="S24" s="408"/>
      <c r="T24" s="268">
        <v>22</v>
      </c>
      <c r="U24" s="205" t="s">
        <v>1000</v>
      </c>
      <c r="V24" s="205">
        <v>1.61</v>
      </c>
      <c r="W24" s="205">
        <v>0</v>
      </c>
      <c r="X24" s="205">
        <v>1.61</v>
      </c>
    </row>
    <row r="25" spans="2:24" x14ac:dyDescent="0.35">
      <c r="B25" s="206">
        <v>23</v>
      </c>
      <c r="C25" s="206" t="s">
        <v>1001</v>
      </c>
      <c r="D25" s="205">
        <v>13.27</v>
      </c>
      <c r="E25" s="205">
        <v>0</v>
      </c>
      <c r="F25" s="205">
        <v>13.27</v>
      </c>
      <c r="G25" s="408"/>
      <c r="H25" s="267">
        <v>23</v>
      </c>
      <c r="I25" s="206" t="s">
        <v>1001</v>
      </c>
      <c r="J25" s="205">
        <v>14.62</v>
      </c>
      <c r="K25" s="205">
        <v>0</v>
      </c>
      <c r="L25" s="205">
        <v>14.62</v>
      </c>
      <c r="M25" s="408"/>
      <c r="N25" s="267">
        <v>23</v>
      </c>
      <c r="O25" s="206" t="s">
        <v>1001</v>
      </c>
      <c r="P25" s="205">
        <v>0.94</v>
      </c>
      <c r="Q25" s="205">
        <v>0</v>
      </c>
      <c r="R25" s="205">
        <v>0.94</v>
      </c>
      <c r="S25" s="408"/>
      <c r="T25" s="267">
        <v>23</v>
      </c>
      <c r="U25" s="206" t="s">
        <v>1001</v>
      </c>
      <c r="V25" s="205">
        <v>3.42</v>
      </c>
      <c r="W25" s="205">
        <v>0</v>
      </c>
      <c r="X25" s="205">
        <v>3.42</v>
      </c>
    </row>
    <row r="26" spans="2:24" x14ac:dyDescent="0.35">
      <c r="B26" s="205">
        <v>24</v>
      </c>
      <c r="C26" s="205" t="s">
        <v>1002</v>
      </c>
      <c r="D26" s="206">
        <v>10.43</v>
      </c>
      <c r="E26" s="206">
        <v>0</v>
      </c>
      <c r="F26" s="206">
        <v>10.43</v>
      </c>
      <c r="G26" s="408"/>
      <c r="H26" s="268">
        <v>24</v>
      </c>
      <c r="I26" s="205" t="s">
        <v>1002</v>
      </c>
      <c r="J26" s="206">
        <v>10.45</v>
      </c>
      <c r="K26" s="206">
        <v>0</v>
      </c>
      <c r="L26" s="206">
        <v>10.45</v>
      </c>
      <c r="M26" s="408"/>
      <c r="N26" s="268">
        <v>24</v>
      </c>
      <c r="O26" s="205" t="s">
        <v>1002</v>
      </c>
      <c r="P26" s="206">
        <v>0.08</v>
      </c>
      <c r="Q26" s="206">
        <v>0</v>
      </c>
      <c r="R26" s="206">
        <v>0.08</v>
      </c>
      <c r="S26" s="408"/>
      <c r="T26" s="268">
        <v>24</v>
      </c>
      <c r="U26" s="205" t="s">
        <v>1002</v>
      </c>
      <c r="V26" s="206">
        <v>5.71</v>
      </c>
      <c r="W26" s="206">
        <v>0</v>
      </c>
      <c r="X26" s="206">
        <v>5.71</v>
      </c>
    </row>
    <row r="27" spans="2:24" x14ac:dyDescent="0.35">
      <c r="B27" s="206">
        <v>25</v>
      </c>
      <c r="C27" s="206" t="s">
        <v>1003</v>
      </c>
      <c r="D27" s="205">
        <v>9.18</v>
      </c>
      <c r="E27" s="205">
        <v>0</v>
      </c>
      <c r="F27" s="205">
        <v>9.18</v>
      </c>
      <c r="G27" s="408"/>
      <c r="H27" s="267">
        <v>25</v>
      </c>
      <c r="I27" s="206" t="s">
        <v>1003</v>
      </c>
      <c r="J27" s="205">
        <v>13.25</v>
      </c>
      <c r="K27" s="205">
        <v>0</v>
      </c>
      <c r="L27" s="205">
        <v>13.25</v>
      </c>
      <c r="M27" s="408"/>
      <c r="N27" s="267">
        <v>25</v>
      </c>
      <c r="O27" s="206" t="s">
        <v>1003</v>
      </c>
      <c r="P27" s="205">
        <v>0</v>
      </c>
      <c r="Q27" s="205">
        <v>0</v>
      </c>
      <c r="R27" s="205">
        <v>0</v>
      </c>
      <c r="S27" s="408"/>
      <c r="T27" s="267">
        <v>25</v>
      </c>
      <c r="U27" s="206" t="s">
        <v>1003</v>
      </c>
      <c r="V27" s="205">
        <v>15.54</v>
      </c>
      <c r="W27" s="205">
        <v>0</v>
      </c>
      <c r="X27" s="205">
        <v>15.54</v>
      </c>
    </row>
    <row r="28" spans="2:24" x14ac:dyDescent="0.35">
      <c r="B28" s="205">
        <v>26</v>
      </c>
      <c r="C28" s="205" t="s">
        <v>1004</v>
      </c>
      <c r="D28" s="206">
        <v>13.55</v>
      </c>
      <c r="E28" s="206">
        <v>0</v>
      </c>
      <c r="F28" s="206">
        <v>13.55</v>
      </c>
      <c r="G28" s="408"/>
      <c r="H28" s="268">
        <v>26</v>
      </c>
      <c r="I28" s="205" t="s">
        <v>1004</v>
      </c>
      <c r="J28" s="206">
        <v>10.35</v>
      </c>
      <c r="K28" s="206">
        <v>0</v>
      </c>
      <c r="L28" s="206">
        <v>10.35</v>
      </c>
      <c r="M28" s="408"/>
      <c r="N28" s="268">
        <v>26</v>
      </c>
      <c r="O28" s="205" t="s">
        <v>1004</v>
      </c>
      <c r="P28" s="206">
        <v>0</v>
      </c>
      <c r="Q28" s="206">
        <v>0</v>
      </c>
      <c r="R28" s="206">
        <v>0</v>
      </c>
      <c r="S28" s="408"/>
      <c r="T28" s="268">
        <v>26</v>
      </c>
      <c r="U28" s="205" t="s">
        <v>1004</v>
      </c>
      <c r="V28" s="206">
        <v>20.71</v>
      </c>
      <c r="W28" s="206">
        <v>0</v>
      </c>
      <c r="X28" s="206">
        <v>20.71</v>
      </c>
    </row>
    <row r="29" spans="2:24" x14ac:dyDescent="0.35">
      <c r="B29" s="206">
        <v>27</v>
      </c>
      <c r="C29" s="206" t="s">
        <v>1005</v>
      </c>
      <c r="D29" s="205">
        <v>12.36</v>
      </c>
      <c r="E29" s="205">
        <v>0</v>
      </c>
      <c r="F29" s="205">
        <v>12.36</v>
      </c>
      <c r="G29" s="408"/>
      <c r="H29" s="267">
        <v>27</v>
      </c>
      <c r="I29" s="206" t="s">
        <v>1005</v>
      </c>
      <c r="J29" s="205">
        <v>9.2899999999999991</v>
      </c>
      <c r="K29" s="205">
        <v>0</v>
      </c>
      <c r="L29" s="205">
        <v>9.2899999999999991</v>
      </c>
      <c r="M29" s="408"/>
      <c r="N29" s="267">
        <v>27</v>
      </c>
      <c r="O29" s="206" t="s">
        <v>1005</v>
      </c>
      <c r="P29" s="205">
        <v>0</v>
      </c>
      <c r="Q29" s="205">
        <v>0</v>
      </c>
      <c r="R29" s="205">
        <v>0</v>
      </c>
      <c r="S29" s="408"/>
      <c r="T29" s="267">
        <v>27</v>
      </c>
      <c r="U29" s="206" t="s">
        <v>1005</v>
      </c>
      <c r="V29" s="205">
        <v>20.239999999999998</v>
      </c>
      <c r="W29" s="205">
        <v>0</v>
      </c>
      <c r="X29" s="205">
        <v>20.239999999999998</v>
      </c>
    </row>
    <row r="30" spans="2:24" x14ac:dyDescent="0.35">
      <c r="B30" s="205">
        <v>28</v>
      </c>
      <c r="C30" s="205" t="s">
        <v>1006</v>
      </c>
      <c r="D30" s="206">
        <v>8.86</v>
      </c>
      <c r="E30" s="206">
        <v>0</v>
      </c>
      <c r="F30" s="206">
        <v>8.86</v>
      </c>
      <c r="G30" s="408"/>
      <c r="H30" s="268">
        <v>28</v>
      </c>
      <c r="I30" s="205" t="s">
        <v>1006</v>
      </c>
      <c r="J30" s="206">
        <v>10.56</v>
      </c>
      <c r="K30" s="206">
        <v>0</v>
      </c>
      <c r="L30" s="206">
        <v>10.56</v>
      </c>
      <c r="M30" s="408"/>
      <c r="N30" s="268">
        <v>28</v>
      </c>
      <c r="O30" s="205" t="s">
        <v>1006</v>
      </c>
      <c r="P30" s="206">
        <v>1.45</v>
      </c>
      <c r="Q30" s="206">
        <v>0</v>
      </c>
      <c r="R30" s="206">
        <v>1.45</v>
      </c>
      <c r="S30" s="408"/>
      <c r="T30" s="268">
        <v>28</v>
      </c>
      <c r="U30" s="205" t="s">
        <v>1006</v>
      </c>
      <c r="V30" s="206">
        <v>17.86</v>
      </c>
      <c r="W30" s="206">
        <v>0</v>
      </c>
      <c r="X30" s="206">
        <v>17.86</v>
      </c>
    </row>
    <row r="31" spans="2:24" x14ac:dyDescent="0.35">
      <c r="B31" s="206">
        <v>29</v>
      </c>
      <c r="C31" s="206" t="s">
        <v>1007</v>
      </c>
      <c r="D31" s="205">
        <v>9.6300000000000008</v>
      </c>
      <c r="E31" s="205">
        <v>0</v>
      </c>
      <c r="F31" s="205">
        <v>9.6300000000000008</v>
      </c>
      <c r="G31" s="408"/>
      <c r="H31" s="267">
        <v>29</v>
      </c>
      <c r="I31" s="206" t="s">
        <v>1007</v>
      </c>
      <c r="J31" s="205">
        <v>11.02</v>
      </c>
      <c r="K31" s="205">
        <v>0</v>
      </c>
      <c r="L31" s="205">
        <v>11.02</v>
      </c>
      <c r="M31" s="408"/>
      <c r="N31" s="267">
        <v>29</v>
      </c>
      <c r="O31" s="206" t="s">
        <v>1007</v>
      </c>
      <c r="P31" s="205">
        <v>9.84</v>
      </c>
      <c r="Q31" s="205">
        <v>0</v>
      </c>
      <c r="R31" s="205">
        <v>9.84</v>
      </c>
      <c r="S31" s="408"/>
      <c r="T31" s="267">
        <v>29</v>
      </c>
      <c r="U31" s="206" t="s">
        <v>1007</v>
      </c>
      <c r="V31" s="205">
        <v>19.489999999999998</v>
      </c>
      <c r="W31" s="205">
        <v>0</v>
      </c>
      <c r="X31" s="205">
        <v>19.489999999999998</v>
      </c>
    </row>
    <row r="32" spans="2:24" x14ac:dyDescent="0.35">
      <c r="B32" s="205">
        <v>30</v>
      </c>
      <c r="C32" s="205" t="s">
        <v>1008</v>
      </c>
      <c r="D32" s="205">
        <v>13.63</v>
      </c>
      <c r="E32" s="205">
        <v>0</v>
      </c>
      <c r="F32" s="205">
        <v>13.63</v>
      </c>
      <c r="G32" s="408"/>
      <c r="H32" s="268">
        <v>30</v>
      </c>
      <c r="I32" s="205" t="s">
        <v>1008</v>
      </c>
      <c r="J32" s="205">
        <v>14.32</v>
      </c>
      <c r="K32" s="205">
        <v>0</v>
      </c>
      <c r="L32" s="205">
        <v>14.32</v>
      </c>
      <c r="M32" s="408"/>
      <c r="N32" s="268">
        <v>30</v>
      </c>
      <c r="O32" s="205" t="s">
        <v>1008</v>
      </c>
      <c r="P32" s="205">
        <v>11.89</v>
      </c>
      <c r="Q32" s="205">
        <v>0</v>
      </c>
      <c r="R32" s="205">
        <v>11.89</v>
      </c>
      <c r="S32" s="408"/>
      <c r="T32" s="268">
        <v>30</v>
      </c>
      <c r="U32" s="205" t="s">
        <v>1008</v>
      </c>
      <c r="V32" s="205">
        <v>20.440000000000001</v>
      </c>
      <c r="W32" s="205">
        <v>0</v>
      </c>
      <c r="X32" s="205">
        <v>20.440000000000001</v>
      </c>
    </row>
    <row r="33" spans="2:24" x14ac:dyDescent="0.35">
      <c r="B33" s="206">
        <v>31</v>
      </c>
      <c r="C33" s="206" t="s">
        <v>1009</v>
      </c>
      <c r="D33" s="206">
        <v>13.35</v>
      </c>
      <c r="E33" s="206">
        <v>0</v>
      </c>
      <c r="F33" s="206">
        <v>13.35</v>
      </c>
      <c r="G33" s="408"/>
      <c r="H33" s="267">
        <v>31</v>
      </c>
      <c r="I33" s="206" t="s">
        <v>1009</v>
      </c>
      <c r="J33" s="206">
        <v>10.59</v>
      </c>
      <c r="K33" s="206">
        <v>0</v>
      </c>
      <c r="L33" s="206">
        <v>10.59</v>
      </c>
      <c r="M33" s="408"/>
      <c r="N33" s="267">
        <v>31</v>
      </c>
      <c r="O33" s="206" t="s">
        <v>1009</v>
      </c>
      <c r="P33" s="206">
        <v>11.83</v>
      </c>
      <c r="Q33" s="206">
        <v>0</v>
      </c>
      <c r="R33" s="206">
        <v>11.83</v>
      </c>
      <c r="S33" s="408"/>
      <c r="T33" s="267">
        <v>31</v>
      </c>
      <c r="U33" s="206" t="s">
        <v>1009</v>
      </c>
      <c r="V33" s="206">
        <v>18.559999999999999</v>
      </c>
      <c r="W33" s="206">
        <v>0</v>
      </c>
      <c r="X33" s="206">
        <v>18.559999999999999</v>
      </c>
    </row>
    <row r="34" spans="2:24" x14ac:dyDescent="0.35">
      <c r="F34" s="269">
        <f>SUM(F3:F33)</f>
        <v>209.89000000000001</v>
      </c>
      <c r="G34" s="408"/>
      <c r="L34" s="269">
        <f>SUM(L3:L33)</f>
        <v>233.45</v>
      </c>
      <c r="M34" s="408"/>
      <c r="R34" s="269">
        <f>SUM(R3:R33)</f>
        <v>230.88000000000008</v>
      </c>
      <c r="S34" s="408"/>
      <c r="X34" s="269">
        <f>SUM(X3:X33)</f>
        <v>143.57999999999998</v>
      </c>
    </row>
    <row r="35" spans="2:24" x14ac:dyDescent="0.35">
      <c r="B35" s="391" t="s">
        <v>817</v>
      </c>
      <c r="C35" s="404"/>
      <c r="D35" s="404"/>
      <c r="E35" s="404"/>
      <c r="F35" s="405"/>
      <c r="G35" s="408"/>
      <c r="H35" s="391" t="s">
        <v>3</v>
      </c>
      <c r="I35" s="404"/>
      <c r="J35" s="404"/>
      <c r="K35" s="404"/>
      <c r="L35" s="405"/>
      <c r="M35" s="408"/>
      <c r="N35" s="391" t="s">
        <v>818</v>
      </c>
      <c r="O35" s="404"/>
      <c r="P35" s="404"/>
      <c r="Q35" s="404"/>
      <c r="R35" s="405"/>
      <c r="S35" s="408"/>
      <c r="T35" s="391" t="s">
        <v>4</v>
      </c>
      <c r="U35" s="404"/>
      <c r="V35" s="404"/>
      <c r="W35" s="404"/>
      <c r="X35" s="405"/>
    </row>
    <row r="36" spans="2:24" x14ac:dyDescent="0.35">
      <c r="B36" s="204" t="s">
        <v>660</v>
      </c>
      <c r="C36" s="204" t="s">
        <v>661</v>
      </c>
      <c r="D36" s="204" t="s">
        <v>662</v>
      </c>
      <c r="E36" s="204" t="s">
        <v>663</v>
      </c>
      <c r="F36" s="264" t="s">
        <v>664</v>
      </c>
      <c r="G36" s="408"/>
      <c r="H36" s="266" t="s">
        <v>660</v>
      </c>
      <c r="I36" s="204" t="s">
        <v>661</v>
      </c>
      <c r="J36" s="204" t="s">
        <v>662</v>
      </c>
      <c r="K36" s="204" t="s">
        <v>663</v>
      </c>
      <c r="L36" s="264" t="s">
        <v>664</v>
      </c>
      <c r="M36" s="408"/>
      <c r="N36" s="266" t="s">
        <v>660</v>
      </c>
      <c r="O36" s="204" t="s">
        <v>661</v>
      </c>
      <c r="P36" s="204" t="s">
        <v>662</v>
      </c>
      <c r="Q36" s="204" t="s">
        <v>663</v>
      </c>
      <c r="R36" s="264" t="s">
        <v>664</v>
      </c>
      <c r="S36" s="408"/>
      <c r="T36" s="266" t="s">
        <v>660</v>
      </c>
      <c r="U36" s="204" t="s">
        <v>661</v>
      </c>
      <c r="V36" s="204" t="s">
        <v>662</v>
      </c>
      <c r="W36" s="204" t="s">
        <v>663</v>
      </c>
      <c r="X36" s="204" t="s">
        <v>664</v>
      </c>
    </row>
    <row r="37" spans="2:24" x14ac:dyDescent="0.35">
      <c r="B37" s="206">
        <v>1</v>
      </c>
      <c r="C37" s="206" t="s">
        <v>979</v>
      </c>
      <c r="D37" s="206">
        <v>4.66</v>
      </c>
      <c r="E37" s="206">
        <v>0</v>
      </c>
      <c r="F37" s="206">
        <v>4.66</v>
      </c>
      <c r="G37" s="408"/>
      <c r="H37" s="267">
        <v>1</v>
      </c>
      <c r="I37" s="206" t="s">
        <v>979</v>
      </c>
      <c r="J37" s="206">
        <v>0.16</v>
      </c>
      <c r="K37" s="206">
        <v>0</v>
      </c>
      <c r="L37" s="206">
        <v>0.16</v>
      </c>
      <c r="M37" s="408"/>
      <c r="N37" s="267">
        <v>1</v>
      </c>
      <c r="O37" s="206" t="s">
        <v>979</v>
      </c>
      <c r="P37" s="206">
        <v>12.84</v>
      </c>
      <c r="Q37" s="206">
        <v>0</v>
      </c>
      <c r="R37" s="206">
        <v>12.84</v>
      </c>
      <c r="S37" s="408"/>
      <c r="T37" s="267">
        <v>1</v>
      </c>
      <c r="U37" s="206" t="s">
        <v>979</v>
      </c>
      <c r="V37" s="206">
        <v>4.96</v>
      </c>
      <c r="W37" s="206">
        <v>0</v>
      </c>
      <c r="X37" s="206">
        <v>4.96</v>
      </c>
    </row>
    <row r="38" spans="2:24" x14ac:dyDescent="0.35">
      <c r="B38" s="205">
        <v>2</v>
      </c>
      <c r="C38" s="205" t="s">
        <v>980</v>
      </c>
      <c r="D38" s="205">
        <v>0</v>
      </c>
      <c r="E38" s="205">
        <v>0</v>
      </c>
      <c r="F38" s="205">
        <v>0</v>
      </c>
      <c r="G38" s="408"/>
      <c r="H38" s="268">
        <v>2</v>
      </c>
      <c r="I38" s="205" t="s">
        <v>980</v>
      </c>
      <c r="J38" s="205">
        <v>0</v>
      </c>
      <c r="K38" s="205">
        <v>0</v>
      </c>
      <c r="L38" s="205">
        <v>0</v>
      </c>
      <c r="M38" s="408"/>
      <c r="N38" s="268">
        <v>2</v>
      </c>
      <c r="O38" s="205" t="s">
        <v>980</v>
      </c>
      <c r="P38" s="205">
        <v>0</v>
      </c>
      <c r="Q38" s="205">
        <v>0</v>
      </c>
      <c r="R38" s="205">
        <v>0</v>
      </c>
      <c r="S38" s="408"/>
      <c r="T38" s="268">
        <v>2</v>
      </c>
      <c r="U38" s="205" t="s">
        <v>980</v>
      </c>
      <c r="V38" s="205">
        <v>0</v>
      </c>
      <c r="W38" s="205">
        <v>0</v>
      </c>
      <c r="X38" s="205">
        <v>0</v>
      </c>
    </row>
    <row r="39" spans="2:24" x14ac:dyDescent="0.35">
      <c r="B39" s="206">
        <v>3</v>
      </c>
      <c r="C39" s="206" t="s">
        <v>981</v>
      </c>
      <c r="D39" s="206">
        <v>0.03</v>
      </c>
      <c r="E39" s="206">
        <v>0</v>
      </c>
      <c r="F39" s="206">
        <v>0.03</v>
      </c>
      <c r="G39" s="408"/>
      <c r="H39" s="267">
        <v>3</v>
      </c>
      <c r="I39" s="206" t="s">
        <v>981</v>
      </c>
      <c r="J39" s="206">
        <v>0.11</v>
      </c>
      <c r="K39" s="206">
        <v>0</v>
      </c>
      <c r="L39" s="206">
        <v>0.11</v>
      </c>
      <c r="M39" s="408"/>
      <c r="N39" s="267">
        <v>3</v>
      </c>
      <c r="O39" s="206" t="s">
        <v>981</v>
      </c>
      <c r="P39" s="206">
        <v>15.25</v>
      </c>
      <c r="Q39" s="206">
        <v>0</v>
      </c>
      <c r="R39" s="206">
        <v>15.25</v>
      </c>
      <c r="S39" s="408"/>
      <c r="T39" s="267">
        <v>3</v>
      </c>
      <c r="U39" s="206" t="s">
        <v>981</v>
      </c>
      <c r="V39" s="206">
        <v>14.91</v>
      </c>
      <c r="W39" s="206">
        <v>0</v>
      </c>
      <c r="X39" s="206">
        <v>14.91</v>
      </c>
    </row>
    <row r="40" spans="2:24" x14ac:dyDescent="0.35">
      <c r="B40" s="205">
        <v>4</v>
      </c>
      <c r="C40" s="205" t="s">
        <v>982</v>
      </c>
      <c r="D40" s="205">
        <v>14.36</v>
      </c>
      <c r="E40" s="205">
        <v>0</v>
      </c>
      <c r="F40" s="205">
        <v>14.36</v>
      </c>
      <c r="G40" s="408"/>
      <c r="H40" s="268">
        <v>4</v>
      </c>
      <c r="I40" s="205" t="s">
        <v>982</v>
      </c>
      <c r="J40" s="205">
        <v>0</v>
      </c>
      <c r="K40" s="205">
        <v>0</v>
      </c>
      <c r="L40" s="205">
        <v>0</v>
      </c>
      <c r="M40" s="408"/>
      <c r="N40" s="268">
        <v>4</v>
      </c>
      <c r="O40" s="205" t="s">
        <v>982</v>
      </c>
      <c r="P40" s="205">
        <v>16.78</v>
      </c>
      <c r="Q40" s="205">
        <v>0</v>
      </c>
      <c r="R40" s="205">
        <v>16.78</v>
      </c>
      <c r="S40" s="408"/>
      <c r="T40" s="268">
        <v>4</v>
      </c>
      <c r="U40" s="205" t="s">
        <v>982</v>
      </c>
      <c r="V40" s="205">
        <v>17.05</v>
      </c>
      <c r="W40" s="205">
        <v>0</v>
      </c>
      <c r="X40" s="205">
        <v>17.05</v>
      </c>
    </row>
    <row r="41" spans="2:24" x14ac:dyDescent="0.35">
      <c r="B41" s="206">
        <v>5</v>
      </c>
      <c r="C41" s="206" t="s">
        <v>983</v>
      </c>
      <c r="D41" s="206">
        <v>18.77</v>
      </c>
      <c r="E41" s="206">
        <v>0</v>
      </c>
      <c r="F41" s="206">
        <v>18.77</v>
      </c>
      <c r="G41" s="408"/>
      <c r="H41" s="267">
        <v>5</v>
      </c>
      <c r="I41" s="206" t="s">
        <v>983</v>
      </c>
      <c r="J41" s="206">
        <v>13.8</v>
      </c>
      <c r="K41" s="206">
        <v>0</v>
      </c>
      <c r="L41" s="206">
        <v>13.8</v>
      </c>
      <c r="M41" s="408"/>
      <c r="N41" s="267">
        <v>5</v>
      </c>
      <c r="O41" s="206" t="s">
        <v>983</v>
      </c>
      <c r="P41" s="206">
        <v>9.3000000000000007</v>
      </c>
      <c r="Q41" s="206">
        <v>0</v>
      </c>
      <c r="R41" s="206">
        <v>9.3000000000000007</v>
      </c>
      <c r="S41" s="408"/>
      <c r="T41" s="267">
        <v>5</v>
      </c>
      <c r="U41" s="206" t="s">
        <v>983</v>
      </c>
      <c r="V41" s="206">
        <v>7.23</v>
      </c>
      <c r="W41" s="206">
        <v>0</v>
      </c>
      <c r="X41" s="206">
        <v>7.23</v>
      </c>
    </row>
    <row r="42" spans="2:24" x14ac:dyDescent="0.35">
      <c r="B42" s="205">
        <v>6</v>
      </c>
      <c r="C42" s="205" t="s">
        <v>984</v>
      </c>
      <c r="D42" s="205">
        <v>16.329999999999998</v>
      </c>
      <c r="E42" s="205">
        <v>0</v>
      </c>
      <c r="F42" s="205">
        <v>16.329999999999998</v>
      </c>
      <c r="G42" s="408"/>
      <c r="H42" s="268">
        <v>6</v>
      </c>
      <c r="I42" s="205" t="s">
        <v>984</v>
      </c>
      <c r="J42" s="205">
        <v>16.95</v>
      </c>
      <c r="K42" s="205">
        <v>0</v>
      </c>
      <c r="L42" s="205">
        <v>16.95</v>
      </c>
      <c r="M42" s="408"/>
      <c r="N42" s="268">
        <v>6</v>
      </c>
      <c r="O42" s="205" t="s">
        <v>984</v>
      </c>
      <c r="P42" s="205">
        <v>0.27</v>
      </c>
      <c r="Q42" s="205">
        <v>0</v>
      </c>
      <c r="R42" s="205">
        <v>0.27</v>
      </c>
      <c r="S42" s="408"/>
      <c r="T42" s="268">
        <v>6</v>
      </c>
      <c r="U42" s="205" t="s">
        <v>984</v>
      </c>
      <c r="V42" s="205">
        <v>6.85</v>
      </c>
      <c r="W42" s="205">
        <v>0</v>
      </c>
      <c r="X42" s="205">
        <v>6.85</v>
      </c>
    </row>
    <row r="43" spans="2:24" x14ac:dyDescent="0.35">
      <c r="B43" s="206">
        <v>7</v>
      </c>
      <c r="C43" s="206" t="s">
        <v>985</v>
      </c>
      <c r="D43" s="206">
        <v>6.63</v>
      </c>
      <c r="E43" s="206">
        <v>0</v>
      </c>
      <c r="F43" s="206">
        <v>6.63</v>
      </c>
      <c r="G43" s="408"/>
      <c r="H43" s="267">
        <v>7</v>
      </c>
      <c r="I43" s="206" t="s">
        <v>985</v>
      </c>
      <c r="J43" s="206">
        <v>14.97</v>
      </c>
      <c r="K43" s="206">
        <v>0</v>
      </c>
      <c r="L43" s="206">
        <v>14.97</v>
      </c>
      <c r="M43" s="408"/>
      <c r="N43" s="267">
        <v>7</v>
      </c>
      <c r="O43" s="206" t="s">
        <v>985</v>
      </c>
      <c r="P43" s="206">
        <v>0</v>
      </c>
      <c r="Q43" s="206">
        <v>0</v>
      </c>
      <c r="R43" s="206">
        <v>0</v>
      </c>
      <c r="S43" s="408"/>
      <c r="T43" s="267">
        <v>7</v>
      </c>
      <c r="U43" s="206" t="s">
        <v>985</v>
      </c>
      <c r="V43" s="206">
        <v>5.0999999999999996</v>
      </c>
      <c r="W43" s="206">
        <v>0</v>
      </c>
      <c r="X43" s="206">
        <v>5.0999999999999996</v>
      </c>
    </row>
    <row r="44" spans="2:24" x14ac:dyDescent="0.35">
      <c r="B44" s="205">
        <v>8</v>
      </c>
      <c r="C44" s="205" t="s">
        <v>986</v>
      </c>
      <c r="D44" s="205">
        <v>10.81</v>
      </c>
      <c r="E44" s="205">
        <v>0</v>
      </c>
      <c r="F44" s="205">
        <v>10.81</v>
      </c>
      <c r="G44" s="408"/>
      <c r="H44" s="268">
        <v>8</v>
      </c>
      <c r="I44" s="205" t="s">
        <v>986</v>
      </c>
      <c r="J44" s="205">
        <v>19.68</v>
      </c>
      <c r="K44" s="205">
        <v>0</v>
      </c>
      <c r="L44" s="205">
        <v>19.68</v>
      </c>
      <c r="M44" s="408"/>
      <c r="N44" s="268">
        <v>8</v>
      </c>
      <c r="O44" s="205" t="s">
        <v>986</v>
      </c>
      <c r="P44" s="205">
        <v>9.52</v>
      </c>
      <c r="Q44" s="205">
        <v>0</v>
      </c>
      <c r="R44" s="205">
        <v>9.52</v>
      </c>
      <c r="S44" s="408"/>
      <c r="T44" s="268">
        <v>8</v>
      </c>
      <c r="U44" s="205" t="s">
        <v>986</v>
      </c>
      <c r="V44" s="205">
        <v>15.36</v>
      </c>
      <c r="W44" s="205">
        <v>0</v>
      </c>
      <c r="X44" s="205">
        <v>15.36</v>
      </c>
    </row>
    <row r="45" spans="2:24" x14ac:dyDescent="0.35">
      <c r="B45" s="206">
        <v>9</v>
      </c>
      <c r="C45" s="206" t="s">
        <v>987</v>
      </c>
      <c r="D45" s="206">
        <v>14.18</v>
      </c>
      <c r="E45" s="206">
        <v>0</v>
      </c>
      <c r="F45" s="206">
        <v>14.18</v>
      </c>
      <c r="G45" s="408"/>
      <c r="H45" s="267">
        <v>9</v>
      </c>
      <c r="I45" s="206" t="s">
        <v>987</v>
      </c>
      <c r="J45" s="206">
        <v>18.47</v>
      </c>
      <c r="K45" s="206">
        <v>0</v>
      </c>
      <c r="L45" s="206">
        <v>18.47</v>
      </c>
      <c r="M45" s="408"/>
      <c r="N45" s="267">
        <v>9</v>
      </c>
      <c r="O45" s="206" t="s">
        <v>987</v>
      </c>
      <c r="P45" s="206">
        <v>14.4</v>
      </c>
      <c r="Q45" s="206">
        <v>0</v>
      </c>
      <c r="R45" s="206">
        <v>14.4</v>
      </c>
      <c r="S45" s="408"/>
      <c r="T45" s="267">
        <v>9</v>
      </c>
      <c r="U45" s="206" t="s">
        <v>987</v>
      </c>
      <c r="V45" s="206">
        <v>19.71</v>
      </c>
      <c r="W45" s="206">
        <v>0</v>
      </c>
      <c r="X45" s="206">
        <v>19.71</v>
      </c>
    </row>
    <row r="46" spans="2:24" x14ac:dyDescent="0.35">
      <c r="B46" s="205">
        <v>10</v>
      </c>
      <c r="C46" s="205" t="s">
        <v>988</v>
      </c>
      <c r="D46" s="205">
        <v>15.15</v>
      </c>
      <c r="E46" s="205">
        <v>0</v>
      </c>
      <c r="F46" s="205">
        <v>15.15</v>
      </c>
      <c r="G46" s="408"/>
      <c r="H46" s="268">
        <v>10</v>
      </c>
      <c r="I46" s="205" t="s">
        <v>988</v>
      </c>
      <c r="J46" s="205">
        <v>8.19</v>
      </c>
      <c r="K46" s="205">
        <v>0</v>
      </c>
      <c r="L46" s="205">
        <v>8.19</v>
      </c>
      <c r="M46" s="408"/>
      <c r="N46" s="268">
        <v>10</v>
      </c>
      <c r="O46" s="205" t="s">
        <v>988</v>
      </c>
      <c r="P46" s="205">
        <v>19.13</v>
      </c>
      <c r="Q46" s="205">
        <v>0</v>
      </c>
      <c r="R46" s="205">
        <v>19.13</v>
      </c>
      <c r="S46" s="408"/>
      <c r="T46" s="268">
        <v>10</v>
      </c>
      <c r="U46" s="205" t="s">
        <v>988</v>
      </c>
      <c r="V46" s="205">
        <v>19.48</v>
      </c>
      <c r="W46" s="205">
        <v>0</v>
      </c>
      <c r="X46" s="205">
        <v>19.48</v>
      </c>
    </row>
    <row r="47" spans="2:24" x14ac:dyDescent="0.35">
      <c r="B47" s="206">
        <v>11</v>
      </c>
      <c r="C47" s="206" t="s">
        <v>989</v>
      </c>
      <c r="D47" s="206">
        <v>20.02</v>
      </c>
      <c r="E47" s="206">
        <v>0</v>
      </c>
      <c r="F47" s="206">
        <v>20.02</v>
      </c>
      <c r="G47" s="408"/>
      <c r="H47" s="267">
        <v>11</v>
      </c>
      <c r="I47" s="206" t="s">
        <v>989</v>
      </c>
      <c r="J47" s="206">
        <v>12.08</v>
      </c>
      <c r="K47" s="206">
        <v>0</v>
      </c>
      <c r="L47" s="206">
        <v>12.08</v>
      </c>
      <c r="M47" s="408"/>
      <c r="N47" s="267">
        <v>11</v>
      </c>
      <c r="O47" s="206" t="s">
        <v>989</v>
      </c>
      <c r="P47" s="206">
        <v>19.88</v>
      </c>
      <c r="Q47" s="206">
        <v>0</v>
      </c>
      <c r="R47" s="206">
        <v>19.88</v>
      </c>
      <c r="S47" s="408"/>
      <c r="T47" s="267">
        <v>11</v>
      </c>
      <c r="U47" s="206" t="s">
        <v>989</v>
      </c>
      <c r="V47" s="206">
        <v>19.3</v>
      </c>
      <c r="W47" s="206">
        <v>0</v>
      </c>
      <c r="X47" s="206">
        <v>19.3</v>
      </c>
    </row>
    <row r="48" spans="2:24" x14ac:dyDescent="0.35">
      <c r="B48" s="205">
        <v>12</v>
      </c>
      <c r="C48" s="205" t="s">
        <v>990</v>
      </c>
      <c r="D48" s="205">
        <v>19.53</v>
      </c>
      <c r="E48" s="205">
        <v>0</v>
      </c>
      <c r="F48" s="205">
        <v>19.53</v>
      </c>
      <c r="G48" s="408"/>
      <c r="H48" s="268">
        <v>12</v>
      </c>
      <c r="I48" s="205" t="s">
        <v>990</v>
      </c>
      <c r="J48" s="205">
        <v>18.91</v>
      </c>
      <c r="K48" s="205">
        <v>0</v>
      </c>
      <c r="L48" s="205">
        <v>18.91</v>
      </c>
      <c r="M48" s="408"/>
      <c r="N48" s="268">
        <v>12</v>
      </c>
      <c r="O48" s="205" t="s">
        <v>990</v>
      </c>
      <c r="P48" s="205">
        <v>20.32</v>
      </c>
      <c r="Q48" s="205">
        <v>0</v>
      </c>
      <c r="R48" s="205">
        <v>20.32</v>
      </c>
      <c r="S48" s="408"/>
      <c r="T48" s="268">
        <v>12</v>
      </c>
      <c r="U48" s="205" t="s">
        <v>990</v>
      </c>
      <c r="V48" s="205">
        <v>18.899999999999999</v>
      </c>
      <c r="W48" s="205">
        <v>0</v>
      </c>
      <c r="X48" s="205">
        <v>18.899999999999999</v>
      </c>
    </row>
    <row r="49" spans="2:24" x14ac:dyDescent="0.35">
      <c r="B49" s="206">
        <v>13</v>
      </c>
      <c r="C49" s="206" t="s">
        <v>991</v>
      </c>
      <c r="D49" s="206">
        <v>18.27</v>
      </c>
      <c r="E49" s="206">
        <v>0</v>
      </c>
      <c r="F49" s="206">
        <v>18.27</v>
      </c>
      <c r="G49" s="408"/>
      <c r="H49" s="267">
        <v>13</v>
      </c>
      <c r="I49" s="206" t="s">
        <v>991</v>
      </c>
      <c r="J49" s="206">
        <v>19.309999999999999</v>
      </c>
      <c r="K49" s="206">
        <v>0</v>
      </c>
      <c r="L49" s="206">
        <v>19.309999999999999</v>
      </c>
      <c r="M49" s="408"/>
      <c r="N49" s="267">
        <v>13</v>
      </c>
      <c r="O49" s="206" t="s">
        <v>991</v>
      </c>
      <c r="P49" s="206">
        <v>18.03</v>
      </c>
      <c r="Q49" s="206">
        <v>0</v>
      </c>
      <c r="R49" s="206">
        <v>18.03</v>
      </c>
      <c r="S49" s="408"/>
      <c r="T49" s="267">
        <v>13</v>
      </c>
      <c r="U49" s="206" t="s">
        <v>991</v>
      </c>
      <c r="V49" s="206">
        <v>18.09</v>
      </c>
      <c r="W49" s="206">
        <v>0</v>
      </c>
      <c r="X49" s="206">
        <v>18.09</v>
      </c>
    </row>
    <row r="50" spans="2:24" x14ac:dyDescent="0.35">
      <c r="B50" s="205">
        <v>14</v>
      </c>
      <c r="C50" s="205" t="s">
        <v>992</v>
      </c>
      <c r="D50" s="205">
        <v>21.28</v>
      </c>
      <c r="E50" s="205">
        <v>0</v>
      </c>
      <c r="F50" s="205">
        <v>21.28</v>
      </c>
      <c r="G50" s="408"/>
      <c r="H50" s="268">
        <v>14</v>
      </c>
      <c r="I50" s="205" t="s">
        <v>992</v>
      </c>
      <c r="J50" s="205">
        <v>18.13</v>
      </c>
      <c r="K50" s="205">
        <v>0</v>
      </c>
      <c r="L50" s="205">
        <v>18.13</v>
      </c>
      <c r="M50" s="408"/>
      <c r="N50" s="268">
        <v>14</v>
      </c>
      <c r="O50" s="205" t="s">
        <v>992</v>
      </c>
      <c r="P50" s="205">
        <v>19.91</v>
      </c>
      <c r="Q50" s="205">
        <v>0</v>
      </c>
      <c r="R50" s="205">
        <v>19.91</v>
      </c>
      <c r="S50" s="408"/>
      <c r="T50" s="268">
        <v>14</v>
      </c>
      <c r="U50" s="205" t="s">
        <v>992</v>
      </c>
      <c r="V50" s="205">
        <v>18.89</v>
      </c>
      <c r="W50" s="205">
        <v>0</v>
      </c>
      <c r="X50" s="205">
        <v>18.89</v>
      </c>
    </row>
    <row r="51" spans="2:24" x14ac:dyDescent="0.35">
      <c r="B51" s="206">
        <v>15</v>
      </c>
      <c r="C51" s="206" t="s">
        <v>993</v>
      </c>
      <c r="D51" s="206">
        <v>19.41</v>
      </c>
      <c r="E51" s="206">
        <v>0</v>
      </c>
      <c r="F51" s="206">
        <v>19.41</v>
      </c>
      <c r="G51" s="408"/>
      <c r="H51" s="267">
        <v>15</v>
      </c>
      <c r="I51" s="206" t="s">
        <v>993</v>
      </c>
      <c r="J51" s="206">
        <v>19.53</v>
      </c>
      <c r="K51" s="206">
        <v>0</v>
      </c>
      <c r="L51" s="206">
        <v>19.53</v>
      </c>
      <c r="M51" s="408"/>
      <c r="N51" s="267">
        <v>15</v>
      </c>
      <c r="O51" s="206" t="s">
        <v>993</v>
      </c>
      <c r="P51" s="206">
        <v>20.13</v>
      </c>
      <c r="Q51" s="206">
        <v>0</v>
      </c>
      <c r="R51" s="206">
        <v>20.13</v>
      </c>
      <c r="S51" s="408"/>
      <c r="T51" s="267">
        <v>15</v>
      </c>
      <c r="U51" s="206" t="s">
        <v>993</v>
      </c>
      <c r="V51" s="206">
        <v>16.22</v>
      </c>
      <c r="W51" s="206">
        <v>0</v>
      </c>
      <c r="X51" s="206">
        <v>16.22</v>
      </c>
    </row>
    <row r="52" spans="2:24" x14ac:dyDescent="0.35">
      <c r="B52" s="205">
        <v>16</v>
      </c>
      <c r="C52" s="205" t="s">
        <v>994</v>
      </c>
      <c r="D52" s="205">
        <v>18.690000000000001</v>
      </c>
      <c r="E52" s="205">
        <v>0</v>
      </c>
      <c r="F52" s="205">
        <v>18.690000000000001</v>
      </c>
      <c r="G52" s="408"/>
      <c r="H52" s="268">
        <v>16</v>
      </c>
      <c r="I52" s="205" t="s">
        <v>994</v>
      </c>
      <c r="J52" s="205">
        <v>18.47</v>
      </c>
      <c r="K52" s="205">
        <v>0</v>
      </c>
      <c r="L52" s="205">
        <v>18.47</v>
      </c>
      <c r="M52" s="408"/>
      <c r="N52" s="268">
        <v>16</v>
      </c>
      <c r="O52" s="205" t="s">
        <v>994</v>
      </c>
      <c r="P52" s="205">
        <v>17.809999999999999</v>
      </c>
      <c r="Q52" s="205">
        <v>0</v>
      </c>
      <c r="R52" s="205">
        <v>17.809999999999999</v>
      </c>
      <c r="S52" s="408"/>
      <c r="T52" s="268">
        <v>16</v>
      </c>
      <c r="U52" s="205" t="s">
        <v>994</v>
      </c>
      <c r="V52" s="205">
        <v>19.38</v>
      </c>
      <c r="W52" s="205">
        <v>0</v>
      </c>
      <c r="X52" s="205">
        <v>19.38</v>
      </c>
    </row>
    <row r="53" spans="2:24" x14ac:dyDescent="0.35">
      <c r="B53" s="206">
        <v>17</v>
      </c>
      <c r="C53" s="206" t="s">
        <v>995</v>
      </c>
      <c r="D53" s="206">
        <v>22.81</v>
      </c>
      <c r="E53" s="206">
        <v>0</v>
      </c>
      <c r="F53" s="206">
        <v>22.81</v>
      </c>
      <c r="G53" s="408"/>
      <c r="H53" s="267">
        <v>17</v>
      </c>
      <c r="I53" s="206" t="s">
        <v>995</v>
      </c>
      <c r="J53" s="206">
        <v>17.149999999999999</v>
      </c>
      <c r="K53" s="206">
        <v>0</v>
      </c>
      <c r="L53" s="206">
        <v>17.149999999999999</v>
      </c>
      <c r="M53" s="408"/>
      <c r="N53" s="267">
        <v>17</v>
      </c>
      <c r="O53" s="206" t="s">
        <v>995</v>
      </c>
      <c r="P53" s="206">
        <v>18.45</v>
      </c>
      <c r="Q53" s="206">
        <v>0</v>
      </c>
      <c r="R53" s="206">
        <v>18.45</v>
      </c>
      <c r="S53" s="408"/>
      <c r="T53" s="267">
        <v>17</v>
      </c>
      <c r="U53" s="206" t="s">
        <v>995</v>
      </c>
      <c r="V53" s="206">
        <v>19.350000000000001</v>
      </c>
      <c r="W53" s="206">
        <v>0</v>
      </c>
      <c r="X53" s="206">
        <v>19.350000000000001</v>
      </c>
    </row>
    <row r="54" spans="2:24" x14ac:dyDescent="0.35">
      <c r="B54" s="205">
        <v>18</v>
      </c>
      <c r="C54" s="205" t="s">
        <v>996</v>
      </c>
      <c r="D54" s="205">
        <v>20</v>
      </c>
      <c r="E54" s="205">
        <v>0</v>
      </c>
      <c r="F54" s="205">
        <v>20</v>
      </c>
      <c r="G54" s="408"/>
      <c r="H54" s="268">
        <v>18</v>
      </c>
      <c r="I54" s="205" t="s">
        <v>996</v>
      </c>
      <c r="J54" s="205">
        <v>19.02</v>
      </c>
      <c r="K54" s="205">
        <v>0</v>
      </c>
      <c r="L54" s="205">
        <v>19.02</v>
      </c>
      <c r="M54" s="408"/>
      <c r="N54" s="268">
        <v>18</v>
      </c>
      <c r="O54" s="205" t="s">
        <v>996</v>
      </c>
      <c r="P54" s="205">
        <v>18.09</v>
      </c>
      <c r="Q54" s="205">
        <v>0</v>
      </c>
      <c r="R54" s="205">
        <v>18.09</v>
      </c>
      <c r="S54" s="408"/>
      <c r="T54" s="268">
        <v>18</v>
      </c>
      <c r="U54" s="205" t="s">
        <v>996</v>
      </c>
      <c r="V54" s="205">
        <v>17.059999999999999</v>
      </c>
      <c r="W54" s="205">
        <v>0</v>
      </c>
      <c r="X54" s="205">
        <v>17.059999999999999</v>
      </c>
    </row>
    <row r="55" spans="2:24" x14ac:dyDescent="0.35">
      <c r="B55" s="206">
        <v>19</v>
      </c>
      <c r="C55" s="206" t="s">
        <v>997</v>
      </c>
      <c r="D55" s="206">
        <v>14.3</v>
      </c>
      <c r="E55" s="206">
        <v>0</v>
      </c>
      <c r="F55" s="206">
        <v>14.3</v>
      </c>
      <c r="G55" s="408"/>
      <c r="H55" s="267">
        <v>19</v>
      </c>
      <c r="I55" s="206" t="s">
        <v>997</v>
      </c>
      <c r="J55" s="206">
        <v>19.59</v>
      </c>
      <c r="K55" s="206">
        <v>0</v>
      </c>
      <c r="L55" s="206">
        <v>19.59</v>
      </c>
      <c r="M55" s="408"/>
      <c r="N55" s="267">
        <v>19</v>
      </c>
      <c r="O55" s="206" t="s">
        <v>997</v>
      </c>
      <c r="P55" s="206">
        <v>19.440000000000001</v>
      </c>
      <c r="Q55" s="206">
        <v>0</v>
      </c>
      <c r="R55" s="206">
        <v>19.440000000000001</v>
      </c>
      <c r="S55" s="408"/>
      <c r="T55" s="267">
        <v>19</v>
      </c>
      <c r="U55" s="206" t="s">
        <v>997</v>
      </c>
      <c r="V55" s="206">
        <v>20</v>
      </c>
      <c r="W55" s="206">
        <v>0</v>
      </c>
      <c r="X55" s="206">
        <v>20</v>
      </c>
    </row>
    <row r="56" spans="2:24" x14ac:dyDescent="0.35">
      <c r="B56" s="205">
        <v>20</v>
      </c>
      <c r="C56" s="205" t="s">
        <v>998</v>
      </c>
      <c r="D56" s="205">
        <v>16.91</v>
      </c>
      <c r="E56" s="205">
        <v>0</v>
      </c>
      <c r="F56" s="205">
        <v>16.91</v>
      </c>
      <c r="G56" s="408"/>
      <c r="H56" s="268">
        <v>20</v>
      </c>
      <c r="I56" s="205" t="s">
        <v>998</v>
      </c>
      <c r="J56" s="205">
        <v>19.37</v>
      </c>
      <c r="K56" s="205">
        <v>0</v>
      </c>
      <c r="L56" s="205">
        <v>19.37</v>
      </c>
      <c r="M56" s="408"/>
      <c r="N56" s="268">
        <v>20</v>
      </c>
      <c r="O56" s="205" t="s">
        <v>998</v>
      </c>
      <c r="P56" s="205">
        <v>19.64</v>
      </c>
      <c r="Q56" s="205">
        <v>0</v>
      </c>
      <c r="R56" s="205">
        <v>19.64</v>
      </c>
      <c r="S56" s="408"/>
      <c r="T56" s="268">
        <v>20</v>
      </c>
      <c r="U56" s="205" t="s">
        <v>998</v>
      </c>
      <c r="V56" s="205">
        <v>12.53</v>
      </c>
      <c r="W56" s="205">
        <v>0</v>
      </c>
      <c r="X56" s="205">
        <v>12.53</v>
      </c>
    </row>
    <row r="57" spans="2:24" x14ac:dyDescent="0.35">
      <c r="B57" s="206">
        <v>21</v>
      </c>
      <c r="C57" s="206" t="s">
        <v>999</v>
      </c>
      <c r="D57" s="206">
        <v>13.9</v>
      </c>
      <c r="E57" s="206">
        <v>0</v>
      </c>
      <c r="F57" s="206">
        <v>13.9</v>
      </c>
      <c r="G57" s="408"/>
      <c r="H57" s="267">
        <v>21</v>
      </c>
      <c r="I57" s="206" t="s">
        <v>999</v>
      </c>
      <c r="J57" s="206">
        <v>19.96</v>
      </c>
      <c r="K57" s="206">
        <v>0</v>
      </c>
      <c r="L57" s="206">
        <v>19.96</v>
      </c>
      <c r="M57" s="408"/>
      <c r="N57" s="267">
        <v>21</v>
      </c>
      <c r="O57" s="206" t="s">
        <v>999</v>
      </c>
      <c r="P57" s="206">
        <v>20.059999999999999</v>
      </c>
      <c r="Q57" s="206">
        <v>0</v>
      </c>
      <c r="R57" s="206">
        <v>20.059999999999999</v>
      </c>
      <c r="S57" s="408"/>
      <c r="T57" s="267">
        <v>21</v>
      </c>
      <c r="U57" s="206" t="s">
        <v>999</v>
      </c>
      <c r="V57" s="206">
        <v>14.49</v>
      </c>
      <c r="W57" s="206">
        <v>0</v>
      </c>
      <c r="X57" s="206">
        <v>14.49</v>
      </c>
    </row>
    <row r="58" spans="2:24" x14ac:dyDescent="0.35">
      <c r="B58" s="205">
        <v>22</v>
      </c>
      <c r="C58" s="205" t="s">
        <v>1000</v>
      </c>
      <c r="D58" s="205">
        <v>19.010000000000002</v>
      </c>
      <c r="E58" s="205">
        <v>0</v>
      </c>
      <c r="F58" s="205">
        <v>19.010000000000002</v>
      </c>
      <c r="G58" s="408"/>
      <c r="H58" s="268">
        <v>22</v>
      </c>
      <c r="I58" s="205" t="s">
        <v>1000</v>
      </c>
      <c r="J58" s="205">
        <v>13.12</v>
      </c>
      <c r="K58" s="205">
        <v>0</v>
      </c>
      <c r="L58" s="205">
        <v>13.12</v>
      </c>
      <c r="M58" s="408"/>
      <c r="N58" s="268">
        <v>22</v>
      </c>
      <c r="O58" s="205" t="s">
        <v>1000</v>
      </c>
      <c r="P58" s="205">
        <v>20.12</v>
      </c>
      <c r="Q58" s="205">
        <v>0</v>
      </c>
      <c r="R58" s="205">
        <v>20.12</v>
      </c>
      <c r="S58" s="408"/>
      <c r="T58" s="268">
        <v>22</v>
      </c>
      <c r="U58" s="205" t="s">
        <v>1000</v>
      </c>
      <c r="V58" s="205">
        <v>4.8499999999999996</v>
      </c>
      <c r="W58" s="205">
        <v>0</v>
      </c>
      <c r="X58" s="205">
        <v>4.8499999999999996</v>
      </c>
    </row>
    <row r="59" spans="2:24" x14ac:dyDescent="0.35">
      <c r="B59" s="206">
        <v>23</v>
      </c>
      <c r="C59" s="206" t="s">
        <v>1001</v>
      </c>
      <c r="D59" s="205">
        <v>16.5</v>
      </c>
      <c r="E59" s="205">
        <v>0</v>
      </c>
      <c r="F59" s="205">
        <v>16.5</v>
      </c>
      <c r="G59" s="408"/>
      <c r="H59" s="267">
        <v>23</v>
      </c>
      <c r="I59" s="206" t="s">
        <v>1001</v>
      </c>
      <c r="J59" s="205">
        <v>19.39</v>
      </c>
      <c r="K59" s="205">
        <v>0</v>
      </c>
      <c r="L59" s="205">
        <v>19.39</v>
      </c>
      <c r="M59" s="408"/>
      <c r="N59" s="267">
        <v>23</v>
      </c>
      <c r="O59" s="206" t="s">
        <v>1001</v>
      </c>
      <c r="P59" s="205">
        <v>20.29</v>
      </c>
      <c r="Q59" s="205">
        <v>0</v>
      </c>
      <c r="R59" s="205">
        <v>20.29</v>
      </c>
      <c r="S59" s="408"/>
      <c r="T59" s="267">
        <v>23</v>
      </c>
      <c r="U59" s="206" t="s">
        <v>1001</v>
      </c>
      <c r="V59" s="205">
        <v>15.91</v>
      </c>
      <c r="W59" s="205">
        <v>0</v>
      </c>
      <c r="X59" s="205">
        <v>15.91</v>
      </c>
    </row>
    <row r="60" spans="2:24" x14ac:dyDescent="0.35">
      <c r="B60" s="205">
        <v>24</v>
      </c>
      <c r="C60" s="205" t="s">
        <v>1002</v>
      </c>
      <c r="D60" s="206">
        <v>0</v>
      </c>
      <c r="E60" s="206">
        <v>0</v>
      </c>
      <c r="F60" s="206">
        <v>0</v>
      </c>
      <c r="G60" s="408"/>
      <c r="H60" s="268">
        <v>24</v>
      </c>
      <c r="I60" s="205" t="s">
        <v>1002</v>
      </c>
      <c r="J60" s="206">
        <v>18.8</v>
      </c>
      <c r="K60" s="206">
        <v>0</v>
      </c>
      <c r="L60" s="206">
        <v>18.8</v>
      </c>
      <c r="M60" s="408"/>
      <c r="N60" s="268">
        <v>24</v>
      </c>
      <c r="O60" s="205" t="s">
        <v>1002</v>
      </c>
      <c r="P60" s="206">
        <v>20.66</v>
      </c>
      <c r="Q60" s="206">
        <v>0</v>
      </c>
      <c r="R60" s="206">
        <v>20.66</v>
      </c>
      <c r="S60" s="408"/>
      <c r="T60" s="268">
        <v>24</v>
      </c>
      <c r="U60" s="205" t="s">
        <v>1002</v>
      </c>
      <c r="V60" s="206">
        <v>18.63</v>
      </c>
      <c r="W60" s="206">
        <v>0</v>
      </c>
      <c r="X60" s="206">
        <v>18.63</v>
      </c>
    </row>
    <row r="61" spans="2:24" x14ac:dyDescent="0.35">
      <c r="B61" s="206">
        <v>25</v>
      </c>
      <c r="C61" s="206" t="s">
        <v>1003</v>
      </c>
      <c r="D61" s="205">
        <v>0</v>
      </c>
      <c r="E61" s="205">
        <v>0</v>
      </c>
      <c r="F61" s="205">
        <v>0</v>
      </c>
      <c r="G61" s="408"/>
      <c r="H61" s="267">
        <v>25</v>
      </c>
      <c r="I61" s="206" t="s">
        <v>1003</v>
      </c>
      <c r="J61" s="205">
        <v>20.45</v>
      </c>
      <c r="K61" s="205">
        <v>0</v>
      </c>
      <c r="L61" s="205">
        <v>20.45</v>
      </c>
      <c r="M61" s="408"/>
      <c r="N61" s="267">
        <v>25</v>
      </c>
      <c r="O61" s="206" t="s">
        <v>1003</v>
      </c>
      <c r="P61" s="205">
        <v>18.68</v>
      </c>
      <c r="Q61" s="205">
        <v>0</v>
      </c>
      <c r="R61" s="205">
        <v>18.68</v>
      </c>
      <c r="S61" s="408"/>
      <c r="T61" s="267">
        <v>25</v>
      </c>
      <c r="U61" s="206" t="s">
        <v>1003</v>
      </c>
      <c r="V61" s="205">
        <v>19.25</v>
      </c>
      <c r="W61" s="205">
        <v>0</v>
      </c>
      <c r="X61" s="205">
        <v>19.25</v>
      </c>
    </row>
    <row r="62" spans="2:24" x14ac:dyDescent="0.35">
      <c r="B62" s="205">
        <v>26</v>
      </c>
      <c r="C62" s="205" t="s">
        <v>1004</v>
      </c>
      <c r="D62" s="206">
        <v>0</v>
      </c>
      <c r="E62" s="206">
        <v>0</v>
      </c>
      <c r="F62" s="206">
        <v>0</v>
      </c>
      <c r="G62" s="408"/>
      <c r="H62" s="268">
        <v>26</v>
      </c>
      <c r="I62" s="205" t="s">
        <v>1004</v>
      </c>
      <c r="J62" s="206">
        <v>19.73</v>
      </c>
      <c r="K62" s="206">
        <v>0</v>
      </c>
      <c r="L62" s="206">
        <v>19.73</v>
      </c>
      <c r="M62" s="408"/>
      <c r="N62" s="268">
        <v>26</v>
      </c>
      <c r="O62" s="205" t="s">
        <v>1004</v>
      </c>
      <c r="P62" s="206">
        <v>19.96</v>
      </c>
      <c r="Q62" s="206">
        <v>0</v>
      </c>
      <c r="R62" s="206">
        <v>19.96</v>
      </c>
      <c r="S62" s="408"/>
      <c r="T62" s="268">
        <v>26</v>
      </c>
      <c r="U62" s="205" t="s">
        <v>1004</v>
      </c>
      <c r="V62" s="206">
        <v>19.440000000000001</v>
      </c>
      <c r="W62" s="206">
        <v>0</v>
      </c>
      <c r="X62" s="206">
        <v>19.440000000000001</v>
      </c>
    </row>
    <row r="63" spans="2:24" x14ac:dyDescent="0.35">
      <c r="B63" s="206">
        <v>27</v>
      </c>
      <c r="C63" s="206" t="s">
        <v>1005</v>
      </c>
      <c r="D63" s="205">
        <v>2.15</v>
      </c>
      <c r="E63" s="205">
        <v>0</v>
      </c>
      <c r="F63" s="205">
        <v>2.15</v>
      </c>
      <c r="G63" s="408"/>
      <c r="H63" s="267">
        <v>27</v>
      </c>
      <c r="I63" s="206" t="s">
        <v>1005</v>
      </c>
      <c r="J63" s="205">
        <v>18.63</v>
      </c>
      <c r="K63" s="205">
        <v>0</v>
      </c>
      <c r="L63" s="205">
        <v>18.63</v>
      </c>
      <c r="M63" s="408"/>
      <c r="N63" s="267">
        <v>27</v>
      </c>
      <c r="O63" s="206" t="s">
        <v>1005</v>
      </c>
      <c r="P63" s="205">
        <v>17.71</v>
      </c>
      <c r="Q63" s="205">
        <v>0</v>
      </c>
      <c r="R63" s="205">
        <v>17.71</v>
      </c>
      <c r="S63" s="408"/>
      <c r="T63" s="267">
        <v>27</v>
      </c>
      <c r="U63" s="206" t="s">
        <v>1005</v>
      </c>
      <c r="V63" s="205">
        <v>18.670000000000002</v>
      </c>
      <c r="W63" s="205">
        <v>0</v>
      </c>
      <c r="X63" s="205">
        <v>18.670000000000002</v>
      </c>
    </row>
    <row r="64" spans="2:24" x14ac:dyDescent="0.35">
      <c r="B64" s="205">
        <v>28</v>
      </c>
      <c r="C64" s="205" t="s">
        <v>1006</v>
      </c>
      <c r="D64" s="206">
        <v>0.78</v>
      </c>
      <c r="E64" s="206">
        <v>0</v>
      </c>
      <c r="F64" s="206">
        <v>0.78</v>
      </c>
      <c r="G64" s="408"/>
      <c r="H64" s="268">
        <v>28</v>
      </c>
      <c r="I64" s="205" t="s">
        <v>1006</v>
      </c>
      <c r="J64" s="206">
        <v>18.559999999999999</v>
      </c>
      <c r="K64" s="206">
        <v>0</v>
      </c>
      <c r="L64" s="206">
        <v>18.559999999999999</v>
      </c>
      <c r="M64" s="408"/>
      <c r="N64" s="268">
        <v>28</v>
      </c>
      <c r="O64" s="205" t="s">
        <v>1006</v>
      </c>
      <c r="P64" s="206">
        <v>20.59</v>
      </c>
      <c r="Q64" s="206">
        <v>0</v>
      </c>
      <c r="R64" s="206">
        <v>20.59</v>
      </c>
      <c r="S64" s="408"/>
      <c r="T64" s="268">
        <v>28</v>
      </c>
      <c r="U64" s="205" t="s">
        <v>1006</v>
      </c>
      <c r="V64" s="206">
        <v>19.850000000000001</v>
      </c>
      <c r="W64" s="206">
        <v>0</v>
      </c>
      <c r="X64" s="206">
        <v>19.850000000000001</v>
      </c>
    </row>
    <row r="65" spans="2:24" x14ac:dyDescent="0.35">
      <c r="B65" s="206">
        <v>29</v>
      </c>
      <c r="C65" s="206" t="s">
        <v>1007</v>
      </c>
      <c r="D65" s="205">
        <v>12.08</v>
      </c>
      <c r="E65" s="205">
        <v>0</v>
      </c>
      <c r="F65" s="205">
        <v>12.08</v>
      </c>
      <c r="G65" s="408"/>
      <c r="H65" s="267">
        <v>29</v>
      </c>
      <c r="I65" s="206" t="s">
        <v>1007</v>
      </c>
      <c r="J65" s="205">
        <v>19.850000000000001</v>
      </c>
      <c r="K65" s="205">
        <v>0</v>
      </c>
      <c r="L65" s="205">
        <v>19.850000000000001</v>
      </c>
      <c r="M65" s="408"/>
      <c r="N65" s="267">
        <v>29</v>
      </c>
      <c r="O65" s="206" t="s">
        <v>1007</v>
      </c>
      <c r="P65" s="205">
        <v>18.940000000000001</v>
      </c>
      <c r="Q65" s="205">
        <v>0</v>
      </c>
      <c r="R65" s="205">
        <v>18.940000000000001</v>
      </c>
      <c r="S65" s="408"/>
      <c r="T65" s="267">
        <v>29</v>
      </c>
      <c r="U65" s="206" t="s">
        <v>1007</v>
      </c>
      <c r="V65" s="205">
        <v>19.190000000000001</v>
      </c>
      <c r="W65" s="205">
        <v>0</v>
      </c>
      <c r="X65" s="205">
        <v>19.190000000000001</v>
      </c>
    </row>
    <row r="66" spans="2:24" x14ac:dyDescent="0.35">
      <c r="B66" s="205">
        <v>30</v>
      </c>
      <c r="C66" s="205" t="s">
        <v>1008</v>
      </c>
      <c r="D66" s="205">
        <v>16.71</v>
      </c>
      <c r="E66" s="205">
        <v>0</v>
      </c>
      <c r="F66" s="205">
        <v>16.71</v>
      </c>
      <c r="G66" s="408"/>
      <c r="H66" s="268">
        <v>30</v>
      </c>
      <c r="I66" s="205" t="s">
        <v>1008</v>
      </c>
      <c r="J66" s="205">
        <v>19.91</v>
      </c>
      <c r="K66" s="205">
        <v>0</v>
      </c>
      <c r="L66" s="205">
        <v>19.91</v>
      </c>
      <c r="M66" s="408"/>
      <c r="N66" s="268">
        <v>30</v>
      </c>
      <c r="O66" s="205" t="s">
        <v>1008</v>
      </c>
      <c r="P66" s="205">
        <v>19.920000000000002</v>
      </c>
      <c r="Q66" s="205">
        <v>0</v>
      </c>
      <c r="R66" s="205">
        <v>19.920000000000002</v>
      </c>
      <c r="S66" s="408"/>
      <c r="T66" s="268">
        <v>30</v>
      </c>
      <c r="U66" s="205" t="s">
        <v>1008</v>
      </c>
      <c r="V66" s="205">
        <v>19.37</v>
      </c>
      <c r="W66" s="205">
        <v>0</v>
      </c>
      <c r="X66" s="205">
        <v>19.37</v>
      </c>
    </row>
    <row r="67" spans="2:24" x14ac:dyDescent="0.35">
      <c r="B67" s="206">
        <v>31</v>
      </c>
      <c r="C67" s="206" t="s">
        <v>1009</v>
      </c>
      <c r="D67" s="206">
        <v>16.32</v>
      </c>
      <c r="E67" s="206">
        <v>0</v>
      </c>
      <c r="F67" s="206">
        <v>16.32</v>
      </c>
      <c r="G67" s="408"/>
      <c r="H67" s="267">
        <v>31</v>
      </c>
      <c r="I67" s="206" t="s">
        <v>1009</v>
      </c>
      <c r="J67" s="206">
        <v>18.59</v>
      </c>
      <c r="K67" s="206">
        <v>0</v>
      </c>
      <c r="L67" s="206">
        <v>18.59</v>
      </c>
      <c r="M67" s="408"/>
      <c r="N67" s="267">
        <v>31</v>
      </c>
      <c r="O67" s="206" t="s">
        <v>1009</v>
      </c>
      <c r="P67" s="206">
        <v>20.13</v>
      </c>
      <c r="Q67" s="206">
        <v>0</v>
      </c>
      <c r="R67" s="206">
        <v>20.13</v>
      </c>
      <c r="S67" s="408"/>
      <c r="T67" s="267">
        <v>31</v>
      </c>
      <c r="U67" s="206" t="s">
        <v>1009</v>
      </c>
      <c r="V67" s="206">
        <v>18.309999999999999</v>
      </c>
      <c r="W67" s="206">
        <v>0</v>
      </c>
      <c r="X67" s="206">
        <v>18.309999999999999</v>
      </c>
    </row>
    <row r="68" spans="2:24" x14ac:dyDescent="0.35">
      <c r="F68" s="269">
        <f>SUM(F37:F67)</f>
        <v>389.59</v>
      </c>
      <c r="G68" s="408"/>
      <c r="L68" s="269">
        <f>SUM(L37:L67)</f>
        <v>480.88</v>
      </c>
      <c r="M68" s="408"/>
      <c r="R68" s="269">
        <f>SUM(R37:R67)</f>
        <v>506.25</v>
      </c>
      <c r="S68" s="408"/>
      <c r="X68" s="269">
        <f>SUM(X37:X67)</f>
        <v>478.3300000000001</v>
      </c>
    </row>
    <row r="69" spans="2:24" x14ac:dyDescent="0.35">
      <c r="B69" s="391" t="s">
        <v>819</v>
      </c>
      <c r="C69" s="404"/>
      <c r="D69" s="404"/>
      <c r="E69" s="404"/>
      <c r="F69" s="405"/>
      <c r="G69" s="408"/>
      <c r="H69" s="391" t="s">
        <v>5</v>
      </c>
      <c r="I69" s="404"/>
      <c r="J69" s="404"/>
      <c r="K69" s="404"/>
      <c r="L69" s="405"/>
      <c r="M69" s="408"/>
      <c r="N69" s="391" t="s">
        <v>820</v>
      </c>
      <c r="O69" s="404"/>
      <c r="P69" s="404"/>
      <c r="Q69" s="404"/>
      <c r="R69" s="405"/>
      <c r="S69" s="408"/>
      <c r="T69" s="391" t="s">
        <v>1</v>
      </c>
      <c r="U69" s="404"/>
      <c r="V69" s="404"/>
      <c r="W69" s="404"/>
      <c r="X69" s="405"/>
    </row>
    <row r="70" spans="2:24" x14ac:dyDescent="0.35">
      <c r="B70" s="204" t="s">
        <v>660</v>
      </c>
      <c r="C70" s="204" t="s">
        <v>661</v>
      </c>
      <c r="D70" s="204" t="s">
        <v>662</v>
      </c>
      <c r="E70" s="204" t="s">
        <v>663</v>
      </c>
      <c r="F70" s="264" t="s">
        <v>664</v>
      </c>
      <c r="G70" s="408"/>
      <c r="H70" s="266" t="s">
        <v>660</v>
      </c>
      <c r="I70" s="204" t="s">
        <v>661</v>
      </c>
      <c r="J70" s="204" t="s">
        <v>662</v>
      </c>
      <c r="K70" s="204" t="s">
        <v>663</v>
      </c>
      <c r="L70" s="264" t="s">
        <v>664</v>
      </c>
      <c r="M70" s="408"/>
      <c r="N70" s="266" t="s">
        <v>660</v>
      </c>
      <c r="O70" s="204" t="s">
        <v>661</v>
      </c>
      <c r="P70" s="204" t="s">
        <v>662</v>
      </c>
      <c r="Q70" s="204" t="s">
        <v>663</v>
      </c>
      <c r="R70" s="264" t="s">
        <v>664</v>
      </c>
      <c r="S70" s="408"/>
      <c r="T70" s="266" t="s">
        <v>660</v>
      </c>
      <c r="U70" s="204" t="s">
        <v>661</v>
      </c>
      <c r="V70" s="204" t="s">
        <v>662</v>
      </c>
      <c r="W70" s="204" t="s">
        <v>663</v>
      </c>
      <c r="X70" s="204" t="s">
        <v>664</v>
      </c>
    </row>
    <row r="71" spans="2:24" x14ac:dyDescent="0.35">
      <c r="B71" s="206">
        <v>1</v>
      </c>
      <c r="C71" s="206" t="s">
        <v>979</v>
      </c>
      <c r="D71" s="206">
        <v>1.46</v>
      </c>
      <c r="E71" s="206">
        <v>0</v>
      </c>
      <c r="F71" s="206">
        <v>1.46</v>
      </c>
      <c r="G71" s="408"/>
      <c r="H71" s="267">
        <v>1</v>
      </c>
      <c r="I71" s="206" t="s">
        <v>979</v>
      </c>
      <c r="J71" s="206">
        <v>9.4499999999999993</v>
      </c>
      <c r="K71" s="206">
        <v>0</v>
      </c>
      <c r="L71" s="206">
        <v>9.4499999999999993</v>
      </c>
      <c r="M71" s="408"/>
      <c r="N71" s="267">
        <v>1</v>
      </c>
      <c r="O71" s="206" t="s">
        <v>979</v>
      </c>
      <c r="P71" s="206">
        <v>0.87</v>
      </c>
      <c r="Q71" s="206">
        <v>0</v>
      </c>
      <c r="R71" s="206">
        <v>0.87</v>
      </c>
      <c r="S71" s="408"/>
      <c r="T71" s="267">
        <v>1</v>
      </c>
      <c r="U71" s="206" t="s">
        <v>979</v>
      </c>
      <c r="V71" s="206">
        <v>2.4500000000000002</v>
      </c>
      <c r="W71" s="206">
        <v>0</v>
      </c>
      <c r="X71" s="206">
        <v>2.4500000000000002</v>
      </c>
    </row>
    <row r="72" spans="2:24" x14ac:dyDescent="0.35">
      <c r="B72" s="205">
        <v>2</v>
      </c>
      <c r="C72" s="205" t="s">
        <v>980</v>
      </c>
      <c r="D72" s="205">
        <v>0</v>
      </c>
      <c r="E72" s="205">
        <v>0</v>
      </c>
      <c r="F72" s="205">
        <v>0</v>
      </c>
      <c r="G72" s="408"/>
      <c r="H72" s="268">
        <v>2</v>
      </c>
      <c r="I72" s="205" t="s">
        <v>980</v>
      </c>
      <c r="J72" s="205">
        <v>0</v>
      </c>
      <c r="K72" s="205">
        <v>0</v>
      </c>
      <c r="L72" s="205">
        <v>0</v>
      </c>
      <c r="M72" s="408"/>
      <c r="N72" s="268">
        <v>2</v>
      </c>
      <c r="O72" s="205" t="s">
        <v>980</v>
      </c>
      <c r="P72" s="205">
        <v>0</v>
      </c>
      <c r="Q72" s="205">
        <v>0</v>
      </c>
      <c r="R72" s="205">
        <v>0</v>
      </c>
      <c r="S72" s="408"/>
      <c r="T72" s="268">
        <v>2</v>
      </c>
      <c r="U72" s="205" t="s">
        <v>980</v>
      </c>
      <c r="V72" s="205">
        <v>0</v>
      </c>
      <c r="W72" s="205">
        <v>0</v>
      </c>
      <c r="X72" s="205">
        <v>0</v>
      </c>
    </row>
    <row r="73" spans="2:24" x14ac:dyDescent="0.35">
      <c r="B73" s="206">
        <v>3</v>
      </c>
      <c r="C73" s="206" t="s">
        <v>981</v>
      </c>
      <c r="D73" s="206">
        <v>0</v>
      </c>
      <c r="E73" s="206">
        <v>0</v>
      </c>
      <c r="F73" s="206">
        <v>0</v>
      </c>
      <c r="G73" s="408"/>
      <c r="H73" s="267">
        <v>3</v>
      </c>
      <c r="I73" s="206" t="s">
        <v>981</v>
      </c>
      <c r="J73" s="206">
        <v>14.9</v>
      </c>
      <c r="K73" s="206">
        <v>0</v>
      </c>
      <c r="L73" s="206">
        <v>14.9</v>
      </c>
      <c r="M73" s="408"/>
      <c r="N73" s="267">
        <v>3</v>
      </c>
      <c r="O73" s="206" t="s">
        <v>981</v>
      </c>
      <c r="P73" s="206">
        <v>14.54</v>
      </c>
      <c r="Q73" s="206">
        <v>0</v>
      </c>
      <c r="R73" s="206">
        <v>14.54</v>
      </c>
      <c r="S73" s="408"/>
      <c r="T73" s="267">
        <v>3</v>
      </c>
      <c r="U73" s="206" t="s">
        <v>981</v>
      </c>
      <c r="V73" s="206">
        <v>10.38</v>
      </c>
      <c r="W73" s="206">
        <v>0</v>
      </c>
      <c r="X73" s="206">
        <v>10.38</v>
      </c>
    </row>
    <row r="74" spans="2:24" x14ac:dyDescent="0.35">
      <c r="B74" s="205">
        <v>4</v>
      </c>
      <c r="C74" s="205" t="s">
        <v>982</v>
      </c>
      <c r="D74" s="205">
        <v>0</v>
      </c>
      <c r="E74" s="205">
        <v>0</v>
      </c>
      <c r="F74" s="205">
        <v>0</v>
      </c>
      <c r="G74" s="408"/>
      <c r="H74" s="268">
        <v>4</v>
      </c>
      <c r="I74" s="205" t="s">
        <v>982</v>
      </c>
      <c r="J74" s="205">
        <v>19.16</v>
      </c>
      <c r="K74" s="205">
        <v>0</v>
      </c>
      <c r="L74" s="205">
        <v>19.16</v>
      </c>
      <c r="M74" s="408"/>
      <c r="N74" s="268">
        <v>4</v>
      </c>
      <c r="O74" s="205" t="s">
        <v>982</v>
      </c>
      <c r="P74" s="205">
        <v>19.829999999999998</v>
      </c>
      <c r="Q74" s="205">
        <v>0</v>
      </c>
      <c r="R74" s="205">
        <v>19.829999999999998</v>
      </c>
      <c r="S74" s="408"/>
      <c r="T74" s="268">
        <v>4</v>
      </c>
      <c r="U74" s="205" t="s">
        <v>982</v>
      </c>
      <c r="V74" s="205">
        <v>1.29</v>
      </c>
      <c r="W74" s="205">
        <v>0</v>
      </c>
      <c r="X74" s="205">
        <v>1.29</v>
      </c>
    </row>
    <row r="75" spans="2:24" x14ac:dyDescent="0.35">
      <c r="B75" s="206">
        <v>5</v>
      </c>
      <c r="C75" s="206" t="s">
        <v>983</v>
      </c>
      <c r="D75" s="206">
        <v>0</v>
      </c>
      <c r="E75" s="206">
        <v>0</v>
      </c>
      <c r="F75" s="206">
        <v>0</v>
      </c>
      <c r="G75" s="408"/>
      <c r="H75" s="267">
        <v>5</v>
      </c>
      <c r="I75" s="206" t="s">
        <v>983</v>
      </c>
      <c r="J75" s="206">
        <v>20.09</v>
      </c>
      <c r="K75" s="206">
        <v>0</v>
      </c>
      <c r="L75" s="206">
        <v>20.09</v>
      </c>
      <c r="M75" s="408"/>
      <c r="N75" s="267">
        <v>5</v>
      </c>
      <c r="O75" s="206" t="s">
        <v>983</v>
      </c>
      <c r="P75" s="206">
        <v>20</v>
      </c>
      <c r="Q75" s="206">
        <v>0</v>
      </c>
      <c r="R75" s="206">
        <v>20</v>
      </c>
      <c r="S75" s="408"/>
      <c r="T75" s="267">
        <v>5</v>
      </c>
      <c r="U75" s="206" t="s">
        <v>983</v>
      </c>
      <c r="V75" s="206">
        <v>14.52</v>
      </c>
      <c r="W75" s="206">
        <v>0</v>
      </c>
      <c r="X75" s="206">
        <v>14.52</v>
      </c>
    </row>
    <row r="76" spans="2:24" x14ac:dyDescent="0.35">
      <c r="B76" s="205">
        <v>6</v>
      </c>
      <c r="C76" s="205" t="s">
        <v>984</v>
      </c>
      <c r="D76" s="205">
        <v>0</v>
      </c>
      <c r="E76" s="205">
        <v>0</v>
      </c>
      <c r="F76" s="205">
        <v>0</v>
      </c>
      <c r="G76" s="408"/>
      <c r="H76" s="268">
        <v>6</v>
      </c>
      <c r="I76" s="205" t="s">
        <v>984</v>
      </c>
      <c r="J76" s="205">
        <v>16.79</v>
      </c>
      <c r="K76" s="205">
        <v>0</v>
      </c>
      <c r="L76" s="205">
        <v>16.79</v>
      </c>
      <c r="M76" s="408"/>
      <c r="N76" s="268">
        <v>6</v>
      </c>
      <c r="O76" s="205" t="s">
        <v>984</v>
      </c>
      <c r="P76" s="205">
        <v>13.99</v>
      </c>
      <c r="Q76" s="205">
        <v>0</v>
      </c>
      <c r="R76" s="205">
        <v>13.99</v>
      </c>
      <c r="S76" s="408"/>
      <c r="T76" s="268">
        <v>6</v>
      </c>
      <c r="U76" s="205" t="s">
        <v>984</v>
      </c>
      <c r="V76" s="205">
        <v>21.1</v>
      </c>
      <c r="W76" s="205">
        <v>0</v>
      </c>
      <c r="X76" s="205">
        <v>21.1</v>
      </c>
    </row>
    <row r="77" spans="2:24" x14ac:dyDescent="0.35">
      <c r="B77" s="206">
        <v>7</v>
      </c>
      <c r="C77" s="206" t="s">
        <v>985</v>
      </c>
      <c r="D77" s="206">
        <v>0.56999999999999995</v>
      </c>
      <c r="E77" s="206">
        <v>0</v>
      </c>
      <c r="F77" s="206">
        <v>0.56999999999999995</v>
      </c>
      <c r="G77" s="408"/>
      <c r="H77" s="267">
        <v>7</v>
      </c>
      <c r="I77" s="206" t="s">
        <v>985</v>
      </c>
      <c r="J77" s="206">
        <v>18.68</v>
      </c>
      <c r="K77" s="206">
        <v>0</v>
      </c>
      <c r="L77" s="206">
        <v>18.68</v>
      </c>
      <c r="M77" s="408"/>
      <c r="N77" s="267">
        <v>7</v>
      </c>
      <c r="O77" s="206" t="s">
        <v>985</v>
      </c>
      <c r="P77" s="206">
        <v>1.34</v>
      </c>
      <c r="Q77" s="206">
        <v>0</v>
      </c>
      <c r="R77" s="206">
        <v>1.34</v>
      </c>
      <c r="S77" s="408"/>
      <c r="T77" s="267">
        <v>7</v>
      </c>
      <c r="U77" s="206" t="s">
        <v>985</v>
      </c>
      <c r="V77" s="206">
        <v>18.37</v>
      </c>
      <c r="W77" s="206">
        <v>0</v>
      </c>
      <c r="X77" s="206">
        <v>18.37</v>
      </c>
    </row>
    <row r="78" spans="2:24" x14ac:dyDescent="0.35">
      <c r="B78" s="205">
        <v>8</v>
      </c>
      <c r="C78" s="205" t="s">
        <v>986</v>
      </c>
      <c r="D78" s="205">
        <v>0.5</v>
      </c>
      <c r="E78" s="205">
        <v>0</v>
      </c>
      <c r="F78" s="205">
        <v>0.5</v>
      </c>
      <c r="G78" s="408"/>
      <c r="H78" s="268">
        <v>8</v>
      </c>
      <c r="I78" s="205" t="s">
        <v>986</v>
      </c>
      <c r="J78" s="205">
        <v>17.329999999999998</v>
      </c>
      <c r="K78" s="205">
        <v>0</v>
      </c>
      <c r="L78" s="205">
        <v>17.329999999999998</v>
      </c>
      <c r="M78" s="408"/>
      <c r="N78" s="268">
        <v>8</v>
      </c>
      <c r="O78" s="205" t="s">
        <v>986</v>
      </c>
      <c r="P78" s="205">
        <v>12.11</v>
      </c>
      <c r="Q78" s="205">
        <v>0</v>
      </c>
      <c r="R78" s="205">
        <v>12.11</v>
      </c>
      <c r="S78" s="408"/>
      <c r="T78" s="268">
        <v>8</v>
      </c>
      <c r="U78" s="205" t="s">
        <v>986</v>
      </c>
      <c r="V78" s="205">
        <v>20.51</v>
      </c>
      <c r="W78" s="205">
        <v>0</v>
      </c>
      <c r="X78" s="205">
        <v>20.51</v>
      </c>
    </row>
    <row r="79" spans="2:24" x14ac:dyDescent="0.35">
      <c r="B79" s="206">
        <v>9</v>
      </c>
      <c r="C79" s="206" t="s">
        <v>987</v>
      </c>
      <c r="D79" s="206">
        <v>0</v>
      </c>
      <c r="E79" s="206">
        <v>0</v>
      </c>
      <c r="F79" s="206">
        <v>0</v>
      </c>
      <c r="G79" s="408"/>
      <c r="H79" s="267">
        <v>9</v>
      </c>
      <c r="I79" s="206" t="s">
        <v>987</v>
      </c>
      <c r="J79" s="206">
        <v>19.63</v>
      </c>
      <c r="K79" s="206">
        <v>0</v>
      </c>
      <c r="L79" s="206">
        <v>19.63</v>
      </c>
      <c r="M79" s="408"/>
      <c r="N79" s="267">
        <v>9</v>
      </c>
      <c r="O79" s="206" t="s">
        <v>987</v>
      </c>
      <c r="P79" s="206">
        <v>17.7</v>
      </c>
      <c r="Q79" s="206">
        <v>0</v>
      </c>
      <c r="R79" s="206">
        <v>17.7</v>
      </c>
      <c r="S79" s="408"/>
      <c r="T79" s="267">
        <v>9</v>
      </c>
      <c r="U79" s="206" t="s">
        <v>987</v>
      </c>
      <c r="V79" s="206">
        <v>20.309999999999999</v>
      </c>
      <c r="W79" s="206">
        <v>0</v>
      </c>
      <c r="X79" s="206">
        <v>20.309999999999999</v>
      </c>
    </row>
    <row r="80" spans="2:24" x14ac:dyDescent="0.35">
      <c r="B80" s="205">
        <v>10</v>
      </c>
      <c r="C80" s="205" t="s">
        <v>988</v>
      </c>
      <c r="D80" s="205">
        <v>0.03</v>
      </c>
      <c r="E80" s="205">
        <v>0</v>
      </c>
      <c r="F80" s="205">
        <v>0.03</v>
      </c>
      <c r="G80" s="408"/>
      <c r="H80" s="268">
        <v>10</v>
      </c>
      <c r="I80" s="205" t="s">
        <v>988</v>
      </c>
      <c r="J80" s="205">
        <v>21.38</v>
      </c>
      <c r="K80" s="205">
        <v>0</v>
      </c>
      <c r="L80" s="205">
        <v>21.38</v>
      </c>
      <c r="M80" s="408"/>
      <c r="N80" s="268">
        <v>10</v>
      </c>
      <c r="O80" s="205" t="s">
        <v>988</v>
      </c>
      <c r="P80" s="205">
        <v>19.260000000000002</v>
      </c>
      <c r="Q80" s="205">
        <v>0</v>
      </c>
      <c r="R80" s="205">
        <v>19.260000000000002</v>
      </c>
      <c r="S80" s="408"/>
      <c r="T80" s="268">
        <v>10</v>
      </c>
      <c r="U80" s="205" t="s">
        <v>988</v>
      </c>
      <c r="V80" s="205">
        <v>20.78</v>
      </c>
      <c r="W80" s="205">
        <v>0</v>
      </c>
      <c r="X80" s="205">
        <v>20.78</v>
      </c>
    </row>
    <row r="81" spans="2:24" x14ac:dyDescent="0.35">
      <c r="B81" s="206">
        <v>11</v>
      </c>
      <c r="C81" s="206" t="s">
        <v>989</v>
      </c>
      <c r="D81" s="206">
        <v>0</v>
      </c>
      <c r="E81" s="206">
        <v>0</v>
      </c>
      <c r="F81" s="206">
        <v>0</v>
      </c>
      <c r="G81" s="408"/>
      <c r="H81" s="267">
        <v>11</v>
      </c>
      <c r="I81" s="206" t="s">
        <v>989</v>
      </c>
      <c r="J81" s="206">
        <v>19.91</v>
      </c>
      <c r="K81" s="206">
        <v>0</v>
      </c>
      <c r="L81" s="206">
        <v>19.91</v>
      </c>
      <c r="M81" s="408"/>
      <c r="N81" s="267">
        <v>11</v>
      </c>
      <c r="O81" s="206" t="s">
        <v>989</v>
      </c>
      <c r="P81" s="206">
        <v>15.89</v>
      </c>
      <c r="Q81" s="206">
        <v>0</v>
      </c>
      <c r="R81" s="206">
        <v>15.89</v>
      </c>
      <c r="S81" s="408"/>
      <c r="T81" s="267">
        <v>11</v>
      </c>
      <c r="U81" s="206" t="s">
        <v>989</v>
      </c>
      <c r="V81" s="206">
        <v>21.53</v>
      </c>
      <c r="W81" s="206">
        <v>0</v>
      </c>
      <c r="X81" s="206">
        <v>21.53</v>
      </c>
    </row>
    <row r="82" spans="2:24" x14ac:dyDescent="0.35">
      <c r="B82" s="205">
        <v>12</v>
      </c>
      <c r="C82" s="205" t="s">
        <v>990</v>
      </c>
      <c r="D82" s="205">
        <v>1.41</v>
      </c>
      <c r="E82" s="205">
        <v>0</v>
      </c>
      <c r="F82" s="205">
        <v>1.41</v>
      </c>
      <c r="G82" s="408"/>
      <c r="H82" s="268">
        <v>12</v>
      </c>
      <c r="I82" s="205" t="s">
        <v>990</v>
      </c>
      <c r="J82" s="205">
        <v>19.309999999999999</v>
      </c>
      <c r="K82" s="205">
        <v>0</v>
      </c>
      <c r="L82" s="205">
        <v>19.309999999999999</v>
      </c>
      <c r="M82" s="408"/>
      <c r="N82" s="268">
        <v>12</v>
      </c>
      <c r="O82" s="205" t="s">
        <v>990</v>
      </c>
      <c r="P82" s="205">
        <v>19.260000000000002</v>
      </c>
      <c r="Q82" s="205">
        <v>0</v>
      </c>
      <c r="R82" s="205">
        <v>19.260000000000002</v>
      </c>
      <c r="S82" s="408"/>
      <c r="T82" s="268">
        <v>12</v>
      </c>
      <c r="U82" s="205" t="s">
        <v>990</v>
      </c>
      <c r="V82" s="205">
        <v>20.89</v>
      </c>
      <c r="W82" s="205">
        <v>0</v>
      </c>
      <c r="X82" s="205">
        <v>20.89</v>
      </c>
    </row>
    <row r="83" spans="2:24" x14ac:dyDescent="0.35">
      <c r="B83" s="206">
        <v>13</v>
      </c>
      <c r="C83" s="206" t="s">
        <v>991</v>
      </c>
      <c r="D83" s="206">
        <v>0.31</v>
      </c>
      <c r="E83" s="206">
        <v>0</v>
      </c>
      <c r="F83" s="206">
        <v>0.31</v>
      </c>
      <c r="G83" s="408"/>
      <c r="H83" s="267">
        <v>13</v>
      </c>
      <c r="I83" s="206" t="s">
        <v>991</v>
      </c>
      <c r="J83" s="206">
        <v>18.71</v>
      </c>
      <c r="K83" s="206">
        <v>0</v>
      </c>
      <c r="L83" s="206">
        <v>18.71</v>
      </c>
      <c r="M83" s="408"/>
      <c r="N83" s="267">
        <v>13</v>
      </c>
      <c r="O83" s="206" t="s">
        <v>991</v>
      </c>
      <c r="P83" s="206">
        <v>18.73</v>
      </c>
      <c r="Q83" s="206">
        <v>0</v>
      </c>
      <c r="R83" s="206">
        <v>18.73</v>
      </c>
      <c r="S83" s="408"/>
      <c r="T83" s="267">
        <v>13</v>
      </c>
      <c r="U83" s="206" t="s">
        <v>991</v>
      </c>
      <c r="V83" s="206">
        <v>19.41</v>
      </c>
      <c r="W83" s="206">
        <v>0</v>
      </c>
      <c r="X83" s="206">
        <v>19.41</v>
      </c>
    </row>
    <row r="84" spans="2:24" x14ac:dyDescent="0.35">
      <c r="B84" s="205">
        <v>14</v>
      </c>
      <c r="C84" s="205" t="s">
        <v>992</v>
      </c>
      <c r="D84" s="205">
        <v>5.0999999999999996</v>
      </c>
      <c r="E84" s="205">
        <v>0</v>
      </c>
      <c r="F84" s="205">
        <v>5.0999999999999996</v>
      </c>
      <c r="G84" s="408"/>
      <c r="H84" s="268">
        <v>14</v>
      </c>
      <c r="I84" s="205" t="s">
        <v>992</v>
      </c>
      <c r="J84" s="205">
        <v>18.940000000000001</v>
      </c>
      <c r="K84" s="205">
        <v>0</v>
      </c>
      <c r="L84" s="205">
        <v>18.940000000000001</v>
      </c>
      <c r="M84" s="408"/>
      <c r="N84" s="268">
        <v>14</v>
      </c>
      <c r="O84" s="205" t="s">
        <v>992</v>
      </c>
      <c r="P84" s="205">
        <v>19.03</v>
      </c>
      <c r="Q84" s="205">
        <v>0</v>
      </c>
      <c r="R84" s="205">
        <v>19.03</v>
      </c>
      <c r="S84" s="408"/>
      <c r="T84" s="268">
        <v>14</v>
      </c>
      <c r="U84" s="205" t="s">
        <v>992</v>
      </c>
      <c r="V84" s="205">
        <v>7.46</v>
      </c>
      <c r="W84" s="205">
        <v>0</v>
      </c>
      <c r="X84" s="205">
        <v>7.46</v>
      </c>
    </row>
    <row r="85" spans="2:24" x14ac:dyDescent="0.35">
      <c r="B85" s="206">
        <v>15</v>
      </c>
      <c r="C85" s="206" t="s">
        <v>991</v>
      </c>
      <c r="D85" s="206">
        <v>15.49</v>
      </c>
      <c r="E85" s="206">
        <v>0</v>
      </c>
      <c r="F85" s="206">
        <v>15.49</v>
      </c>
      <c r="G85" s="408"/>
      <c r="H85" s="267">
        <v>15</v>
      </c>
      <c r="I85" s="206" t="s">
        <v>993</v>
      </c>
      <c r="J85" s="206">
        <v>18.03</v>
      </c>
      <c r="K85" s="206">
        <v>0</v>
      </c>
      <c r="L85" s="206">
        <v>18.03</v>
      </c>
      <c r="M85" s="408"/>
      <c r="N85" s="267">
        <v>15</v>
      </c>
      <c r="O85" s="206" t="s">
        <v>993</v>
      </c>
      <c r="P85" s="206">
        <v>19.87</v>
      </c>
      <c r="Q85" s="206">
        <v>0</v>
      </c>
      <c r="R85" s="206">
        <v>19.87</v>
      </c>
      <c r="S85" s="408"/>
      <c r="T85" s="267">
        <v>15</v>
      </c>
      <c r="U85" s="206" t="s">
        <v>993</v>
      </c>
      <c r="V85" s="206">
        <v>1.4</v>
      </c>
      <c r="W85" s="206">
        <v>0</v>
      </c>
      <c r="X85" s="206">
        <v>1.4</v>
      </c>
    </row>
    <row r="86" spans="2:24" x14ac:dyDescent="0.35">
      <c r="B86" s="205">
        <v>16</v>
      </c>
      <c r="C86" s="205" t="s">
        <v>994</v>
      </c>
      <c r="D86" s="205">
        <v>20.239999999999998</v>
      </c>
      <c r="E86" s="205">
        <v>0</v>
      </c>
      <c r="F86" s="205">
        <v>20.239999999999998</v>
      </c>
      <c r="G86" s="408"/>
      <c r="H86" s="268">
        <v>16</v>
      </c>
      <c r="I86" s="205" t="s">
        <v>994</v>
      </c>
      <c r="J86" s="205">
        <v>19.52</v>
      </c>
      <c r="K86" s="205">
        <v>0</v>
      </c>
      <c r="L86" s="205">
        <v>19.52</v>
      </c>
      <c r="M86" s="408"/>
      <c r="N86" s="268">
        <v>16</v>
      </c>
      <c r="O86" s="205" t="s">
        <v>994</v>
      </c>
      <c r="P86" s="205">
        <v>19.59</v>
      </c>
      <c r="Q86" s="205">
        <v>0</v>
      </c>
      <c r="R86" s="205">
        <v>19.59</v>
      </c>
      <c r="S86" s="408"/>
      <c r="T86" s="268">
        <v>16</v>
      </c>
      <c r="U86" s="205" t="s">
        <v>994</v>
      </c>
      <c r="V86" s="205">
        <v>0.13</v>
      </c>
      <c r="W86" s="205">
        <v>0</v>
      </c>
      <c r="X86" s="205">
        <v>0.13</v>
      </c>
    </row>
    <row r="87" spans="2:24" x14ac:dyDescent="0.35">
      <c r="B87" s="206">
        <v>17</v>
      </c>
      <c r="C87" s="206" t="s">
        <v>995</v>
      </c>
      <c r="D87" s="206">
        <v>20.81</v>
      </c>
      <c r="E87" s="206">
        <v>0</v>
      </c>
      <c r="F87" s="206">
        <v>20.81</v>
      </c>
      <c r="G87" s="408"/>
      <c r="H87" s="267">
        <v>17</v>
      </c>
      <c r="I87" s="206" t="s">
        <v>995</v>
      </c>
      <c r="J87" s="206">
        <v>20.47</v>
      </c>
      <c r="K87" s="206">
        <v>0</v>
      </c>
      <c r="L87" s="206">
        <v>20.47</v>
      </c>
      <c r="M87" s="408"/>
      <c r="N87" s="267">
        <v>17</v>
      </c>
      <c r="O87" s="206" t="s">
        <v>995</v>
      </c>
      <c r="P87" s="206">
        <v>20.36</v>
      </c>
      <c r="Q87" s="206">
        <v>0</v>
      </c>
      <c r="R87" s="206">
        <v>20.36</v>
      </c>
      <c r="S87" s="408"/>
      <c r="T87" s="267">
        <v>17</v>
      </c>
      <c r="U87" s="206" t="s">
        <v>995</v>
      </c>
      <c r="V87" s="206">
        <v>0</v>
      </c>
      <c r="W87" s="206">
        <v>0</v>
      </c>
      <c r="X87" s="206">
        <v>0</v>
      </c>
    </row>
    <row r="88" spans="2:24" x14ac:dyDescent="0.35">
      <c r="B88" s="205">
        <v>18</v>
      </c>
      <c r="C88" s="205" t="s">
        <v>996</v>
      </c>
      <c r="D88" s="205">
        <v>20.22</v>
      </c>
      <c r="E88" s="205">
        <v>0</v>
      </c>
      <c r="F88" s="205">
        <v>20.22</v>
      </c>
      <c r="G88" s="408"/>
      <c r="H88" s="268">
        <v>18</v>
      </c>
      <c r="I88" s="205" t="s">
        <v>996</v>
      </c>
      <c r="J88" s="205">
        <v>20.13</v>
      </c>
      <c r="K88" s="205">
        <v>0</v>
      </c>
      <c r="L88" s="205">
        <v>20.13</v>
      </c>
      <c r="M88" s="408"/>
      <c r="N88" s="268">
        <v>18</v>
      </c>
      <c r="O88" s="205" t="s">
        <v>996</v>
      </c>
      <c r="P88" s="205">
        <v>20.420000000000002</v>
      </c>
      <c r="Q88" s="205">
        <v>0</v>
      </c>
      <c r="R88" s="205">
        <v>20.420000000000002</v>
      </c>
      <c r="S88" s="408"/>
      <c r="T88" s="268">
        <v>18</v>
      </c>
      <c r="U88" s="205" t="s">
        <v>996</v>
      </c>
      <c r="V88" s="205">
        <v>1.42</v>
      </c>
      <c r="W88" s="205">
        <v>0</v>
      </c>
      <c r="X88" s="205">
        <v>1.42</v>
      </c>
    </row>
    <row r="89" spans="2:24" x14ac:dyDescent="0.35">
      <c r="B89" s="206">
        <v>19</v>
      </c>
      <c r="C89" s="206" t="s">
        <v>997</v>
      </c>
      <c r="D89" s="206">
        <v>19.37</v>
      </c>
      <c r="E89" s="206">
        <v>0</v>
      </c>
      <c r="F89" s="206">
        <v>19.37</v>
      </c>
      <c r="G89" s="408"/>
      <c r="H89" s="267">
        <v>19</v>
      </c>
      <c r="I89" s="206" t="s">
        <v>997</v>
      </c>
      <c r="J89" s="206">
        <v>19.829999999999998</v>
      </c>
      <c r="K89" s="206">
        <v>0</v>
      </c>
      <c r="L89" s="206">
        <v>19.829999999999998</v>
      </c>
      <c r="M89" s="408"/>
      <c r="N89" s="267">
        <v>19</v>
      </c>
      <c r="O89" s="206" t="s">
        <v>997</v>
      </c>
      <c r="P89" s="206">
        <v>20.420000000000002</v>
      </c>
      <c r="Q89" s="206">
        <v>0</v>
      </c>
      <c r="R89" s="206">
        <v>20.420000000000002</v>
      </c>
      <c r="S89" s="408"/>
      <c r="T89" s="267">
        <v>19</v>
      </c>
      <c r="U89" s="206" t="s">
        <v>997</v>
      </c>
      <c r="V89" s="206">
        <v>0</v>
      </c>
      <c r="W89" s="206">
        <v>0</v>
      </c>
      <c r="X89" s="206">
        <v>0</v>
      </c>
    </row>
    <row r="90" spans="2:24" x14ac:dyDescent="0.35">
      <c r="B90" s="205">
        <v>20</v>
      </c>
      <c r="C90" s="205" t="s">
        <v>998</v>
      </c>
      <c r="D90" s="205">
        <v>16.54</v>
      </c>
      <c r="E90" s="205">
        <v>0</v>
      </c>
      <c r="F90" s="205">
        <v>16.54</v>
      </c>
      <c r="G90" s="408"/>
      <c r="H90" s="268">
        <v>20</v>
      </c>
      <c r="I90" s="205" t="s">
        <v>998</v>
      </c>
      <c r="J90" s="205">
        <v>19.27</v>
      </c>
      <c r="K90" s="205">
        <v>0</v>
      </c>
      <c r="L90" s="205">
        <v>19.27</v>
      </c>
      <c r="M90" s="408"/>
      <c r="N90" s="268">
        <v>20</v>
      </c>
      <c r="O90" s="205" t="s">
        <v>998</v>
      </c>
      <c r="P90" s="205">
        <v>18.62</v>
      </c>
      <c r="Q90" s="205">
        <v>0</v>
      </c>
      <c r="R90" s="205">
        <v>18.62</v>
      </c>
      <c r="S90" s="408"/>
      <c r="T90" s="268">
        <v>20</v>
      </c>
      <c r="U90" s="205" t="s">
        <v>998</v>
      </c>
      <c r="V90" s="205">
        <v>0.09</v>
      </c>
      <c r="W90" s="205">
        <v>0</v>
      </c>
      <c r="X90" s="205">
        <v>0.09</v>
      </c>
    </row>
    <row r="91" spans="2:24" x14ac:dyDescent="0.35">
      <c r="B91" s="206">
        <v>21</v>
      </c>
      <c r="C91" s="206" t="s">
        <v>999</v>
      </c>
      <c r="D91" s="206">
        <v>0.03</v>
      </c>
      <c r="E91" s="206">
        <v>0</v>
      </c>
      <c r="F91" s="206">
        <v>0.03</v>
      </c>
      <c r="G91" s="408"/>
      <c r="H91" s="267">
        <v>21</v>
      </c>
      <c r="I91" s="206" t="s">
        <v>999</v>
      </c>
      <c r="J91" s="206">
        <v>19.829999999999998</v>
      </c>
      <c r="K91" s="206">
        <v>0</v>
      </c>
      <c r="L91" s="206">
        <v>19.829999999999998</v>
      </c>
      <c r="M91" s="408"/>
      <c r="N91" s="267">
        <v>21</v>
      </c>
      <c r="O91" s="206" t="s">
        <v>999</v>
      </c>
      <c r="P91" s="206">
        <v>19.88</v>
      </c>
      <c r="Q91" s="206">
        <v>0</v>
      </c>
      <c r="R91" s="206">
        <v>19.88</v>
      </c>
      <c r="S91" s="408"/>
      <c r="T91" s="267">
        <v>21</v>
      </c>
      <c r="U91" s="206" t="s">
        <v>999</v>
      </c>
      <c r="V91" s="206">
        <v>0</v>
      </c>
      <c r="W91" s="206">
        <v>0</v>
      </c>
      <c r="X91" s="206">
        <v>0</v>
      </c>
    </row>
    <row r="92" spans="2:24" x14ac:dyDescent="0.35">
      <c r="B92" s="205">
        <v>22</v>
      </c>
      <c r="C92" s="205" t="s">
        <v>1000</v>
      </c>
      <c r="D92" s="205">
        <v>0.82</v>
      </c>
      <c r="E92" s="205">
        <v>0</v>
      </c>
      <c r="F92" s="205">
        <v>0.82</v>
      </c>
      <c r="G92" s="408"/>
      <c r="H92" s="268">
        <v>22</v>
      </c>
      <c r="I92" s="205" t="s">
        <v>1000</v>
      </c>
      <c r="J92" s="205">
        <v>20.36</v>
      </c>
      <c r="K92" s="205">
        <v>0</v>
      </c>
      <c r="L92" s="205">
        <v>20.36</v>
      </c>
      <c r="M92" s="408"/>
      <c r="N92" s="268">
        <v>22</v>
      </c>
      <c r="O92" s="205" t="s">
        <v>1000</v>
      </c>
      <c r="P92" s="205">
        <v>19.64</v>
      </c>
      <c r="Q92" s="205">
        <v>0</v>
      </c>
      <c r="R92" s="205">
        <v>19.64</v>
      </c>
      <c r="S92" s="408"/>
      <c r="T92" s="268">
        <v>22</v>
      </c>
      <c r="U92" s="205" t="s">
        <v>1000</v>
      </c>
      <c r="V92" s="205">
        <v>13.08</v>
      </c>
      <c r="W92" s="205">
        <v>0</v>
      </c>
      <c r="X92" s="205">
        <v>13.08</v>
      </c>
    </row>
    <row r="93" spans="2:24" x14ac:dyDescent="0.35">
      <c r="B93" s="206">
        <v>23</v>
      </c>
      <c r="C93" s="206" t="s">
        <v>1001</v>
      </c>
      <c r="D93" s="205">
        <v>0</v>
      </c>
      <c r="E93" s="205">
        <v>0</v>
      </c>
      <c r="F93" s="205">
        <v>0</v>
      </c>
      <c r="G93" s="408"/>
      <c r="H93" s="267">
        <v>23</v>
      </c>
      <c r="I93" s="206" t="s">
        <v>1001</v>
      </c>
      <c r="J93" s="205">
        <v>20.72</v>
      </c>
      <c r="K93" s="205">
        <v>0</v>
      </c>
      <c r="L93" s="205">
        <v>20.72</v>
      </c>
      <c r="M93" s="408"/>
      <c r="N93" s="267">
        <v>23</v>
      </c>
      <c r="O93" s="206" t="s">
        <v>1001</v>
      </c>
      <c r="P93" s="205">
        <v>20.03</v>
      </c>
      <c r="Q93" s="205">
        <v>0</v>
      </c>
      <c r="R93" s="205">
        <v>20.03</v>
      </c>
      <c r="S93" s="408"/>
      <c r="T93" s="267">
        <v>23</v>
      </c>
      <c r="U93" s="206" t="s">
        <v>1001</v>
      </c>
      <c r="V93" s="205">
        <v>21.37</v>
      </c>
      <c r="W93" s="205">
        <v>0</v>
      </c>
      <c r="X93" s="205">
        <v>21.37</v>
      </c>
    </row>
    <row r="94" spans="2:24" x14ac:dyDescent="0.35">
      <c r="B94" s="205">
        <v>24</v>
      </c>
      <c r="C94" s="205" t="s">
        <v>1002</v>
      </c>
      <c r="D94" s="206">
        <v>0</v>
      </c>
      <c r="E94" s="206">
        <v>0</v>
      </c>
      <c r="F94" s="206">
        <v>0</v>
      </c>
      <c r="G94" s="408"/>
      <c r="H94" s="268">
        <v>24</v>
      </c>
      <c r="I94" s="205" t="s">
        <v>1002</v>
      </c>
      <c r="J94" s="206">
        <v>20.65</v>
      </c>
      <c r="K94" s="206">
        <v>0</v>
      </c>
      <c r="L94" s="206">
        <v>20.65</v>
      </c>
      <c r="M94" s="408"/>
      <c r="N94" s="268">
        <v>24</v>
      </c>
      <c r="O94" s="205" t="s">
        <v>1002</v>
      </c>
      <c r="P94" s="206">
        <v>20.11</v>
      </c>
      <c r="Q94" s="206">
        <v>0</v>
      </c>
      <c r="R94" s="206">
        <v>20.11</v>
      </c>
      <c r="S94" s="408"/>
      <c r="T94" s="268">
        <v>24</v>
      </c>
      <c r="U94" s="205" t="s">
        <v>1002</v>
      </c>
      <c r="V94" s="206">
        <v>20.61</v>
      </c>
      <c r="W94" s="206">
        <v>0</v>
      </c>
      <c r="X94" s="206">
        <v>20.61</v>
      </c>
    </row>
    <row r="95" spans="2:24" x14ac:dyDescent="0.35">
      <c r="B95" s="206">
        <v>25</v>
      </c>
      <c r="C95" s="206" t="s">
        <v>1003</v>
      </c>
      <c r="D95" s="205">
        <v>0</v>
      </c>
      <c r="E95" s="205">
        <v>0</v>
      </c>
      <c r="F95" s="205">
        <v>0</v>
      </c>
      <c r="G95" s="408"/>
      <c r="H95" s="267">
        <v>25</v>
      </c>
      <c r="I95" s="206" t="s">
        <v>1003</v>
      </c>
      <c r="J95" s="205">
        <v>17.38</v>
      </c>
      <c r="K95" s="205">
        <v>0</v>
      </c>
      <c r="L95" s="205">
        <v>17.38</v>
      </c>
      <c r="M95" s="408"/>
      <c r="N95" s="267">
        <v>25</v>
      </c>
      <c r="O95" s="206" t="s">
        <v>1003</v>
      </c>
      <c r="P95" s="205">
        <v>20.77</v>
      </c>
      <c r="Q95" s="205">
        <v>0</v>
      </c>
      <c r="R95" s="205">
        <v>20.77</v>
      </c>
      <c r="S95" s="408"/>
      <c r="T95" s="267">
        <v>25</v>
      </c>
      <c r="U95" s="206" t="s">
        <v>1003</v>
      </c>
      <c r="V95" s="205">
        <v>21.01</v>
      </c>
      <c r="W95" s="205">
        <v>0</v>
      </c>
      <c r="X95" s="205">
        <v>21.01</v>
      </c>
    </row>
    <row r="96" spans="2:24" x14ac:dyDescent="0.35">
      <c r="B96" s="205">
        <v>26</v>
      </c>
      <c r="C96" s="205" t="s">
        <v>1004</v>
      </c>
      <c r="D96" s="206">
        <v>0</v>
      </c>
      <c r="E96" s="206">
        <v>0</v>
      </c>
      <c r="F96" s="206">
        <v>0</v>
      </c>
      <c r="G96" s="408"/>
      <c r="H96" s="268">
        <v>26</v>
      </c>
      <c r="I96" s="205" t="s">
        <v>1004</v>
      </c>
      <c r="J96" s="206">
        <v>20.56</v>
      </c>
      <c r="K96" s="206">
        <v>0</v>
      </c>
      <c r="L96" s="206">
        <v>20.56</v>
      </c>
      <c r="M96" s="408"/>
      <c r="N96" s="268">
        <v>26</v>
      </c>
      <c r="O96" s="205" t="s">
        <v>1004</v>
      </c>
      <c r="P96" s="206">
        <v>19.88</v>
      </c>
      <c r="Q96" s="206">
        <v>0</v>
      </c>
      <c r="R96" s="206">
        <v>19.88</v>
      </c>
      <c r="S96" s="408"/>
      <c r="T96" s="268">
        <v>26</v>
      </c>
      <c r="U96" s="205" t="s">
        <v>1004</v>
      </c>
      <c r="V96" s="206">
        <v>19.36</v>
      </c>
      <c r="W96" s="206">
        <v>0</v>
      </c>
      <c r="X96" s="206">
        <v>19.36</v>
      </c>
    </row>
    <row r="97" spans="2:24" x14ac:dyDescent="0.35">
      <c r="B97" s="206">
        <v>27</v>
      </c>
      <c r="C97" s="206" t="s">
        <v>1005</v>
      </c>
      <c r="D97" s="205">
        <v>0</v>
      </c>
      <c r="E97" s="205">
        <v>0</v>
      </c>
      <c r="F97" s="205">
        <v>0</v>
      </c>
      <c r="G97" s="408"/>
      <c r="H97" s="267">
        <v>27</v>
      </c>
      <c r="I97" s="206" t="s">
        <v>1005</v>
      </c>
      <c r="J97" s="205">
        <v>15.96</v>
      </c>
      <c r="K97" s="205">
        <v>0</v>
      </c>
      <c r="L97" s="205">
        <v>15.96</v>
      </c>
      <c r="M97" s="408"/>
      <c r="N97" s="267">
        <v>27</v>
      </c>
      <c r="O97" s="206" t="s">
        <v>1005</v>
      </c>
      <c r="P97" s="205">
        <v>18.71</v>
      </c>
      <c r="Q97" s="205">
        <v>0</v>
      </c>
      <c r="R97" s="205">
        <v>18.71</v>
      </c>
      <c r="S97" s="408"/>
      <c r="T97" s="267">
        <v>27</v>
      </c>
      <c r="U97" s="206" t="s">
        <v>1005</v>
      </c>
      <c r="V97" s="205">
        <v>18.260000000000002</v>
      </c>
      <c r="W97" s="205">
        <v>0</v>
      </c>
      <c r="X97" s="205">
        <v>18.260000000000002</v>
      </c>
    </row>
    <row r="98" spans="2:24" x14ac:dyDescent="0.35">
      <c r="B98" s="205">
        <v>28</v>
      </c>
      <c r="C98" s="205" t="s">
        <v>1006</v>
      </c>
      <c r="D98" s="206">
        <v>0</v>
      </c>
      <c r="E98" s="206">
        <v>0</v>
      </c>
      <c r="F98" s="206">
        <v>0</v>
      </c>
      <c r="G98" s="408"/>
      <c r="H98" s="268">
        <v>28</v>
      </c>
      <c r="I98" s="205" t="s">
        <v>1006</v>
      </c>
      <c r="J98" s="206">
        <v>6.87</v>
      </c>
      <c r="K98" s="206">
        <v>0</v>
      </c>
      <c r="L98" s="206">
        <v>6.87</v>
      </c>
      <c r="M98" s="408"/>
      <c r="N98" s="268">
        <v>28</v>
      </c>
      <c r="O98" s="205" t="s">
        <v>1006</v>
      </c>
      <c r="P98" s="206">
        <v>20.47</v>
      </c>
      <c r="Q98" s="206">
        <v>0</v>
      </c>
      <c r="R98" s="206">
        <v>20.47</v>
      </c>
      <c r="S98" s="408"/>
      <c r="T98" s="268">
        <v>28</v>
      </c>
      <c r="U98" s="205" t="s">
        <v>1006</v>
      </c>
      <c r="V98" s="206">
        <v>13.14</v>
      </c>
      <c r="W98" s="206">
        <v>0</v>
      </c>
      <c r="X98" s="206">
        <v>13.14</v>
      </c>
    </row>
    <row r="99" spans="2:24" x14ac:dyDescent="0.35">
      <c r="B99" s="206">
        <v>29</v>
      </c>
      <c r="C99" s="206" t="s">
        <v>1007</v>
      </c>
      <c r="D99" s="205">
        <v>0.11</v>
      </c>
      <c r="E99" s="205">
        <v>0</v>
      </c>
      <c r="F99" s="205">
        <v>0.11</v>
      </c>
      <c r="G99" s="408"/>
      <c r="H99" s="267">
        <v>29</v>
      </c>
      <c r="I99" s="206" t="s">
        <v>1007</v>
      </c>
      <c r="J99" s="205">
        <v>0</v>
      </c>
      <c r="K99" s="205">
        <v>0</v>
      </c>
      <c r="L99" s="205">
        <v>0</v>
      </c>
      <c r="M99" s="408"/>
      <c r="N99" s="267">
        <v>29</v>
      </c>
      <c r="O99" s="206" t="s">
        <v>1007</v>
      </c>
      <c r="P99" s="205">
        <v>18.350000000000001</v>
      </c>
      <c r="Q99" s="205">
        <v>0</v>
      </c>
      <c r="R99" s="205">
        <v>18.350000000000001</v>
      </c>
      <c r="S99" s="408"/>
      <c r="T99" s="267">
        <v>29</v>
      </c>
      <c r="U99" s="206" t="s">
        <v>1007</v>
      </c>
      <c r="V99" s="205">
        <v>0.34</v>
      </c>
      <c r="W99" s="205">
        <v>0</v>
      </c>
      <c r="X99" s="205">
        <v>0.34</v>
      </c>
    </row>
    <row r="100" spans="2:24" x14ac:dyDescent="0.35">
      <c r="B100" s="205">
        <v>30</v>
      </c>
      <c r="C100" s="205" t="s">
        <v>1008</v>
      </c>
      <c r="D100" s="205">
        <v>0</v>
      </c>
      <c r="E100" s="205">
        <v>0</v>
      </c>
      <c r="F100" s="205">
        <v>0</v>
      </c>
      <c r="G100" s="408"/>
      <c r="H100" s="268">
        <v>30</v>
      </c>
      <c r="I100" s="205" t="s">
        <v>1008</v>
      </c>
      <c r="J100" s="205">
        <v>1.9</v>
      </c>
      <c r="K100" s="205">
        <v>0</v>
      </c>
      <c r="L100" s="205">
        <v>1.9</v>
      </c>
      <c r="M100" s="408"/>
      <c r="N100" s="268">
        <v>30</v>
      </c>
      <c r="O100" s="205" t="s">
        <v>1008</v>
      </c>
      <c r="P100" s="205">
        <v>21.24</v>
      </c>
      <c r="Q100" s="205">
        <v>0</v>
      </c>
      <c r="R100" s="205">
        <v>21.24</v>
      </c>
      <c r="S100" s="408"/>
      <c r="T100" s="268">
        <v>30</v>
      </c>
      <c r="U100" s="205" t="s">
        <v>1008</v>
      </c>
      <c r="V100" s="205">
        <v>6.13</v>
      </c>
      <c r="W100" s="205">
        <v>0</v>
      </c>
      <c r="X100" s="205">
        <v>6.13</v>
      </c>
    </row>
    <row r="101" spans="2:24" x14ac:dyDescent="0.35">
      <c r="B101" s="206">
        <v>31</v>
      </c>
      <c r="C101" s="206" t="s">
        <v>1009</v>
      </c>
      <c r="D101" s="206">
        <v>0</v>
      </c>
      <c r="E101" s="206">
        <v>0</v>
      </c>
      <c r="F101" s="206">
        <v>0</v>
      </c>
      <c r="G101" s="408"/>
      <c r="H101" s="267">
        <v>31</v>
      </c>
      <c r="I101" s="206" t="s">
        <v>1009</v>
      </c>
      <c r="J101" s="206">
        <v>1.71</v>
      </c>
      <c r="K101" s="206">
        <v>0</v>
      </c>
      <c r="L101" s="206">
        <v>1.71</v>
      </c>
      <c r="M101" s="408"/>
      <c r="N101" s="267">
        <v>31</v>
      </c>
      <c r="O101" s="206" t="s">
        <v>1009</v>
      </c>
      <c r="P101" s="206">
        <v>17.78</v>
      </c>
      <c r="Q101" s="206">
        <v>0</v>
      </c>
      <c r="R101" s="206">
        <v>17.78</v>
      </c>
      <c r="S101" s="408"/>
      <c r="T101" s="267">
        <v>31</v>
      </c>
      <c r="U101" s="206" t="s">
        <v>1009</v>
      </c>
      <c r="V101" s="206">
        <v>20.5</v>
      </c>
      <c r="W101" s="206">
        <v>0</v>
      </c>
      <c r="X101" s="206">
        <v>20.5</v>
      </c>
    </row>
    <row r="102" spans="2:24" x14ac:dyDescent="0.35">
      <c r="F102" s="269">
        <f>SUM(F71:F101)</f>
        <v>123.01</v>
      </c>
      <c r="G102" s="408"/>
      <c r="L102" s="269">
        <f>SUM(L71:L101)</f>
        <v>497.46999999999997</v>
      </c>
      <c r="M102" s="408"/>
      <c r="R102" s="269">
        <f>SUM(R71:R101)</f>
        <v>528.68999999999994</v>
      </c>
      <c r="S102" s="408"/>
      <c r="X102" s="269">
        <f>SUM(X71:X101)</f>
        <v>355.84</v>
      </c>
    </row>
    <row r="103" spans="2:24" x14ac:dyDescent="0.35">
      <c r="B103" s="391" t="s">
        <v>2</v>
      </c>
      <c r="C103" s="404"/>
      <c r="D103" s="404"/>
      <c r="E103" s="404"/>
      <c r="F103" s="405"/>
      <c r="G103" s="408"/>
      <c r="H103" s="391" t="s">
        <v>821</v>
      </c>
      <c r="I103" s="404"/>
      <c r="J103" s="404"/>
      <c r="K103" s="404"/>
      <c r="L103" s="405"/>
      <c r="M103" s="408"/>
      <c r="N103" s="391" t="s">
        <v>822</v>
      </c>
      <c r="O103" s="404"/>
      <c r="P103" s="404"/>
      <c r="Q103" s="404"/>
      <c r="R103" s="405"/>
      <c r="S103" s="408"/>
      <c r="T103" s="391" t="s">
        <v>823</v>
      </c>
      <c r="U103" s="404"/>
      <c r="V103" s="404"/>
      <c r="W103" s="404"/>
      <c r="X103" s="405"/>
    </row>
    <row r="104" spans="2:24" x14ac:dyDescent="0.35">
      <c r="B104" s="204" t="s">
        <v>660</v>
      </c>
      <c r="C104" s="204" t="s">
        <v>661</v>
      </c>
      <c r="D104" s="204" t="s">
        <v>662</v>
      </c>
      <c r="E104" s="204" t="s">
        <v>663</v>
      </c>
      <c r="F104" s="264" t="s">
        <v>664</v>
      </c>
      <c r="G104" s="408"/>
      <c r="H104" s="266" t="s">
        <v>660</v>
      </c>
      <c r="I104" s="204" t="s">
        <v>661</v>
      </c>
      <c r="J104" s="204" t="s">
        <v>662</v>
      </c>
      <c r="K104" s="204" t="s">
        <v>663</v>
      </c>
      <c r="L104" s="264" t="s">
        <v>664</v>
      </c>
      <c r="M104" s="408"/>
      <c r="N104" s="266" t="s">
        <v>660</v>
      </c>
      <c r="O104" s="204" t="s">
        <v>661</v>
      </c>
      <c r="P104" s="204" t="s">
        <v>662</v>
      </c>
      <c r="Q104" s="204" t="s">
        <v>663</v>
      </c>
      <c r="R104" s="264" t="s">
        <v>664</v>
      </c>
      <c r="S104" s="408"/>
      <c r="T104" s="266" t="s">
        <v>660</v>
      </c>
      <c r="U104" s="204" t="s">
        <v>661</v>
      </c>
      <c r="V104" s="204" t="s">
        <v>662</v>
      </c>
      <c r="W104" s="204" t="s">
        <v>663</v>
      </c>
      <c r="X104" s="204" t="s">
        <v>664</v>
      </c>
    </row>
    <row r="105" spans="2:24" x14ac:dyDescent="0.35">
      <c r="B105" s="206">
        <v>1</v>
      </c>
      <c r="C105" s="206" t="s">
        <v>979</v>
      </c>
      <c r="D105" s="206">
        <v>1.18</v>
      </c>
      <c r="E105" s="206">
        <v>0</v>
      </c>
      <c r="F105" s="206">
        <v>1.18</v>
      </c>
      <c r="G105" s="408"/>
      <c r="H105" s="267">
        <v>1</v>
      </c>
      <c r="I105" s="206" t="s">
        <v>979</v>
      </c>
      <c r="J105" s="206">
        <v>9.16</v>
      </c>
      <c r="K105" s="206">
        <v>0</v>
      </c>
      <c r="L105" s="206">
        <v>9.16</v>
      </c>
      <c r="M105" s="408"/>
      <c r="N105" s="267">
        <v>1</v>
      </c>
      <c r="O105" s="206" t="s">
        <v>979</v>
      </c>
      <c r="P105" s="206">
        <v>12.2</v>
      </c>
      <c r="Q105" s="206">
        <v>0</v>
      </c>
      <c r="R105" s="206">
        <v>12.2</v>
      </c>
      <c r="S105" s="408"/>
      <c r="T105" s="267">
        <v>1</v>
      </c>
      <c r="U105" s="206" t="s">
        <v>979</v>
      </c>
      <c r="V105" s="206">
        <v>13.61</v>
      </c>
      <c r="W105" s="206">
        <v>0</v>
      </c>
      <c r="X105" s="206">
        <v>13.61</v>
      </c>
    </row>
    <row r="106" spans="2:24" x14ac:dyDescent="0.35">
      <c r="B106" s="205">
        <v>2</v>
      </c>
      <c r="C106" s="205" t="s">
        <v>980</v>
      </c>
      <c r="D106" s="205">
        <v>0</v>
      </c>
      <c r="E106" s="205">
        <v>0</v>
      </c>
      <c r="F106" s="205">
        <v>0</v>
      </c>
      <c r="G106" s="408"/>
      <c r="H106" s="268">
        <v>2</v>
      </c>
      <c r="I106" s="205" t="s">
        <v>980</v>
      </c>
      <c r="J106" s="205">
        <v>0</v>
      </c>
      <c r="K106" s="205">
        <v>0</v>
      </c>
      <c r="L106" s="205">
        <v>0</v>
      </c>
      <c r="M106" s="408"/>
      <c r="N106" s="268">
        <v>2</v>
      </c>
      <c r="O106" s="205" t="s">
        <v>980</v>
      </c>
      <c r="P106" s="205">
        <v>0</v>
      </c>
      <c r="Q106" s="205">
        <v>0</v>
      </c>
      <c r="R106" s="205">
        <v>0</v>
      </c>
      <c r="S106" s="408"/>
      <c r="T106" s="268">
        <v>2</v>
      </c>
      <c r="U106" s="205" t="s">
        <v>980</v>
      </c>
      <c r="V106" s="205">
        <v>0</v>
      </c>
      <c r="W106" s="205">
        <v>0</v>
      </c>
      <c r="X106" s="205">
        <v>0</v>
      </c>
    </row>
    <row r="107" spans="2:24" x14ac:dyDescent="0.35">
      <c r="B107" s="206">
        <v>3</v>
      </c>
      <c r="C107" s="206" t="s">
        <v>981</v>
      </c>
      <c r="D107" s="206">
        <v>0.03</v>
      </c>
      <c r="E107" s="206">
        <v>0</v>
      </c>
      <c r="F107" s="206">
        <v>0.03</v>
      </c>
      <c r="G107" s="408"/>
      <c r="H107" s="267">
        <v>3</v>
      </c>
      <c r="I107" s="206" t="s">
        <v>981</v>
      </c>
      <c r="J107" s="206">
        <v>0</v>
      </c>
      <c r="K107" s="206">
        <v>0</v>
      </c>
      <c r="L107" s="206">
        <v>0</v>
      </c>
      <c r="M107" s="408"/>
      <c r="N107" s="267">
        <v>3</v>
      </c>
      <c r="O107" s="206" t="s">
        <v>981</v>
      </c>
      <c r="P107" s="206">
        <v>15.11</v>
      </c>
      <c r="Q107" s="206">
        <v>0</v>
      </c>
      <c r="R107" s="206">
        <v>15.11</v>
      </c>
      <c r="S107" s="408"/>
      <c r="T107" s="267">
        <v>3</v>
      </c>
      <c r="U107" s="206" t="s">
        <v>981</v>
      </c>
      <c r="V107" s="206">
        <v>9.41</v>
      </c>
      <c r="W107" s="206">
        <v>0</v>
      </c>
      <c r="X107" s="206">
        <v>9.41</v>
      </c>
    </row>
    <row r="108" spans="2:24" x14ac:dyDescent="0.35">
      <c r="B108" s="205">
        <v>4</v>
      </c>
      <c r="C108" s="205" t="s">
        <v>982</v>
      </c>
      <c r="D108" s="205">
        <v>0</v>
      </c>
      <c r="E108" s="205">
        <v>0</v>
      </c>
      <c r="F108" s="205">
        <v>0</v>
      </c>
      <c r="G108" s="408"/>
      <c r="H108" s="268">
        <v>4</v>
      </c>
      <c r="I108" s="205" t="s">
        <v>982</v>
      </c>
      <c r="J108" s="205">
        <v>13.05</v>
      </c>
      <c r="K108" s="205">
        <v>0</v>
      </c>
      <c r="L108" s="205">
        <v>13.05</v>
      </c>
      <c r="M108" s="408"/>
      <c r="N108" s="268">
        <v>4</v>
      </c>
      <c r="O108" s="205" t="s">
        <v>982</v>
      </c>
      <c r="P108" s="205">
        <v>10.37</v>
      </c>
      <c r="Q108" s="205">
        <v>0</v>
      </c>
      <c r="R108" s="205">
        <v>10.37</v>
      </c>
      <c r="S108" s="408"/>
      <c r="T108" s="268">
        <v>4</v>
      </c>
      <c r="U108" s="205" t="s">
        <v>982</v>
      </c>
      <c r="V108" s="205">
        <v>6.03</v>
      </c>
      <c r="W108" s="205">
        <v>0</v>
      </c>
      <c r="X108" s="205">
        <v>6.03</v>
      </c>
    </row>
    <row r="109" spans="2:24" x14ac:dyDescent="0.35">
      <c r="B109" s="206">
        <v>5</v>
      </c>
      <c r="C109" s="206" t="s">
        <v>983</v>
      </c>
      <c r="D109" s="206">
        <v>11.6</v>
      </c>
      <c r="E109" s="206">
        <v>0</v>
      </c>
      <c r="F109" s="206">
        <v>11.6</v>
      </c>
      <c r="G109" s="408"/>
      <c r="H109" s="267">
        <v>5</v>
      </c>
      <c r="I109" s="206" t="s">
        <v>983</v>
      </c>
      <c r="J109" s="206">
        <v>20.260000000000002</v>
      </c>
      <c r="K109" s="206">
        <v>0</v>
      </c>
      <c r="L109" s="206">
        <v>20.260000000000002</v>
      </c>
      <c r="M109" s="408"/>
      <c r="N109" s="267">
        <v>5</v>
      </c>
      <c r="O109" s="206" t="s">
        <v>983</v>
      </c>
      <c r="P109" s="206">
        <v>3.04</v>
      </c>
      <c r="Q109" s="206">
        <v>0</v>
      </c>
      <c r="R109" s="206">
        <v>3.04</v>
      </c>
      <c r="S109" s="408"/>
      <c r="T109" s="267">
        <v>5</v>
      </c>
      <c r="U109" s="206" t="s">
        <v>983</v>
      </c>
      <c r="V109" s="206">
        <v>19.62</v>
      </c>
      <c r="W109" s="206">
        <v>0</v>
      </c>
      <c r="X109" s="206">
        <v>19.62</v>
      </c>
    </row>
    <row r="110" spans="2:24" x14ac:dyDescent="0.35">
      <c r="B110" s="205">
        <v>6</v>
      </c>
      <c r="C110" s="205" t="s">
        <v>984</v>
      </c>
      <c r="D110" s="205">
        <v>10.66</v>
      </c>
      <c r="E110" s="205">
        <v>0</v>
      </c>
      <c r="F110" s="205">
        <v>10.66</v>
      </c>
      <c r="G110" s="408"/>
      <c r="H110" s="268">
        <v>6</v>
      </c>
      <c r="I110" s="205" t="s">
        <v>984</v>
      </c>
      <c r="J110" s="205">
        <v>19.13</v>
      </c>
      <c r="K110" s="205">
        <v>0</v>
      </c>
      <c r="L110" s="205">
        <v>19.13</v>
      </c>
      <c r="M110" s="408"/>
      <c r="N110" s="268">
        <v>6</v>
      </c>
      <c r="O110" s="205" t="s">
        <v>984</v>
      </c>
      <c r="P110" s="205">
        <v>13.56</v>
      </c>
      <c r="Q110" s="205">
        <v>0</v>
      </c>
      <c r="R110" s="205">
        <v>13.56</v>
      </c>
      <c r="S110" s="408"/>
      <c r="T110" s="268">
        <v>6</v>
      </c>
      <c r="U110" s="205" t="s">
        <v>984</v>
      </c>
      <c r="V110" s="205">
        <v>9.57</v>
      </c>
      <c r="W110" s="205">
        <v>0</v>
      </c>
      <c r="X110" s="205">
        <v>9.57</v>
      </c>
    </row>
    <row r="111" spans="2:24" x14ac:dyDescent="0.35">
      <c r="B111" s="206">
        <v>7</v>
      </c>
      <c r="C111" s="206" t="s">
        <v>985</v>
      </c>
      <c r="D111" s="206">
        <v>20.399999999999999</v>
      </c>
      <c r="E111" s="206">
        <v>0</v>
      </c>
      <c r="F111" s="206">
        <v>20.399999999999999</v>
      </c>
      <c r="G111" s="408"/>
      <c r="H111" s="267">
        <v>7</v>
      </c>
      <c r="I111" s="206" t="s">
        <v>985</v>
      </c>
      <c r="J111" s="206">
        <v>20.58</v>
      </c>
      <c r="K111" s="206">
        <v>0</v>
      </c>
      <c r="L111" s="206">
        <v>20.58</v>
      </c>
      <c r="M111" s="408"/>
      <c r="N111" s="267">
        <v>7</v>
      </c>
      <c r="O111" s="206" t="s">
        <v>985</v>
      </c>
      <c r="P111" s="206">
        <v>20.05</v>
      </c>
      <c r="Q111" s="206">
        <v>0</v>
      </c>
      <c r="R111" s="206">
        <v>20.05</v>
      </c>
      <c r="S111" s="408"/>
      <c r="T111" s="267">
        <v>7</v>
      </c>
      <c r="U111" s="206" t="s">
        <v>985</v>
      </c>
      <c r="V111" s="206">
        <v>21.02</v>
      </c>
      <c r="W111" s="206">
        <v>0</v>
      </c>
      <c r="X111" s="206">
        <v>21.02</v>
      </c>
    </row>
    <row r="112" spans="2:24" x14ac:dyDescent="0.35">
      <c r="B112" s="205">
        <v>8</v>
      </c>
      <c r="C112" s="205" t="s">
        <v>986</v>
      </c>
      <c r="D112" s="205">
        <v>15.82</v>
      </c>
      <c r="E112" s="205">
        <v>0</v>
      </c>
      <c r="F112" s="205">
        <v>15.82</v>
      </c>
      <c r="G112" s="408"/>
      <c r="H112" s="268">
        <v>8</v>
      </c>
      <c r="I112" s="205" t="s">
        <v>986</v>
      </c>
      <c r="J112" s="205">
        <v>18.34</v>
      </c>
      <c r="K112" s="205">
        <v>0</v>
      </c>
      <c r="L112" s="205">
        <v>18.34</v>
      </c>
      <c r="M112" s="408"/>
      <c r="N112" s="268">
        <v>8</v>
      </c>
      <c r="O112" s="205" t="s">
        <v>986</v>
      </c>
      <c r="P112" s="205">
        <v>20.59</v>
      </c>
      <c r="Q112" s="205">
        <v>0</v>
      </c>
      <c r="R112" s="205">
        <v>20.59</v>
      </c>
      <c r="S112" s="408"/>
      <c r="T112" s="268">
        <v>8</v>
      </c>
      <c r="U112" s="205" t="s">
        <v>986</v>
      </c>
      <c r="V112" s="205">
        <v>18.84</v>
      </c>
      <c r="W112" s="205">
        <v>0</v>
      </c>
      <c r="X112" s="205">
        <v>18.84</v>
      </c>
    </row>
    <row r="113" spans="2:24" x14ac:dyDescent="0.35">
      <c r="B113" s="206">
        <v>9</v>
      </c>
      <c r="C113" s="206" t="s">
        <v>987</v>
      </c>
      <c r="D113" s="206">
        <v>19.03</v>
      </c>
      <c r="E113" s="206">
        <v>0</v>
      </c>
      <c r="F113" s="206">
        <v>19.03</v>
      </c>
      <c r="G113" s="408"/>
      <c r="H113" s="267">
        <v>9</v>
      </c>
      <c r="I113" s="206" t="s">
        <v>987</v>
      </c>
      <c r="J113" s="206">
        <v>16.47</v>
      </c>
      <c r="K113" s="206">
        <v>0</v>
      </c>
      <c r="L113" s="206">
        <v>16.47</v>
      </c>
      <c r="M113" s="408"/>
      <c r="N113" s="267">
        <v>9</v>
      </c>
      <c r="O113" s="206" t="s">
        <v>987</v>
      </c>
      <c r="P113" s="206">
        <v>20.27</v>
      </c>
      <c r="Q113" s="206">
        <v>0</v>
      </c>
      <c r="R113" s="206">
        <v>20.27</v>
      </c>
      <c r="S113" s="408"/>
      <c r="T113" s="267">
        <v>9</v>
      </c>
      <c r="U113" s="206" t="s">
        <v>987</v>
      </c>
      <c r="V113" s="206">
        <v>20.329999999999998</v>
      </c>
      <c r="W113" s="206">
        <v>0</v>
      </c>
      <c r="X113" s="206">
        <v>20.329999999999998</v>
      </c>
    </row>
    <row r="114" spans="2:24" x14ac:dyDescent="0.35">
      <c r="B114" s="205">
        <v>10</v>
      </c>
      <c r="C114" s="205" t="s">
        <v>988</v>
      </c>
      <c r="D114" s="205">
        <v>20.73</v>
      </c>
      <c r="E114" s="205">
        <v>0</v>
      </c>
      <c r="F114" s="205">
        <v>20.73</v>
      </c>
      <c r="G114" s="408"/>
      <c r="H114" s="268">
        <v>10</v>
      </c>
      <c r="I114" s="205" t="s">
        <v>988</v>
      </c>
      <c r="J114" s="205">
        <v>18.39</v>
      </c>
      <c r="K114" s="205">
        <v>0</v>
      </c>
      <c r="L114" s="205">
        <v>18.39</v>
      </c>
      <c r="M114" s="408"/>
      <c r="N114" s="268">
        <v>10</v>
      </c>
      <c r="O114" s="205" t="s">
        <v>988</v>
      </c>
      <c r="P114" s="205">
        <v>19.37</v>
      </c>
      <c r="Q114" s="205">
        <v>0</v>
      </c>
      <c r="R114" s="205">
        <v>19.37</v>
      </c>
      <c r="S114" s="408"/>
      <c r="T114" s="268">
        <v>10</v>
      </c>
      <c r="U114" s="205" t="s">
        <v>988</v>
      </c>
      <c r="V114" s="205">
        <v>20.03</v>
      </c>
      <c r="W114" s="205">
        <v>0</v>
      </c>
      <c r="X114" s="205">
        <v>20.03</v>
      </c>
    </row>
    <row r="115" spans="2:24" x14ac:dyDescent="0.35">
      <c r="B115" s="206">
        <v>11</v>
      </c>
      <c r="C115" s="206" t="s">
        <v>989</v>
      </c>
      <c r="D115" s="206">
        <v>18.3</v>
      </c>
      <c r="E115" s="206">
        <v>0</v>
      </c>
      <c r="F115" s="206">
        <v>18.3</v>
      </c>
      <c r="G115" s="408"/>
      <c r="H115" s="267">
        <v>11</v>
      </c>
      <c r="I115" s="206" t="s">
        <v>989</v>
      </c>
      <c r="J115" s="206">
        <v>20.29</v>
      </c>
      <c r="K115" s="206">
        <v>0</v>
      </c>
      <c r="L115" s="206">
        <v>20.29</v>
      </c>
      <c r="M115" s="408"/>
      <c r="N115" s="267">
        <v>11</v>
      </c>
      <c r="O115" s="206" t="s">
        <v>989</v>
      </c>
      <c r="P115" s="206">
        <v>20.190000000000001</v>
      </c>
      <c r="Q115" s="206">
        <v>0</v>
      </c>
      <c r="R115" s="206">
        <v>20.190000000000001</v>
      </c>
      <c r="S115" s="408"/>
      <c r="T115" s="267">
        <v>11</v>
      </c>
      <c r="U115" s="206" t="s">
        <v>989</v>
      </c>
      <c r="V115" s="206">
        <v>20.59</v>
      </c>
      <c r="W115" s="206">
        <v>0</v>
      </c>
      <c r="X115" s="206">
        <v>20.59</v>
      </c>
    </row>
    <row r="116" spans="2:24" x14ac:dyDescent="0.35">
      <c r="B116" s="205">
        <v>12</v>
      </c>
      <c r="C116" s="205" t="s">
        <v>990</v>
      </c>
      <c r="D116" s="205">
        <v>19.97</v>
      </c>
      <c r="E116" s="205">
        <v>0</v>
      </c>
      <c r="F116" s="205">
        <v>19.97</v>
      </c>
      <c r="G116" s="408"/>
      <c r="H116" s="268">
        <v>12</v>
      </c>
      <c r="I116" s="205" t="s">
        <v>990</v>
      </c>
      <c r="J116" s="205">
        <v>21.21</v>
      </c>
      <c r="K116" s="205">
        <v>0</v>
      </c>
      <c r="L116" s="205">
        <v>21.21</v>
      </c>
      <c r="M116" s="408"/>
      <c r="N116" s="268">
        <v>12</v>
      </c>
      <c r="O116" s="205" t="s">
        <v>990</v>
      </c>
      <c r="P116" s="205">
        <v>13.19</v>
      </c>
      <c r="Q116" s="205">
        <v>0</v>
      </c>
      <c r="R116" s="205">
        <v>13.19</v>
      </c>
      <c r="S116" s="408"/>
      <c r="T116" s="268">
        <v>12</v>
      </c>
      <c r="U116" s="205" t="s">
        <v>990</v>
      </c>
      <c r="V116" s="205">
        <v>20.99</v>
      </c>
      <c r="W116" s="205">
        <v>0</v>
      </c>
      <c r="X116" s="205">
        <v>20.99</v>
      </c>
    </row>
    <row r="117" spans="2:24" x14ac:dyDescent="0.35">
      <c r="B117" s="206">
        <v>13</v>
      </c>
      <c r="C117" s="206" t="s">
        <v>991</v>
      </c>
      <c r="D117" s="206">
        <v>19.559999999999999</v>
      </c>
      <c r="E117" s="206">
        <v>0</v>
      </c>
      <c r="F117" s="206">
        <v>19.559999999999999</v>
      </c>
      <c r="G117" s="408"/>
      <c r="H117" s="267">
        <v>13</v>
      </c>
      <c r="I117" s="206" t="s">
        <v>991</v>
      </c>
      <c r="J117" s="206">
        <v>21.57</v>
      </c>
      <c r="K117" s="206">
        <v>0</v>
      </c>
      <c r="L117" s="206">
        <v>21.57</v>
      </c>
      <c r="M117" s="408"/>
      <c r="N117" s="267">
        <v>13</v>
      </c>
      <c r="O117" s="206" t="s">
        <v>991</v>
      </c>
      <c r="P117" s="206">
        <v>15.06</v>
      </c>
      <c r="Q117" s="206">
        <v>0</v>
      </c>
      <c r="R117" s="206">
        <v>15.06</v>
      </c>
      <c r="S117" s="408"/>
      <c r="T117" s="267">
        <v>13</v>
      </c>
      <c r="U117" s="206" t="s">
        <v>991</v>
      </c>
      <c r="V117" s="206">
        <v>19.43</v>
      </c>
      <c r="W117" s="206">
        <v>0</v>
      </c>
      <c r="X117" s="206">
        <v>19.43</v>
      </c>
    </row>
    <row r="118" spans="2:24" x14ac:dyDescent="0.35">
      <c r="B118" s="205">
        <v>14</v>
      </c>
      <c r="C118" s="205" t="s">
        <v>992</v>
      </c>
      <c r="D118" s="205">
        <v>20.03</v>
      </c>
      <c r="E118" s="205">
        <v>0</v>
      </c>
      <c r="F118" s="205">
        <v>20.03</v>
      </c>
      <c r="G118" s="408"/>
      <c r="H118" s="268">
        <v>14</v>
      </c>
      <c r="I118" s="205" t="s">
        <v>992</v>
      </c>
      <c r="J118" s="205">
        <v>19.97</v>
      </c>
      <c r="K118" s="205">
        <v>0</v>
      </c>
      <c r="L118" s="205">
        <v>19.97</v>
      </c>
      <c r="M118" s="408"/>
      <c r="N118" s="268">
        <v>14</v>
      </c>
      <c r="O118" s="205" t="s">
        <v>992</v>
      </c>
      <c r="P118" s="205">
        <v>17.760000000000002</v>
      </c>
      <c r="Q118" s="205">
        <v>0</v>
      </c>
      <c r="R118" s="205">
        <v>17.760000000000002</v>
      </c>
      <c r="S118" s="408"/>
      <c r="T118" s="268">
        <v>14</v>
      </c>
      <c r="U118" s="205" t="s">
        <v>992</v>
      </c>
      <c r="V118" s="205">
        <v>20.420000000000002</v>
      </c>
      <c r="W118" s="205">
        <v>0</v>
      </c>
      <c r="X118" s="205">
        <v>20.420000000000002</v>
      </c>
    </row>
    <row r="119" spans="2:24" x14ac:dyDescent="0.35">
      <c r="B119" s="206">
        <v>15</v>
      </c>
      <c r="C119" s="206" t="s">
        <v>993</v>
      </c>
      <c r="D119" s="206">
        <v>18.38</v>
      </c>
      <c r="E119" s="206">
        <v>0</v>
      </c>
      <c r="F119" s="206">
        <v>18.38</v>
      </c>
      <c r="G119" s="408"/>
      <c r="H119" s="267">
        <v>15</v>
      </c>
      <c r="I119" s="206" t="s">
        <v>993</v>
      </c>
      <c r="J119" s="206">
        <v>20.13</v>
      </c>
      <c r="K119" s="206">
        <v>0</v>
      </c>
      <c r="L119" s="206">
        <v>20.13</v>
      </c>
      <c r="M119" s="408"/>
      <c r="N119" s="267">
        <v>15</v>
      </c>
      <c r="O119" s="206" t="s">
        <v>993</v>
      </c>
      <c r="P119" s="206">
        <v>21.71</v>
      </c>
      <c r="Q119" s="206">
        <v>0</v>
      </c>
      <c r="R119" s="206">
        <v>21.71</v>
      </c>
      <c r="S119" s="408"/>
      <c r="T119" s="267">
        <v>15</v>
      </c>
      <c r="U119" s="206" t="s">
        <v>993</v>
      </c>
      <c r="V119" s="206">
        <v>20.079999999999998</v>
      </c>
      <c r="W119" s="206">
        <v>0</v>
      </c>
      <c r="X119" s="206">
        <v>20.079999999999998</v>
      </c>
    </row>
    <row r="120" spans="2:24" x14ac:dyDescent="0.35">
      <c r="B120" s="205">
        <v>16</v>
      </c>
      <c r="C120" s="205" t="s">
        <v>994</v>
      </c>
      <c r="D120" s="205">
        <v>17.61</v>
      </c>
      <c r="E120" s="205">
        <v>0</v>
      </c>
      <c r="F120" s="205">
        <v>17.61</v>
      </c>
      <c r="G120" s="408"/>
      <c r="H120" s="268">
        <v>16</v>
      </c>
      <c r="I120" s="205" t="s">
        <v>994</v>
      </c>
      <c r="J120" s="205">
        <v>19.96</v>
      </c>
      <c r="K120" s="205">
        <v>0</v>
      </c>
      <c r="L120" s="205">
        <v>19.96</v>
      </c>
      <c r="M120" s="408"/>
      <c r="N120" s="268">
        <v>16</v>
      </c>
      <c r="O120" s="205" t="s">
        <v>994</v>
      </c>
      <c r="P120" s="205">
        <v>19.96</v>
      </c>
      <c r="Q120" s="205">
        <v>0</v>
      </c>
      <c r="R120" s="205">
        <v>19.96</v>
      </c>
      <c r="S120" s="408"/>
      <c r="T120" s="268">
        <v>16</v>
      </c>
      <c r="U120" s="205" t="s">
        <v>994</v>
      </c>
      <c r="V120" s="205">
        <v>19.57</v>
      </c>
      <c r="W120" s="205">
        <v>0</v>
      </c>
      <c r="X120" s="205">
        <v>19.57</v>
      </c>
    </row>
    <row r="121" spans="2:24" x14ac:dyDescent="0.35">
      <c r="B121" s="206">
        <v>17</v>
      </c>
      <c r="C121" s="206" t="s">
        <v>995</v>
      </c>
      <c r="D121" s="206">
        <v>11.68</v>
      </c>
      <c r="E121" s="206">
        <v>0</v>
      </c>
      <c r="F121" s="206">
        <v>11.68</v>
      </c>
      <c r="G121" s="408"/>
      <c r="H121" s="267">
        <v>17</v>
      </c>
      <c r="I121" s="206" t="s">
        <v>995</v>
      </c>
      <c r="J121" s="206">
        <v>20.66</v>
      </c>
      <c r="K121" s="206">
        <v>0</v>
      </c>
      <c r="L121" s="206">
        <v>20.66</v>
      </c>
      <c r="M121" s="408"/>
      <c r="N121" s="267">
        <v>17</v>
      </c>
      <c r="O121" s="206" t="s">
        <v>995</v>
      </c>
      <c r="P121" s="206">
        <v>19.95</v>
      </c>
      <c r="Q121" s="206">
        <v>0</v>
      </c>
      <c r="R121" s="206">
        <v>19.95</v>
      </c>
      <c r="S121" s="408"/>
      <c r="T121" s="267">
        <v>17</v>
      </c>
      <c r="U121" s="206" t="s">
        <v>995</v>
      </c>
      <c r="V121" s="206">
        <v>20.27</v>
      </c>
      <c r="W121" s="206">
        <v>0</v>
      </c>
      <c r="X121" s="206">
        <v>20.27</v>
      </c>
    </row>
    <row r="122" spans="2:24" x14ac:dyDescent="0.35">
      <c r="B122" s="205">
        <v>18</v>
      </c>
      <c r="C122" s="205" t="s">
        <v>996</v>
      </c>
      <c r="D122" s="205">
        <v>14.25</v>
      </c>
      <c r="E122" s="205">
        <v>0</v>
      </c>
      <c r="F122" s="205">
        <v>14.25</v>
      </c>
      <c r="G122" s="408"/>
      <c r="H122" s="268">
        <v>18</v>
      </c>
      <c r="I122" s="205" t="s">
        <v>996</v>
      </c>
      <c r="J122" s="205">
        <v>21.36</v>
      </c>
      <c r="K122" s="205">
        <v>0</v>
      </c>
      <c r="L122" s="205">
        <v>21.36</v>
      </c>
      <c r="M122" s="408"/>
      <c r="N122" s="268">
        <v>18</v>
      </c>
      <c r="O122" s="205" t="s">
        <v>996</v>
      </c>
      <c r="P122" s="205">
        <v>20.010000000000002</v>
      </c>
      <c r="Q122" s="205">
        <v>0</v>
      </c>
      <c r="R122" s="205">
        <v>20.010000000000002</v>
      </c>
      <c r="S122" s="408"/>
      <c r="T122" s="268">
        <v>18</v>
      </c>
      <c r="U122" s="205" t="s">
        <v>996</v>
      </c>
      <c r="V122" s="205">
        <v>19.100000000000001</v>
      </c>
      <c r="W122" s="205">
        <v>0</v>
      </c>
      <c r="X122" s="205">
        <v>19.100000000000001</v>
      </c>
    </row>
    <row r="123" spans="2:24" x14ac:dyDescent="0.35">
      <c r="B123" s="206">
        <v>19</v>
      </c>
      <c r="C123" s="206" t="s">
        <v>997</v>
      </c>
      <c r="D123" s="206">
        <v>0</v>
      </c>
      <c r="E123" s="206">
        <v>0</v>
      </c>
      <c r="F123" s="206">
        <v>0</v>
      </c>
      <c r="G123" s="408"/>
      <c r="H123" s="267">
        <v>19</v>
      </c>
      <c r="I123" s="206" t="s">
        <v>997</v>
      </c>
      <c r="J123" s="206">
        <v>20.47</v>
      </c>
      <c r="K123" s="206">
        <v>0</v>
      </c>
      <c r="L123" s="206">
        <v>20.47</v>
      </c>
      <c r="M123" s="408"/>
      <c r="N123" s="267">
        <v>19</v>
      </c>
      <c r="O123" s="206" t="s">
        <v>997</v>
      </c>
      <c r="P123" s="206">
        <v>19.48</v>
      </c>
      <c r="Q123" s="206">
        <v>0</v>
      </c>
      <c r="R123" s="206">
        <v>19.48</v>
      </c>
      <c r="S123" s="408"/>
      <c r="T123" s="267">
        <v>19</v>
      </c>
      <c r="U123" s="206" t="s">
        <v>997</v>
      </c>
      <c r="V123" s="206">
        <v>20.67</v>
      </c>
      <c r="W123" s="206">
        <v>0</v>
      </c>
      <c r="X123" s="206">
        <v>20.67</v>
      </c>
    </row>
    <row r="124" spans="2:24" x14ac:dyDescent="0.35">
      <c r="B124" s="205">
        <v>20</v>
      </c>
      <c r="C124" s="205" t="s">
        <v>998</v>
      </c>
      <c r="D124" s="205">
        <v>0</v>
      </c>
      <c r="E124" s="205">
        <v>0</v>
      </c>
      <c r="F124" s="205">
        <v>0</v>
      </c>
      <c r="G124" s="408"/>
      <c r="H124" s="268">
        <v>20</v>
      </c>
      <c r="I124" s="205" t="s">
        <v>998</v>
      </c>
      <c r="J124" s="205">
        <v>18.62</v>
      </c>
      <c r="K124" s="205">
        <v>0</v>
      </c>
      <c r="L124" s="205">
        <v>18.62</v>
      </c>
      <c r="M124" s="408"/>
      <c r="N124" s="268">
        <v>20</v>
      </c>
      <c r="O124" s="205" t="s">
        <v>998</v>
      </c>
      <c r="P124" s="205">
        <v>19.03</v>
      </c>
      <c r="Q124" s="205">
        <v>0</v>
      </c>
      <c r="R124" s="205">
        <v>19.03</v>
      </c>
      <c r="S124" s="408"/>
      <c r="T124" s="268">
        <v>20</v>
      </c>
      <c r="U124" s="205" t="s">
        <v>998</v>
      </c>
      <c r="V124" s="205">
        <v>20.329999999999998</v>
      </c>
      <c r="W124" s="205">
        <v>0</v>
      </c>
      <c r="X124" s="205">
        <v>20.329999999999998</v>
      </c>
    </row>
    <row r="125" spans="2:24" x14ac:dyDescent="0.35">
      <c r="B125" s="206">
        <v>21</v>
      </c>
      <c r="C125" s="206" t="s">
        <v>999</v>
      </c>
      <c r="D125" s="206">
        <v>0.53</v>
      </c>
      <c r="E125" s="206">
        <v>0</v>
      </c>
      <c r="F125" s="206">
        <v>0.53</v>
      </c>
      <c r="G125" s="408"/>
      <c r="H125" s="267">
        <v>21</v>
      </c>
      <c r="I125" s="206" t="s">
        <v>999</v>
      </c>
      <c r="J125" s="206">
        <v>20.07</v>
      </c>
      <c r="K125" s="206">
        <v>0</v>
      </c>
      <c r="L125" s="206">
        <v>20.07</v>
      </c>
      <c r="M125" s="408"/>
      <c r="N125" s="267">
        <v>21</v>
      </c>
      <c r="O125" s="206" t="s">
        <v>999</v>
      </c>
      <c r="P125" s="206">
        <v>21.15</v>
      </c>
      <c r="Q125" s="206">
        <v>0</v>
      </c>
      <c r="R125" s="206">
        <v>21.15</v>
      </c>
      <c r="S125" s="408"/>
      <c r="T125" s="267">
        <v>21</v>
      </c>
      <c r="U125" s="206" t="s">
        <v>999</v>
      </c>
      <c r="V125" s="206">
        <v>19.73</v>
      </c>
      <c r="W125" s="206">
        <v>0</v>
      </c>
      <c r="X125" s="206">
        <v>19.73</v>
      </c>
    </row>
    <row r="126" spans="2:24" x14ac:dyDescent="0.35">
      <c r="B126" s="205">
        <v>22</v>
      </c>
      <c r="C126" s="205" t="s">
        <v>1000</v>
      </c>
      <c r="D126" s="205">
        <v>0</v>
      </c>
      <c r="E126" s="205">
        <v>0</v>
      </c>
      <c r="F126" s="205">
        <v>0</v>
      </c>
      <c r="G126" s="408"/>
      <c r="H126" s="268">
        <v>22</v>
      </c>
      <c r="I126" s="205" t="s">
        <v>1000</v>
      </c>
      <c r="J126" s="205">
        <v>19.71</v>
      </c>
      <c r="K126" s="205">
        <v>0</v>
      </c>
      <c r="L126" s="205">
        <v>19.71</v>
      </c>
      <c r="M126" s="408"/>
      <c r="N126" s="268">
        <v>22</v>
      </c>
      <c r="O126" s="205" t="s">
        <v>1000</v>
      </c>
      <c r="P126" s="205">
        <v>18.98</v>
      </c>
      <c r="Q126" s="205">
        <v>0</v>
      </c>
      <c r="R126" s="205">
        <v>18.98</v>
      </c>
      <c r="S126" s="408"/>
      <c r="T126" s="268">
        <v>22</v>
      </c>
      <c r="U126" s="205" t="s">
        <v>1000</v>
      </c>
      <c r="V126" s="205">
        <v>19.7</v>
      </c>
      <c r="W126" s="205">
        <v>0</v>
      </c>
      <c r="X126" s="205">
        <v>19.7</v>
      </c>
    </row>
    <row r="127" spans="2:24" x14ac:dyDescent="0.35">
      <c r="B127" s="206">
        <v>23</v>
      </c>
      <c r="C127" s="206" t="s">
        <v>1001</v>
      </c>
      <c r="D127" s="205">
        <v>0</v>
      </c>
      <c r="E127" s="205">
        <v>0</v>
      </c>
      <c r="F127" s="205">
        <v>0</v>
      </c>
      <c r="G127" s="408"/>
      <c r="H127" s="267">
        <v>23</v>
      </c>
      <c r="I127" s="206" t="s">
        <v>1001</v>
      </c>
      <c r="J127" s="205">
        <v>19.61</v>
      </c>
      <c r="K127" s="205">
        <v>0</v>
      </c>
      <c r="L127" s="205">
        <v>19.61</v>
      </c>
      <c r="M127" s="408"/>
      <c r="N127" s="267">
        <v>23</v>
      </c>
      <c r="O127" s="206" t="s">
        <v>1001</v>
      </c>
      <c r="P127" s="205">
        <v>20.04</v>
      </c>
      <c r="Q127" s="205">
        <v>0</v>
      </c>
      <c r="R127" s="205">
        <v>20.04</v>
      </c>
      <c r="S127" s="408"/>
      <c r="T127" s="267">
        <v>23</v>
      </c>
      <c r="U127" s="206" t="s">
        <v>1001</v>
      </c>
      <c r="V127" s="205">
        <v>20.23</v>
      </c>
      <c r="W127" s="205">
        <v>0</v>
      </c>
      <c r="X127" s="205">
        <v>20.23</v>
      </c>
    </row>
    <row r="128" spans="2:24" x14ac:dyDescent="0.35">
      <c r="B128" s="205">
        <v>24</v>
      </c>
      <c r="C128" s="205" t="s">
        <v>1002</v>
      </c>
      <c r="D128" s="206">
        <v>6.45</v>
      </c>
      <c r="E128" s="206">
        <v>0</v>
      </c>
      <c r="F128" s="206">
        <v>6.45</v>
      </c>
      <c r="G128" s="408"/>
      <c r="H128" s="268">
        <v>24</v>
      </c>
      <c r="I128" s="205" t="s">
        <v>1002</v>
      </c>
      <c r="J128" s="206">
        <v>21.28</v>
      </c>
      <c r="K128" s="206">
        <v>0</v>
      </c>
      <c r="L128" s="206">
        <v>21.28</v>
      </c>
      <c r="M128" s="408"/>
      <c r="N128" s="268">
        <v>24</v>
      </c>
      <c r="O128" s="205" t="s">
        <v>1002</v>
      </c>
      <c r="P128" s="206">
        <v>11.28</v>
      </c>
      <c r="Q128" s="206">
        <v>0</v>
      </c>
      <c r="R128" s="206">
        <v>11.28</v>
      </c>
      <c r="S128" s="408"/>
      <c r="T128" s="268">
        <v>24</v>
      </c>
      <c r="U128" s="205" t="s">
        <v>1002</v>
      </c>
      <c r="V128" s="206">
        <v>20.66</v>
      </c>
      <c r="W128" s="206">
        <v>0</v>
      </c>
      <c r="X128" s="206">
        <v>20.66</v>
      </c>
    </row>
    <row r="129" spans="2:24" x14ac:dyDescent="0.35">
      <c r="B129" s="206">
        <v>25</v>
      </c>
      <c r="C129" s="206" t="s">
        <v>1003</v>
      </c>
      <c r="D129" s="205">
        <v>20.69</v>
      </c>
      <c r="E129" s="205">
        <v>0</v>
      </c>
      <c r="F129" s="205">
        <v>20.69</v>
      </c>
      <c r="G129" s="408"/>
      <c r="H129" s="267">
        <v>25</v>
      </c>
      <c r="I129" s="206" t="s">
        <v>1003</v>
      </c>
      <c r="J129" s="205">
        <v>20.190000000000001</v>
      </c>
      <c r="K129" s="205">
        <v>0</v>
      </c>
      <c r="L129" s="205">
        <v>20.190000000000001</v>
      </c>
      <c r="M129" s="408"/>
      <c r="N129" s="267">
        <v>25</v>
      </c>
      <c r="O129" s="206" t="s">
        <v>1003</v>
      </c>
      <c r="P129" s="205">
        <v>0.5</v>
      </c>
      <c r="Q129" s="205">
        <v>0</v>
      </c>
      <c r="R129" s="205">
        <v>0.5</v>
      </c>
      <c r="S129" s="408"/>
      <c r="T129" s="267">
        <v>25</v>
      </c>
      <c r="U129" s="206" t="s">
        <v>1003</v>
      </c>
      <c r="V129" s="205">
        <v>14.48</v>
      </c>
      <c r="W129" s="205">
        <v>0</v>
      </c>
      <c r="X129" s="205">
        <v>14.48</v>
      </c>
    </row>
    <row r="130" spans="2:24" x14ac:dyDescent="0.35">
      <c r="B130" s="205">
        <v>26</v>
      </c>
      <c r="C130" s="205" t="s">
        <v>1004</v>
      </c>
      <c r="D130" s="206">
        <v>20.3</v>
      </c>
      <c r="E130" s="206">
        <v>0</v>
      </c>
      <c r="F130" s="206">
        <v>20.3</v>
      </c>
      <c r="G130" s="408"/>
      <c r="H130" s="268">
        <v>26</v>
      </c>
      <c r="I130" s="205" t="s">
        <v>1004</v>
      </c>
      <c r="J130" s="206">
        <v>20.149999999999999</v>
      </c>
      <c r="K130" s="206">
        <v>0</v>
      </c>
      <c r="L130" s="206">
        <v>20.149999999999999</v>
      </c>
      <c r="M130" s="408"/>
      <c r="N130" s="268">
        <v>26</v>
      </c>
      <c r="O130" s="205" t="s">
        <v>1004</v>
      </c>
      <c r="P130" s="206">
        <v>0</v>
      </c>
      <c r="Q130" s="206">
        <v>0</v>
      </c>
      <c r="R130" s="206">
        <v>0</v>
      </c>
      <c r="S130" s="408"/>
      <c r="T130" s="268">
        <v>26</v>
      </c>
      <c r="U130" s="205" t="s">
        <v>1004</v>
      </c>
      <c r="V130" s="206">
        <v>10.1</v>
      </c>
      <c r="W130" s="206">
        <v>0</v>
      </c>
      <c r="X130" s="206">
        <v>10.1</v>
      </c>
    </row>
    <row r="131" spans="2:24" x14ac:dyDescent="0.35">
      <c r="B131" s="206">
        <v>27</v>
      </c>
      <c r="C131" s="206" t="s">
        <v>1005</v>
      </c>
      <c r="D131" s="205">
        <v>19.190000000000001</v>
      </c>
      <c r="E131" s="205">
        <v>0</v>
      </c>
      <c r="F131" s="205">
        <v>19.190000000000001</v>
      </c>
      <c r="G131" s="408"/>
      <c r="H131" s="267">
        <v>27</v>
      </c>
      <c r="I131" s="206" t="s">
        <v>1005</v>
      </c>
      <c r="J131" s="205">
        <v>19.98</v>
      </c>
      <c r="K131" s="205">
        <v>0</v>
      </c>
      <c r="L131" s="205">
        <v>19.98</v>
      </c>
      <c r="M131" s="408"/>
      <c r="N131" s="267">
        <v>27</v>
      </c>
      <c r="O131" s="206" t="s">
        <v>1005</v>
      </c>
      <c r="P131" s="205">
        <v>1.06</v>
      </c>
      <c r="Q131" s="205">
        <v>0</v>
      </c>
      <c r="R131" s="205">
        <v>1.06</v>
      </c>
      <c r="S131" s="408"/>
      <c r="T131" s="267">
        <v>27</v>
      </c>
      <c r="U131" s="206" t="s">
        <v>1005</v>
      </c>
      <c r="V131" s="205">
        <v>14.37</v>
      </c>
      <c r="W131" s="205">
        <v>0</v>
      </c>
      <c r="X131" s="205">
        <v>14.37</v>
      </c>
    </row>
    <row r="132" spans="2:24" x14ac:dyDescent="0.35">
      <c r="B132" s="205">
        <v>28</v>
      </c>
      <c r="C132" s="205" t="s">
        <v>1006</v>
      </c>
      <c r="D132" s="206">
        <v>17.41</v>
      </c>
      <c r="E132" s="206">
        <v>0</v>
      </c>
      <c r="F132" s="206">
        <v>17.41</v>
      </c>
      <c r="G132" s="408"/>
      <c r="H132" s="268">
        <v>28</v>
      </c>
      <c r="I132" s="205" t="s">
        <v>1006</v>
      </c>
      <c r="J132" s="206">
        <v>20.91</v>
      </c>
      <c r="K132" s="206">
        <v>0</v>
      </c>
      <c r="L132" s="206">
        <v>20.91</v>
      </c>
      <c r="M132" s="408"/>
      <c r="N132" s="268">
        <v>28</v>
      </c>
      <c r="O132" s="205" t="s">
        <v>1006</v>
      </c>
      <c r="P132" s="206">
        <v>7.18</v>
      </c>
      <c r="Q132" s="206">
        <v>0</v>
      </c>
      <c r="R132" s="206">
        <v>7.18</v>
      </c>
      <c r="S132" s="408"/>
      <c r="T132" s="268">
        <v>28</v>
      </c>
      <c r="U132" s="205" t="s">
        <v>1006</v>
      </c>
      <c r="V132" s="206">
        <v>20.420000000000002</v>
      </c>
      <c r="W132" s="206">
        <v>0</v>
      </c>
      <c r="X132" s="206">
        <v>20.420000000000002</v>
      </c>
    </row>
    <row r="133" spans="2:24" x14ac:dyDescent="0.35">
      <c r="B133" s="206">
        <v>29</v>
      </c>
      <c r="C133" s="206" t="s">
        <v>1007</v>
      </c>
      <c r="D133" s="205">
        <v>18.690000000000001</v>
      </c>
      <c r="E133" s="205">
        <v>0</v>
      </c>
      <c r="F133" s="205">
        <v>18.690000000000001</v>
      </c>
      <c r="G133" s="408"/>
      <c r="H133" s="267">
        <v>29</v>
      </c>
      <c r="I133" s="206" t="s">
        <v>1007</v>
      </c>
      <c r="J133" s="205">
        <v>15.31</v>
      </c>
      <c r="K133" s="205">
        <v>0</v>
      </c>
      <c r="L133" s="205">
        <v>15.31</v>
      </c>
      <c r="M133" s="408"/>
      <c r="N133" s="267">
        <v>29</v>
      </c>
      <c r="O133" s="206" t="s">
        <v>1007</v>
      </c>
      <c r="P133" s="205">
        <v>19.16</v>
      </c>
      <c r="Q133" s="205">
        <v>0</v>
      </c>
      <c r="R133" s="205">
        <v>19.16</v>
      </c>
      <c r="S133" s="408"/>
      <c r="T133" s="267">
        <v>29</v>
      </c>
      <c r="U133" s="206" t="s">
        <v>1007</v>
      </c>
      <c r="V133" s="205">
        <v>19.64</v>
      </c>
      <c r="W133" s="205">
        <v>0</v>
      </c>
      <c r="X133" s="205">
        <v>19.64</v>
      </c>
    </row>
    <row r="134" spans="2:24" x14ac:dyDescent="0.35">
      <c r="B134" s="205">
        <v>30</v>
      </c>
      <c r="C134" s="205" t="s">
        <v>1008</v>
      </c>
      <c r="D134" s="205">
        <v>19.97</v>
      </c>
      <c r="E134" s="205">
        <v>0</v>
      </c>
      <c r="F134" s="205">
        <v>19.97</v>
      </c>
      <c r="G134" s="408"/>
      <c r="H134" s="268">
        <v>30</v>
      </c>
      <c r="I134" s="205" t="s">
        <v>1008</v>
      </c>
      <c r="J134" s="205">
        <v>10</v>
      </c>
      <c r="K134" s="205">
        <v>0</v>
      </c>
      <c r="L134" s="205">
        <v>10</v>
      </c>
      <c r="M134" s="408"/>
      <c r="N134" s="268">
        <v>30</v>
      </c>
      <c r="O134" s="205" t="s">
        <v>1008</v>
      </c>
      <c r="P134" s="205">
        <v>22.2</v>
      </c>
      <c r="Q134" s="205">
        <v>0</v>
      </c>
      <c r="R134" s="205">
        <v>22.2</v>
      </c>
      <c r="S134" s="408"/>
      <c r="T134" s="268">
        <v>30</v>
      </c>
      <c r="U134" s="205" t="s">
        <v>1008</v>
      </c>
      <c r="V134" s="205">
        <v>19.34</v>
      </c>
      <c r="W134" s="205">
        <v>0</v>
      </c>
      <c r="X134" s="205">
        <v>19.34</v>
      </c>
    </row>
    <row r="135" spans="2:24" x14ac:dyDescent="0.35">
      <c r="B135" s="206">
        <v>31</v>
      </c>
      <c r="C135" s="206" t="s">
        <v>1009</v>
      </c>
      <c r="D135" s="206">
        <v>20.58</v>
      </c>
      <c r="E135" s="206">
        <v>0</v>
      </c>
      <c r="F135" s="206">
        <v>20.58</v>
      </c>
      <c r="G135" s="408"/>
      <c r="H135" s="267">
        <v>31</v>
      </c>
      <c r="I135" s="206" t="s">
        <v>1009</v>
      </c>
      <c r="J135" s="206">
        <v>15.73</v>
      </c>
      <c r="K135" s="206">
        <v>0</v>
      </c>
      <c r="L135" s="206">
        <v>15.73</v>
      </c>
      <c r="M135" s="408"/>
      <c r="N135" s="267">
        <v>31</v>
      </c>
      <c r="O135" s="206" t="s">
        <v>1009</v>
      </c>
      <c r="P135" s="206">
        <v>20.38</v>
      </c>
      <c r="Q135" s="206">
        <v>0</v>
      </c>
      <c r="R135" s="206">
        <v>20.38</v>
      </c>
      <c r="S135" s="408"/>
      <c r="T135" s="267">
        <v>31</v>
      </c>
      <c r="U135" s="206" t="s">
        <v>1009</v>
      </c>
      <c r="V135" s="206">
        <v>7.76</v>
      </c>
      <c r="W135" s="206">
        <v>0</v>
      </c>
      <c r="X135" s="206">
        <v>7.76</v>
      </c>
    </row>
    <row r="136" spans="2:24" x14ac:dyDescent="0.35">
      <c r="F136" s="269">
        <f>SUM(F105:F135)</f>
        <v>383.04</v>
      </c>
      <c r="G136" s="408"/>
      <c r="L136" s="269">
        <f>SUM(L105:L135)</f>
        <v>542.55999999999995</v>
      </c>
      <c r="M136" s="408"/>
      <c r="R136" s="269">
        <f>SUM(R105:R135)</f>
        <v>462.83</v>
      </c>
      <c r="S136" s="408"/>
      <c r="X136" s="269">
        <f>SUM(X105:X135)</f>
        <v>526.34000000000015</v>
      </c>
    </row>
    <row r="137" spans="2:24" x14ac:dyDescent="0.35">
      <c r="B137" s="391" t="s">
        <v>824</v>
      </c>
      <c r="C137" s="404"/>
      <c r="D137" s="404"/>
      <c r="E137" s="404"/>
      <c r="F137" s="405"/>
      <c r="G137" s="408"/>
      <c r="H137" s="391" t="s">
        <v>825</v>
      </c>
      <c r="I137" s="404"/>
      <c r="J137" s="404"/>
      <c r="K137" s="404"/>
      <c r="L137" s="405"/>
      <c r="M137" s="408"/>
      <c r="N137" s="391" t="s">
        <v>826</v>
      </c>
      <c r="O137" s="404"/>
      <c r="P137" s="404"/>
      <c r="Q137" s="404"/>
      <c r="R137" s="405"/>
      <c r="S137" s="408"/>
      <c r="T137" s="391" t="s">
        <v>827</v>
      </c>
      <c r="U137" s="404"/>
      <c r="V137" s="404"/>
      <c r="W137" s="404"/>
      <c r="X137" s="405"/>
    </row>
    <row r="138" spans="2:24" x14ac:dyDescent="0.35">
      <c r="B138" s="204" t="s">
        <v>660</v>
      </c>
      <c r="C138" s="204" t="s">
        <v>661</v>
      </c>
      <c r="D138" s="204" t="s">
        <v>662</v>
      </c>
      <c r="E138" s="204" t="s">
        <v>663</v>
      </c>
      <c r="F138" s="264" t="s">
        <v>664</v>
      </c>
      <c r="G138" s="408"/>
      <c r="H138" s="266" t="s">
        <v>660</v>
      </c>
      <c r="I138" s="204" t="s">
        <v>661</v>
      </c>
      <c r="J138" s="204" t="s">
        <v>662</v>
      </c>
      <c r="K138" s="204" t="s">
        <v>663</v>
      </c>
      <c r="L138" s="264" t="s">
        <v>664</v>
      </c>
      <c r="M138" s="408"/>
      <c r="N138" s="266" t="s">
        <v>660</v>
      </c>
      <c r="O138" s="204" t="s">
        <v>661</v>
      </c>
      <c r="P138" s="204" t="s">
        <v>662</v>
      </c>
      <c r="Q138" s="204" t="s">
        <v>663</v>
      </c>
      <c r="R138" s="264" t="s">
        <v>664</v>
      </c>
      <c r="S138" s="408"/>
      <c r="T138" s="266" t="s">
        <v>660</v>
      </c>
      <c r="U138" s="204" t="s">
        <v>661</v>
      </c>
      <c r="V138" s="204" t="s">
        <v>662</v>
      </c>
      <c r="W138" s="204" t="s">
        <v>663</v>
      </c>
      <c r="X138" s="204" t="s">
        <v>664</v>
      </c>
    </row>
    <row r="139" spans="2:24" x14ac:dyDescent="0.35">
      <c r="B139" s="206">
        <v>1</v>
      </c>
      <c r="C139" s="206" t="s">
        <v>979</v>
      </c>
      <c r="D139" s="206">
        <v>5.41</v>
      </c>
      <c r="E139" s="206">
        <v>0</v>
      </c>
      <c r="F139" s="206">
        <v>5.41</v>
      </c>
      <c r="G139" s="408"/>
      <c r="H139" s="267">
        <v>1</v>
      </c>
      <c r="I139" s="206" t="s">
        <v>979</v>
      </c>
      <c r="J139" s="206">
        <v>8.83</v>
      </c>
      <c r="K139" s="206">
        <v>0</v>
      </c>
      <c r="L139" s="206">
        <v>8.83</v>
      </c>
      <c r="M139" s="408"/>
      <c r="N139" s="267">
        <v>1</v>
      </c>
      <c r="O139" s="206" t="s">
        <v>979</v>
      </c>
      <c r="P139" s="206">
        <v>10.85</v>
      </c>
      <c r="Q139" s="206">
        <v>0</v>
      </c>
      <c r="R139" s="206">
        <v>10.85</v>
      </c>
      <c r="S139" s="408"/>
      <c r="T139" s="267">
        <v>1</v>
      </c>
      <c r="U139" s="206" t="s">
        <v>979</v>
      </c>
      <c r="V139" s="206">
        <v>13.03</v>
      </c>
      <c r="W139" s="206">
        <v>0</v>
      </c>
      <c r="X139" s="206">
        <v>13.03</v>
      </c>
    </row>
    <row r="140" spans="2:24" x14ac:dyDescent="0.35">
      <c r="B140" s="205">
        <v>2</v>
      </c>
      <c r="C140" s="205" t="s">
        <v>980</v>
      </c>
      <c r="D140" s="205">
        <v>0</v>
      </c>
      <c r="E140" s="205">
        <v>0</v>
      </c>
      <c r="F140" s="205">
        <v>0</v>
      </c>
      <c r="G140" s="408"/>
      <c r="H140" s="268">
        <v>2</v>
      </c>
      <c r="I140" s="205" t="s">
        <v>980</v>
      </c>
      <c r="J140" s="205">
        <v>0</v>
      </c>
      <c r="K140" s="205">
        <v>0</v>
      </c>
      <c r="L140" s="205">
        <v>0</v>
      </c>
      <c r="M140" s="408"/>
      <c r="N140" s="268">
        <v>2</v>
      </c>
      <c r="O140" s="205" t="s">
        <v>980</v>
      </c>
      <c r="P140" s="205">
        <v>0</v>
      </c>
      <c r="Q140" s="205">
        <v>0</v>
      </c>
      <c r="R140" s="205">
        <v>0</v>
      </c>
      <c r="S140" s="408"/>
      <c r="T140" s="268">
        <v>2</v>
      </c>
      <c r="U140" s="205" t="s">
        <v>980</v>
      </c>
      <c r="V140" s="205">
        <v>0</v>
      </c>
      <c r="W140" s="205">
        <v>0</v>
      </c>
      <c r="X140" s="205">
        <v>0</v>
      </c>
    </row>
    <row r="141" spans="2:24" x14ac:dyDescent="0.35">
      <c r="B141" s="206">
        <v>3</v>
      </c>
      <c r="C141" s="206" t="s">
        <v>981</v>
      </c>
      <c r="D141" s="206">
        <v>15.87</v>
      </c>
      <c r="E141" s="206">
        <v>0</v>
      </c>
      <c r="F141" s="206">
        <v>15.87</v>
      </c>
      <c r="G141" s="408"/>
      <c r="H141" s="267">
        <v>3</v>
      </c>
      <c r="I141" s="206" t="s">
        <v>981</v>
      </c>
      <c r="J141" s="206">
        <v>0.06</v>
      </c>
      <c r="K141" s="206">
        <v>0</v>
      </c>
      <c r="L141" s="206">
        <v>0.06</v>
      </c>
      <c r="M141" s="408"/>
      <c r="N141" s="267">
        <v>3</v>
      </c>
      <c r="O141" s="206" t="s">
        <v>981</v>
      </c>
      <c r="P141" s="206">
        <v>15.91</v>
      </c>
      <c r="Q141" s="206">
        <v>0</v>
      </c>
      <c r="R141" s="206">
        <v>15.91</v>
      </c>
      <c r="S141" s="408"/>
      <c r="T141" s="267">
        <v>3</v>
      </c>
      <c r="U141" s="206" t="s">
        <v>981</v>
      </c>
      <c r="V141" s="206">
        <v>0</v>
      </c>
      <c r="W141" s="206">
        <v>0</v>
      </c>
      <c r="X141" s="206">
        <v>0</v>
      </c>
    </row>
    <row r="142" spans="2:24" x14ac:dyDescent="0.35">
      <c r="B142" s="205">
        <v>4</v>
      </c>
      <c r="C142" s="205" t="s">
        <v>982</v>
      </c>
      <c r="D142" s="205">
        <v>18.899999999999999</v>
      </c>
      <c r="E142" s="205">
        <v>0</v>
      </c>
      <c r="F142" s="205">
        <v>18.899999999999999</v>
      </c>
      <c r="G142" s="408"/>
      <c r="H142" s="268">
        <v>4</v>
      </c>
      <c r="I142" s="205" t="s">
        <v>982</v>
      </c>
      <c r="J142" s="205">
        <v>5.9</v>
      </c>
      <c r="K142" s="205">
        <v>0</v>
      </c>
      <c r="L142" s="205">
        <v>5.9</v>
      </c>
      <c r="M142" s="408"/>
      <c r="N142" s="268">
        <v>4</v>
      </c>
      <c r="O142" s="205" t="s">
        <v>982</v>
      </c>
      <c r="P142" s="205">
        <v>15.08</v>
      </c>
      <c r="Q142" s="205">
        <v>0</v>
      </c>
      <c r="R142" s="205">
        <v>15.08</v>
      </c>
      <c r="S142" s="408"/>
      <c r="T142" s="268">
        <v>4</v>
      </c>
      <c r="U142" s="205" t="s">
        <v>982</v>
      </c>
      <c r="V142" s="205">
        <v>15.27</v>
      </c>
      <c r="W142" s="205">
        <v>0</v>
      </c>
      <c r="X142" s="205">
        <v>15.27</v>
      </c>
    </row>
    <row r="143" spans="2:24" x14ac:dyDescent="0.35">
      <c r="B143" s="206">
        <v>5</v>
      </c>
      <c r="C143" s="206" t="s">
        <v>983</v>
      </c>
      <c r="D143" s="206">
        <v>21.06</v>
      </c>
      <c r="E143" s="206">
        <v>0</v>
      </c>
      <c r="F143" s="206">
        <v>21.06</v>
      </c>
      <c r="G143" s="408"/>
      <c r="H143" s="267">
        <v>5</v>
      </c>
      <c r="I143" s="206" t="s">
        <v>983</v>
      </c>
      <c r="J143" s="206">
        <v>4.72</v>
      </c>
      <c r="K143" s="206">
        <v>0</v>
      </c>
      <c r="L143" s="206">
        <v>4.72</v>
      </c>
      <c r="M143" s="408"/>
      <c r="N143" s="267">
        <v>5</v>
      </c>
      <c r="O143" s="206" t="s">
        <v>983</v>
      </c>
      <c r="P143" s="206">
        <v>15.51</v>
      </c>
      <c r="Q143" s="206">
        <v>0</v>
      </c>
      <c r="R143" s="206">
        <v>15.51</v>
      </c>
      <c r="S143" s="408"/>
      <c r="T143" s="267">
        <v>5</v>
      </c>
      <c r="U143" s="206" t="s">
        <v>983</v>
      </c>
      <c r="V143" s="206">
        <v>7.96</v>
      </c>
      <c r="W143" s="206">
        <v>0</v>
      </c>
      <c r="X143" s="206">
        <v>7.96</v>
      </c>
    </row>
    <row r="144" spans="2:24" x14ac:dyDescent="0.35">
      <c r="B144" s="205">
        <v>6</v>
      </c>
      <c r="C144" s="205" t="s">
        <v>984</v>
      </c>
      <c r="D144" s="205">
        <v>17.3</v>
      </c>
      <c r="E144" s="205">
        <v>0</v>
      </c>
      <c r="F144" s="205">
        <v>17.3</v>
      </c>
      <c r="G144" s="408"/>
      <c r="H144" s="268">
        <v>6</v>
      </c>
      <c r="I144" s="205" t="s">
        <v>984</v>
      </c>
      <c r="J144" s="205">
        <v>14.09</v>
      </c>
      <c r="K144" s="205">
        <v>0</v>
      </c>
      <c r="L144" s="205">
        <v>14.09</v>
      </c>
      <c r="M144" s="408"/>
      <c r="N144" s="268">
        <v>6</v>
      </c>
      <c r="O144" s="205" t="s">
        <v>984</v>
      </c>
      <c r="P144" s="205">
        <v>18.86</v>
      </c>
      <c r="Q144" s="205">
        <v>0</v>
      </c>
      <c r="R144" s="205">
        <v>18.86</v>
      </c>
      <c r="S144" s="408"/>
      <c r="T144" s="268">
        <v>6</v>
      </c>
      <c r="U144" s="205" t="s">
        <v>984</v>
      </c>
      <c r="V144" s="205">
        <v>12.62</v>
      </c>
      <c r="W144" s="205">
        <v>0</v>
      </c>
      <c r="X144" s="205">
        <v>12.62</v>
      </c>
    </row>
    <row r="145" spans="2:24" x14ac:dyDescent="0.35">
      <c r="B145" s="206">
        <v>7</v>
      </c>
      <c r="C145" s="206" t="s">
        <v>985</v>
      </c>
      <c r="D145" s="206">
        <v>20.28</v>
      </c>
      <c r="E145" s="206">
        <v>0</v>
      </c>
      <c r="F145" s="206">
        <v>20.28</v>
      </c>
      <c r="G145" s="408"/>
      <c r="H145" s="267">
        <v>7</v>
      </c>
      <c r="I145" s="206" t="s">
        <v>985</v>
      </c>
      <c r="J145" s="206">
        <v>16.97</v>
      </c>
      <c r="K145" s="206">
        <v>0</v>
      </c>
      <c r="L145" s="206">
        <v>16.97</v>
      </c>
      <c r="M145" s="408"/>
      <c r="N145" s="267">
        <v>7</v>
      </c>
      <c r="O145" s="206" t="s">
        <v>985</v>
      </c>
      <c r="P145" s="206">
        <v>20.38</v>
      </c>
      <c r="Q145" s="206">
        <v>0</v>
      </c>
      <c r="R145" s="206">
        <v>20.38</v>
      </c>
      <c r="S145" s="408"/>
      <c r="T145" s="267">
        <v>7</v>
      </c>
      <c r="U145" s="206" t="s">
        <v>985</v>
      </c>
      <c r="V145" s="206">
        <v>14.83</v>
      </c>
      <c r="W145" s="206">
        <v>0</v>
      </c>
      <c r="X145" s="206">
        <v>14.83</v>
      </c>
    </row>
    <row r="146" spans="2:24" x14ac:dyDescent="0.35">
      <c r="B146" s="205">
        <v>8</v>
      </c>
      <c r="C146" s="205" t="s">
        <v>986</v>
      </c>
      <c r="D146" s="205">
        <v>20.77</v>
      </c>
      <c r="E146" s="205">
        <v>0</v>
      </c>
      <c r="F146" s="205">
        <v>20.77</v>
      </c>
      <c r="G146" s="408"/>
      <c r="H146" s="268">
        <v>8</v>
      </c>
      <c r="I146" s="205" t="s">
        <v>986</v>
      </c>
      <c r="J146" s="205">
        <v>20.29</v>
      </c>
      <c r="K146" s="205">
        <v>0</v>
      </c>
      <c r="L146" s="205">
        <v>20.29</v>
      </c>
      <c r="M146" s="408"/>
      <c r="N146" s="268">
        <v>8</v>
      </c>
      <c r="O146" s="205" t="s">
        <v>986</v>
      </c>
      <c r="P146" s="205">
        <v>14.23</v>
      </c>
      <c r="Q146" s="205">
        <v>0</v>
      </c>
      <c r="R146" s="205">
        <v>14.23</v>
      </c>
      <c r="S146" s="408"/>
      <c r="T146" s="268">
        <v>8</v>
      </c>
      <c r="U146" s="205" t="s">
        <v>986</v>
      </c>
      <c r="V146" s="205">
        <v>7.63</v>
      </c>
      <c r="W146" s="205">
        <v>0</v>
      </c>
      <c r="X146" s="205">
        <v>7.63</v>
      </c>
    </row>
    <row r="147" spans="2:24" x14ac:dyDescent="0.35">
      <c r="B147" s="206">
        <v>9</v>
      </c>
      <c r="C147" s="206" t="s">
        <v>987</v>
      </c>
      <c r="D147" s="206">
        <v>19.579999999999998</v>
      </c>
      <c r="E147" s="206">
        <v>0</v>
      </c>
      <c r="F147" s="206">
        <v>19.579999999999998</v>
      </c>
      <c r="G147" s="408"/>
      <c r="H147" s="267">
        <v>9</v>
      </c>
      <c r="I147" s="206" t="s">
        <v>987</v>
      </c>
      <c r="J147" s="206">
        <v>20.89</v>
      </c>
      <c r="K147" s="206">
        <v>0</v>
      </c>
      <c r="L147" s="206">
        <v>20.89</v>
      </c>
      <c r="M147" s="408"/>
      <c r="N147" s="267">
        <v>9</v>
      </c>
      <c r="O147" s="206" t="s">
        <v>987</v>
      </c>
      <c r="P147" s="206">
        <v>19.760000000000002</v>
      </c>
      <c r="Q147" s="206">
        <v>0</v>
      </c>
      <c r="R147" s="206">
        <v>19.760000000000002</v>
      </c>
      <c r="S147" s="408"/>
      <c r="T147" s="267">
        <v>9</v>
      </c>
      <c r="U147" s="206" t="s">
        <v>987</v>
      </c>
      <c r="V147" s="206">
        <v>15.89</v>
      </c>
      <c r="W147" s="206">
        <v>0</v>
      </c>
      <c r="X147" s="206">
        <v>15.89</v>
      </c>
    </row>
    <row r="148" spans="2:24" x14ac:dyDescent="0.35">
      <c r="B148" s="205">
        <v>10</v>
      </c>
      <c r="C148" s="205" t="s">
        <v>988</v>
      </c>
      <c r="D148" s="205">
        <v>21.21</v>
      </c>
      <c r="E148" s="205">
        <v>0</v>
      </c>
      <c r="F148" s="205">
        <v>21.21</v>
      </c>
      <c r="G148" s="408"/>
      <c r="H148" s="268">
        <v>10</v>
      </c>
      <c r="I148" s="205" t="s">
        <v>988</v>
      </c>
      <c r="J148" s="205">
        <v>18.920000000000002</v>
      </c>
      <c r="K148" s="205">
        <v>0</v>
      </c>
      <c r="L148" s="205">
        <v>18.920000000000002</v>
      </c>
      <c r="M148" s="408"/>
      <c r="N148" s="268">
        <v>10</v>
      </c>
      <c r="O148" s="205" t="s">
        <v>988</v>
      </c>
      <c r="P148" s="205">
        <v>20.63</v>
      </c>
      <c r="Q148" s="205">
        <v>0</v>
      </c>
      <c r="R148" s="205">
        <v>20.63</v>
      </c>
      <c r="S148" s="408"/>
      <c r="T148" s="268">
        <v>10</v>
      </c>
      <c r="U148" s="205" t="s">
        <v>988</v>
      </c>
      <c r="V148" s="205">
        <v>12.11</v>
      </c>
      <c r="W148" s="205">
        <v>0</v>
      </c>
      <c r="X148" s="205">
        <v>12.11</v>
      </c>
    </row>
    <row r="149" spans="2:24" x14ac:dyDescent="0.35">
      <c r="B149" s="206">
        <v>11</v>
      </c>
      <c r="C149" s="206" t="s">
        <v>989</v>
      </c>
      <c r="D149" s="206">
        <v>21.47</v>
      </c>
      <c r="E149" s="206">
        <v>0</v>
      </c>
      <c r="F149" s="206">
        <v>21.47</v>
      </c>
      <c r="G149" s="408"/>
      <c r="H149" s="267">
        <v>11</v>
      </c>
      <c r="I149" s="206" t="s">
        <v>989</v>
      </c>
      <c r="J149" s="206">
        <v>19.03</v>
      </c>
      <c r="K149" s="206">
        <v>0</v>
      </c>
      <c r="L149" s="206">
        <v>19.03</v>
      </c>
      <c r="M149" s="408"/>
      <c r="N149" s="267">
        <v>11</v>
      </c>
      <c r="O149" s="206" t="s">
        <v>989</v>
      </c>
      <c r="P149" s="206">
        <v>21.03</v>
      </c>
      <c r="Q149" s="206">
        <v>0</v>
      </c>
      <c r="R149" s="206">
        <v>21.03</v>
      </c>
      <c r="S149" s="408"/>
      <c r="T149" s="267">
        <v>11</v>
      </c>
      <c r="U149" s="206" t="s">
        <v>989</v>
      </c>
      <c r="V149" s="206">
        <v>20.53</v>
      </c>
      <c r="W149" s="206">
        <v>0</v>
      </c>
      <c r="X149" s="206">
        <v>20.53</v>
      </c>
    </row>
    <row r="150" spans="2:24" x14ac:dyDescent="0.35">
      <c r="B150" s="205">
        <v>12</v>
      </c>
      <c r="C150" s="205" t="s">
        <v>990</v>
      </c>
      <c r="D150" s="205">
        <v>20.79</v>
      </c>
      <c r="E150" s="205">
        <v>0</v>
      </c>
      <c r="F150" s="205">
        <v>20.79</v>
      </c>
      <c r="G150" s="408"/>
      <c r="H150" s="268">
        <v>12</v>
      </c>
      <c r="I150" s="205" t="s">
        <v>990</v>
      </c>
      <c r="J150" s="205">
        <v>21.5</v>
      </c>
      <c r="K150" s="205">
        <v>0</v>
      </c>
      <c r="L150" s="205">
        <v>21.5</v>
      </c>
      <c r="M150" s="408"/>
      <c r="N150" s="268">
        <v>12</v>
      </c>
      <c r="O150" s="205" t="s">
        <v>990</v>
      </c>
      <c r="P150" s="205">
        <v>20.88</v>
      </c>
      <c r="Q150" s="205">
        <v>0</v>
      </c>
      <c r="R150" s="205">
        <v>20.88</v>
      </c>
      <c r="S150" s="408"/>
      <c r="T150" s="268">
        <v>12</v>
      </c>
      <c r="U150" s="205" t="s">
        <v>990</v>
      </c>
      <c r="V150" s="205">
        <v>20.21</v>
      </c>
      <c r="W150" s="205">
        <v>0</v>
      </c>
      <c r="X150" s="205">
        <v>20.21</v>
      </c>
    </row>
    <row r="151" spans="2:24" x14ac:dyDescent="0.35">
      <c r="B151" s="206">
        <v>13</v>
      </c>
      <c r="C151" s="206" t="s">
        <v>991</v>
      </c>
      <c r="D151" s="206">
        <v>19.03</v>
      </c>
      <c r="E151" s="206">
        <v>0</v>
      </c>
      <c r="F151" s="206">
        <v>19.03</v>
      </c>
      <c r="G151" s="408"/>
      <c r="H151" s="267">
        <v>13</v>
      </c>
      <c r="I151" s="206" t="s">
        <v>991</v>
      </c>
      <c r="J151" s="206">
        <v>20.52</v>
      </c>
      <c r="K151" s="206">
        <v>0</v>
      </c>
      <c r="L151" s="206">
        <v>20.52</v>
      </c>
      <c r="M151" s="408"/>
      <c r="N151" s="267">
        <v>13</v>
      </c>
      <c r="O151" s="206" t="s">
        <v>991</v>
      </c>
      <c r="P151" s="206">
        <v>17.63</v>
      </c>
      <c r="Q151" s="206">
        <v>0</v>
      </c>
      <c r="R151" s="206">
        <v>17.63</v>
      </c>
      <c r="S151" s="408"/>
      <c r="T151" s="267">
        <v>13</v>
      </c>
      <c r="U151" s="206" t="s">
        <v>991</v>
      </c>
      <c r="V151" s="206">
        <v>19.239999999999998</v>
      </c>
      <c r="W151" s="206">
        <v>0</v>
      </c>
      <c r="X151" s="206">
        <v>19.239999999999998</v>
      </c>
    </row>
    <row r="152" spans="2:24" x14ac:dyDescent="0.35">
      <c r="B152" s="205">
        <v>14</v>
      </c>
      <c r="C152" s="205" t="s">
        <v>992</v>
      </c>
      <c r="D152" s="205">
        <v>19.98</v>
      </c>
      <c r="E152" s="205">
        <v>0</v>
      </c>
      <c r="F152" s="205">
        <v>19.98</v>
      </c>
      <c r="G152" s="408"/>
      <c r="H152" s="268">
        <v>14</v>
      </c>
      <c r="I152" s="205" t="s">
        <v>992</v>
      </c>
      <c r="J152" s="205">
        <v>20.61</v>
      </c>
      <c r="K152" s="205">
        <v>0</v>
      </c>
      <c r="L152" s="205">
        <v>20.61</v>
      </c>
      <c r="M152" s="408"/>
      <c r="N152" s="268">
        <v>14</v>
      </c>
      <c r="O152" s="205" t="s">
        <v>992</v>
      </c>
      <c r="P152" s="205">
        <v>20.14</v>
      </c>
      <c r="Q152" s="205">
        <v>0</v>
      </c>
      <c r="R152" s="205">
        <v>20.14</v>
      </c>
      <c r="S152" s="408"/>
      <c r="T152" s="268">
        <v>14</v>
      </c>
      <c r="U152" s="205" t="s">
        <v>992</v>
      </c>
      <c r="V152" s="205">
        <v>20.18</v>
      </c>
      <c r="W152" s="205">
        <v>0</v>
      </c>
      <c r="X152" s="205">
        <v>20.18</v>
      </c>
    </row>
    <row r="153" spans="2:24" x14ac:dyDescent="0.35">
      <c r="B153" s="206">
        <v>15</v>
      </c>
      <c r="C153" s="206" t="s">
        <v>993</v>
      </c>
      <c r="D153" s="206">
        <v>20.52</v>
      </c>
      <c r="E153" s="206">
        <v>0</v>
      </c>
      <c r="F153" s="206">
        <v>20.52</v>
      </c>
      <c r="G153" s="408"/>
      <c r="H153" s="267">
        <v>15</v>
      </c>
      <c r="I153" s="206" t="s">
        <v>993</v>
      </c>
      <c r="J153" s="206">
        <v>20.14</v>
      </c>
      <c r="K153" s="206">
        <v>0</v>
      </c>
      <c r="L153" s="206">
        <v>20.14</v>
      </c>
      <c r="M153" s="408"/>
      <c r="N153" s="267">
        <v>15</v>
      </c>
      <c r="O153" s="206" t="s">
        <v>993</v>
      </c>
      <c r="P153" s="206">
        <v>19.260000000000002</v>
      </c>
      <c r="Q153" s="206">
        <v>0</v>
      </c>
      <c r="R153" s="206">
        <v>19.260000000000002</v>
      </c>
      <c r="S153" s="408"/>
      <c r="T153" s="267">
        <v>15</v>
      </c>
      <c r="U153" s="206" t="s">
        <v>993</v>
      </c>
      <c r="V153" s="206">
        <v>20.260000000000002</v>
      </c>
      <c r="W153" s="206">
        <v>0</v>
      </c>
      <c r="X153" s="206">
        <v>20.260000000000002</v>
      </c>
    </row>
    <row r="154" spans="2:24" x14ac:dyDescent="0.35">
      <c r="B154" s="205">
        <v>16</v>
      </c>
      <c r="C154" s="205" t="s">
        <v>994</v>
      </c>
      <c r="D154" s="205">
        <v>20.45</v>
      </c>
      <c r="E154" s="205">
        <v>0</v>
      </c>
      <c r="F154" s="205">
        <v>20.45</v>
      </c>
      <c r="G154" s="408"/>
      <c r="H154" s="268">
        <v>16</v>
      </c>
      <c r="I154" s="205" t="s">
        <v>994</v>
      </c>
      <c r="J154" s="205">
        <v>19.739999999999998</v>
      </c>
      <c r="K154" s="205">
        <v>0</v>
      </c>
      <c r="L154" s="205">
        <v>19.739999999999998</v>
      </c>
      <c r="M154" s="408"/>
      <c r="N154" s="268">
        <v>16</v>
      </c>
      <c r="O154" s="205" t="s">
        <v>994</v>
      </c>
      <c r="P154" s="205">
        <v>15.47</v>
      </c>
      <c r="Q154" s="205">
        <v>0</v>
      </c>
      <c r="R154" s="205">
        <v>15.47</v>
      </c>
      <c r="S154" s="408"/>
      <c r="T154" s="268">
        <v>16</v>
      </c>
      <c r="U154" s="205" t="s">
        <v>994</v>
      </c>
      <c r="V154" s="205">
        <v>20.11</v>
      </c>
      <c r="W154" s="205">
        <v>0</v>
      </c>
      <c r="X154" s="205">
        <v>20.11</v>
      </c>
    </row>
    <row r="155" spans="2:24" x14ac:dyDescent="0.35">
      <c r="B155" s="206">
        <v>17</v>
      </c>
      <c r="C155" s="206" t="s">
        <v>995</v>
      </c>
      <c r="D155" s="206">
        <v>17.739999999999998</v>
      </c>
      <c r="E155" s="206">
        <v>0</v>
      </c>
      <c r="F155" s="206">
        <v>17.739999999999998</v>
      </c>
      <c r="G155" s="408"/>
      <c r="H155" s="267">
        <v>17</v>
      </c>
      <c r="I155" s="206" t="s">
        <v>995</v>
      </c>
      <c r="J155" s="206">
        <v>19.920000000000002</v>
      </c>
      <c r="K155" s="206">
        <v>0</v>
      </c>
      <c r="L155" s="206">
        <v>19.920000000000002</v>
      </c>
      <c r="M155" s="408"/>
      <c r="N155" s="267">
        <v>17</v>
      </c>
      <c r="O155" s="206" t="s">
        <v>995</v>
      </c>
      <c r="P155" s="206">
        <v>21.36</v>
      </c>
      <c r="Q155" s="206">
        <v>0</v>
      </c>
      <c r="R155" s="206">
        <v>21.36</v>
      </c>
      <c r="S155" s="408"/>
      <c r="T155" s="267">
        <v>17</v>
      </c>
      <c r="U155" s="206" t="s">
        <v>995</v>
      </c>
      <c r="V155" s="206">
        <v>14.47</v>
      </c>
      <c r="W155" s="206">
        <v>0</v>
      </c>
      <c r="X155" s="206">
        <v>14.47</v>
      </c>
    </row>
    <row r="156" spans="2:24" x14ac:dyDescent="0.35">
      <c r="B156" s="205">
        <v>18</v>
      </c>
      <c r="C156" s="205" t="s">
        <v>996</v>
      </c>
      <c r="D156" s="205">
        <v>20.51</v>
      </c>
      <c r="E156" s="205">
        <v>0</v>
      </c>
      <c r="F156" s="205">
        <v>20.51</v>
      </c>
      <c r="G156" s="408"/>
      <c r="H156" s="268">
        <v>18</v>
      </c>
      <c r="I156" s="205" t="s">
        <v>996</v>
      </c>
      <c r="J156" s="205">
        <v>20.68</v>
      </c>
      <c r="K156" s="205">
        <v>0</v>
      </c>
      <c r="L156" s="205">
        <v>20.68</v>
      </c>
      <c r="M156" s="408"/>
      <c r="N156" s="268">
        <v>18</v>
      </c>
      <c r="O156" s="205" t="s">
        <v>996</v>
      </c>
      <c r="P156" s="205">
        <v>19.670000000000002</v>
      </c>
      <c r="Q156" s="205">
        <v>0</v>
      </c>
      <c r="R156" s="205">
        <v>19.670000000000002</v>
      </c>
      <c r="S156" s="408"/>
      <c r="T156" s="268">
        <v>18</v>
      </c>
      <c r="U156" s="205" t="s">
        <v>996</v>
      </c>
      <c r="V156" s="205">
        <v>15.78</v>
      </c>
      <c r="W156" s="205">
        <v>0</v>
      </c>
      <c r="X156" s="205">
        <v>15.78</v>
      </c>
    </row>
    <row r="157" spans="2:24" x14ac:dyDescent="0.35">
      <c r="B157" s="206">
        <v>19</v>
      </c>
      <c r="C157" s="206" t="s">
        <v>997</v>
      </c>
      <c r="D157" s="206">
        <v>20.57</v>
      </c>
      <c r="E157" s="206">
        <v>0</v>
      </c>
      <c r="F157" s="206">
        <v>20.57</v>
      </c>
      <c r="G157" s="408"/>
      <c r="H157" s="267">
        <v>19</v>
      </c>
      <c r="I157" s="206" t="s">
        <v>997</v>
      </c>
      <c r="J157" s="206">
        <v>19.63</v>
      </c>
      <c r="K157" s="206">
        <v>0</v>
      </c>
      <c r="L157" s="206">
        <v>19.63</v>
      </c>
      <c r="M157" s="408"/>
      <c r="N157" s="267">
        <v>19</v>
      </c>
      <c r="O157" s="206" t="s">
        <v>997</v>
      </c>
      <c r="P157" s="206">
        <v>18.739999999999998</v>
      </c>
      <c r="Q157" s="206">
        <v>0</v>
      </c>
      <c r="R157" s="206">
        <v>18.739999999999998</v>
      </c>
      <c r="S157" s="408"/>
      <c r="T157" s="267">
        <v>19</v>
      </c>
      <c r="U157" s="206" t="s">
        <v>997</v>
      </c>
      <c r="V157" s="206">
        <v>20.100000000000001</v>
      </c>
      <c r="W157" s="206">
        <v>0</v>
      </c>
      <c r="X157" s="206">
        <v>20.100000000000001</v>
      </c>
    </row>
    <row r="158" spans="2:24" x14ac:dyDescent="0.35">
      <c r="B158" s="205">
        <v>20</v>
      </c>
      <c r="C158" s="205" t="s">
        <v>998</v>
      </c>
      <c r="D158" s="205">
        <v>18.57</v>
      </c>
      <c r="E158" s="205">
        <v>0</v>
      </c>
      <c r="F158" s="205">
        <v>18.57</v>
      </c>
      <c r="G158" s="408"/>
      <c r="H158" s="268">
        <v>20</v>
      </c>
      <c r="I158" s="205" t="s">
        <v>998</v>
      </c>
      <c r="J158" s="205">
        <v>15.88</v>
      </c>
      <c r="K158" s="205">
        <v>0</v>
      </c>
      <c r="L158" s="205">
        <v>15.88</v>
      </c>
      <c r="M158" s="408"/>
      <c r="N158" s="268">
        <v>20</v>
      </c>
      <c r="O158" s="205" t="s">
        <v>998</v>
      </c>
      <c r="P158" s="205">
        <v>19.3</v>
      </c>
      <c r="Q158" s="205">
        <v>0</v>
      </c>
      <c r="R158" s="205">
        <v>19.3</v>
      </c>
      <c r="S158" s="408"/>
      <c r="T158" s="268">
        <v>20</v>
      </c>
      <c r="U158" s="205" t="s">
        <v>998</v>
      </c>
      <c r="V158" s="205">
        <v>19.11</v>
      </c>
      <c r="W158" s="205">
        <v>0</v>
      </c>
      <c r="X158" s="205">
        <v>19.11</v>
      </c>
    </row>
    <row r="159" spans="2:24" x14ac:dyDescent="0.35">
      <c r="B159" s="206">
        <v>21</v>
      </c>
      <c r="C159" s="206" t="s">
        <v>999</v>
      </c>
      <c r="D159" s="206">
        <v>20.36</v>
      </c>
      <c r="E159" s="206">
        <v>0</v>
      </c>
      <c r="F159" s="206">
        <v>20.36</v>
      </c>
      <c r="G159" s="408"/>
      <c r="H159" s="267">
        <v>21</v>
      </c>
      <c r="I159" s="206" t="s">
        <v>999</v>
      </c>
      <c r="J159" s="206">
        <v>21.37</v>
      </c>
      <c r="K159" s="206">
        <v>0</v>
      </c>
      <c r="L159" s="206">
        <v>21.37</v>
      </c>
      <c r="M159" s="408"/>
      <c r="N159" s="267">
        <v>21</v>
      </c>
      <c r="O159" s="206" t="s">
        <v>999</v>
      </c>
      <c r="P159" s="206">
        <v>20.58</v>
      </c>
      <c r="Q159" s="206">
        <v>0</v>
      </c>
      <c r="R159" s="206">
        <v>20.58</v>
      </c>
      <c r="S159" s="408"/>
      <c r="T159" s="267">
        <v>21</v>
      </c>
      <c r="U159" s="206" t="s">
        <v>999</v>
      </c>
      <c r="V159" s="206">
        <v>16.8</v>
      </c>
      <c r="W159" s="206">
        <v>0</v>
      </c>
      <c r="X159" s="206">
        <v>16.8</v>
      </c>
    </row>
    <row r="160" spans="2:24" x14ac:dyDescent="0.35">
      <c r="B160" s="205">
        <v>22</v>
      </c>
      <c r="C160" s="205" t="s">
        <v>1000</v>
      </c>
      <c r="D160" s="205">
        <v>20.16</v>
      </c>
      <c r="E160" s="205">
        <v>0</v>
      </c>
      <c r="F160" s="205">
        <v>20.16</v>
      </c>
      <c r="G160" s="408"/>
      <c r="H160" s="268">
        <v>22</v>
      </c>
      <c r="I160" s="205" t="s">
        <v>1000</v>
      </c>
      <c r="J160" s="205">
        <v>21.66</v>
      </c>
      <c r="K160" s="205">
        <v>0</v>
      </c>
      <c r="L160" s="205">
        <v>21.66</v>
      </c>
      <c r="M160" s="408"/>
      <c r="N160" s="268">
        <v>22</v>
      </c>
      <c r="O160" s="205" t="s">
        <v>1000</v>
      </c>
      <c r="P160" s="205">
        <v>17.68</v>
      </c>
      <c r="Q160" s="205">
        <v>0</v>
      </c>
      <c r="R160" s="205">
        <v>17.68</v>
      </c>
      <c r="S160" s="408"/>
      <c r="T160" s="268">
        <v>22</v>
      </c>
      <c r="U160" s="205" t="s">
        <v>1000</v>
      </c>
      <c r="V160" s="205">
        <v>19.29</v>
      </c>
      <c r="W160" s="205">
        <v>0</v>
      </c>
      <c r="X160" s="205">
        <v>19.29</v>
      </c>
    </row>
    <row r="161" spans="2:24" x14ac:dyDescent="0.35">
      <c r="B161" s="206">
        <v>23</v>
      </c>
      <c r="C161" s="206" t="s">
        <v>1001</v>
      </c>
      <c r="D161" s="205">
        <v>19.86</v>
      </c>
      <c r="E161" s="205">
        <v>0</v>
      </c>
      <c r="F161" s="205">
        <v>19.86</v>
      </c>
      <c r="G161" s="408"/>
      <c r="H161" s="267">
        <v>23</v>
      </c>
      <c r="I161" s="206" t="s">
        <v>1001</v>
      </c>
      <c r="J161" s="205">
        <v>19.18</v>
      </c>
      <c r="K161" s="205">
        <v>0</v>
      </c>
      <c r="L161" s="205">
        <v>19.18</v>
      </c>
      <c r="M161" s="408"/>
      <c r="N161" s="267">
        <v>23</v>
      </c>
      <c r="O161" s="206" t="s">
        <v>1001</v>
      </c>
      <c r="P161" s="205">
        <v>19.809999999999999</v>
      </c>
      <c r="Q161" s="205">
        <v>0</v>
      </c>
      <c r="R161" s="205">
        <v>19.809999999999999</v>
      </c>
      <c r="S161" s="408"/>
      <c r="T161" s="267">
        <v>23</v>
      </c>
      <c r="U161" s="206" t="s">
        <v>1001</v>
      </c>
      <c r="V161" s="205">
        <v>19.98</v>
      </c>
      <c r="W161" s="205">
        <v>0</v>
      </c>
      <c r="X161" s="205">
        <v>19.98</v>
      </c>
    </row>
    <row r="162" spans="2:24" x14ac:dyDescent="0.35">
      <c r="B162" s="205">
        <v>24</v>
      </c>
      <c r="C162" s="205" t="s">
        <v>1002</v>
      </c>
      <c r="D162" s="206">
        <v>20.76</v>
      </c>
      <c r="E162" s="206">
        <v>0</v>
      </c>
      <c r="F162" s="206">
        <v>20.76</v>
      </c>
      <c r="G162" s="408"/>
      <c r="H162" s="268">
        <v>24</v>
      </c>
      <c r="I162" s="205" t="s">
        <v>1002</v>
      </c>
      <c r="J162" s="206">
        <v>13.31</v>
      </c>
      <c r="K162" s="206">
        <v>0</v>
      </c>
      <c r="L162" s="206">
        <v>13.31</v>
      </c>
      <c r="M162" s="408"/>
      <c r="N162" s="268">
        <v>24</v>
      </c>
      <c r="O162" s="205" t="s">
        <v>1002</v>
      </c>
      <c r="P162" s="206">
        <v>17.2</v>
      </c>
      <c r="Q162" s="206">
        <v>0</v>
      </c>
      <c r="R162" s="206">
        <v>17.2</v>
      </c>
      <c r="S162" s="408"/>
      <c r="T162" s="268">
        <v>24</v>
      </c>
      <c r="U162" s="205" t="s">
        <v>1002</v>
      </c>
      <c r="V162" s="206">
        <v>19.03</v>
      </c>
      <c r="W162" s="206">
        <v>0</v>
      </c>
      <c r="X162" s="206">
        <v>19.03</v>
      </c>
    </row>
    <row r="163" spans="2:24" x14ac:dyDescent="0.35">
      <c r="B163" s="206">
        <v>25</v>
      </c>
      <c r="C163" s="206" t="s">
        <v>1003</v>
      </c>
      <c r="D163" s="205">
        <v>20.67</v>
      </c>
      <c r="E163" s="205">
        <v>0</v>
      </c>
      <c r="F163" s="205">
        <v>20.67</v>
      </c>
      <c r="G163" s="408"/>
      <c r="H163" s="267">
        <v>25</v>
      </c>
      <c r="I163" s="206" t="s">
        <v>1003</v>
      </c>
      <c r="J163" s="205">
        <v>20.82</v>
      </c>
      <c r="K163" s="205">
        <v>0</v>
      </c>
      <c r="L163" s="205">
        <v>20.82</v>
      </c>
      <c r="M163" s="408"/>
      <c r="N163" s="267">
        <v>25</v>
      </c>
      <c r="O163" s="206" t="s">
        <v>1003</v>
      </c>
      <c r="P163" s="205">
        <v>19.649999999999999</v>
      </c>
      <c r="Q163" s="205">
        <v>0</v>
      </c>
      <c r="R163" s="205">
        <v>19.649999999999999</v>
      </c>
      <c r="S163" s="408"/>
      <c r="T163" s="267">
        <v>25</v>
      </c>
      <c r="U163" s="206" t="s">
        <v>1003</v>
      </c>
      <c r="V163" s="205">
        <v>20.16</v>
      </c>
      <c r="W163" s="205">
        <v>0</v>
      </c>
      <c r="X163" s="205">
        <v>20.16</v>
      </c>
    </row>
    <row r="164" spans="2:24" x14ac:dyDescent="0.35">
      <c r="B164" s="205">
        <v>26</v>
      </c>
      <c r="C164" s="205" t="s">
        <v>1004</v>
      </c>
      <c r="D164" s="206">
        <v>20.059999999999999</v>
      </c>
      <c r="E164" s="206">
        <v>0</v>
      </c>
      <c r="F164" s="206">
        <v>20.059999999999999</v>
      </c>
      <c r="G164" s="408"/>
      <c r="H164" s="268">
        <v>26</v>
      </c>
      <c r="I164" s="205" t="s">
        <v>1004</v>
      </c>
      <c r="J164" s="206">
        <v>20.89</v>
      </c>
      <c r="K164" s="206">
        <v>0</v>
      </c>
      <c r="L164" s="206">
        <v>20.89</v>
      </c>
      <c r="M164" s="408"/>
      <c r="N164" s="268">
        <v>26</v>
      </c>
      <c r="O164" s="205" t="s">
        <v>1004</v>
      </c>
      <c r="P164" s="206">
        <v>20.21</v>
      </c>
      <c r="Q164" s="206">
        <v>0</v>
      </c>
      <c r="R164" s="206">
        <v>20.21</v>
      </c>
      <c r="S164" s="408"/>
      <c r="T164" s="268">
        <v>26</v>
      </c>
      <c r="U164" s="205" t="s">
        <v>1004</v>
      </c>
      <c r="V164" s="206">
        <v>20.14</v>
      </c>
      <c r="W164" s="206">
        <v>0</v>
      </c>
      <c r="X164" s="206">
        <v>20.14</v>
      </c>
    </row>
    <row r="165" spans="2:24" x14ac:dyDescent="0.35">
      <c r="B165" s="206">
        <v>27</v>
      </c>
      <c r="C165" s="206" t="s">
        <v>1005</v>
      </c>
      <c r="D165" s="205">
        <v>17.57</v>
      </c>
      <c r="E165" s="205">
        <v>0</v>
      </c>
      <c r="F165" s="205">
        <v>17.57</v>
      </c>
      <c r="G165" s="408"/>
      <c r="H165" s="267">
        <v>27</v>
      </c>
      <c r="I165" s="206" t="s">
        <v>1005</v>
      </c>
      <c r="J165" s="205">
        <v>19.53</v>
      </c>
      <c r="K165" s="205">
        <v>0</v>
      </c>
      <c r="L165" s="205">
        <v>19.53</v>
      </c>
      <c r="M165" s="408"/>
      <c r="N165" s="267">
        <v>27</v>
      </c>
      <c r="O165" s="206" t="s">
        <v>1005</v>
      </c>
      <c r="P165" s="205">
        <v>19.23</v>
      </c>
      <c r="Q165" s="205">
        <v>0</v>
      </c>
      <c r="R165" s="205">
        <v>19.23</v>
      </c>
      <c r="S165" s="408"/>
      <c r="T165" s="267">
        <v>27</v>
      </c>
      <c r="U165" s="206" t="s">
        <v>1005</v>
      </c>
      <c r="V165" s="205">
        <v>18.62</v>
      </c>
      <c r="W165" s="205">
        <v>0</v>
      </c>
      <c r="X165" s="205">
        <v>18.62</v>
      </c>
    </row>
    <row r="166" spans="2:24" x14ac:dyDescent="0.35">
      <c r="B166" s="205">
        <v>28</v>
      </c>
      <c r="C166" s="205" t="s">
        <v>1006</v>
      </c>
      <c r="D166" s="206">
        <v>21.43</v>
      </c>
      <c r="E166" s="206">
        <v>0</v>
      </c>
      <c r="F166" s="206">
        <v>21.43</v>
      </c>
      <c r="G166" s="408"/>
      <c r="H166" s="268">
        <v>28</v>
      </c>
      <c r="I166" s="205" t="s">
        <v>1006</v>
      </c>
      <c r="J166" s="206">
        <v>19.68</v>
      </c>
      <c r="K166" s="206">
        <v>0</v>
      </c>
      <c r="L166" s="206">
        <v>19.68</v>
      </c>
      <c r="M166" s="408"/>
      <c r="N166" s="268">
        <v>28</v>
      </c>
      <c r="O166" s="205" t="s">
        <v>1006</v>
      </c>
      <c r="P166" s="206">
        <v>10.25</v>
      </c>
      <c r="Q166" s="206">
        <v>0</v>
      </c>
      <c r="R166" s="206">
        <v>10.25</v>
      </c>
      <c r="S166" s="408"/>
      <c r="T166" s="268">
        <v>28</v>
      </c>
      <c r="U166" s="205" t="s">
        <v>1006</v>
      </c>
      <c r="V166" s="206">
        <v>18.809999999999999</v>
      </c>
      <c r="W166" s="206">
        <v>0</v>
      </c>
      <c r="X166" s="206">
        <v>18.809999999999999</v>
      </c>
    </row>
    <row r="167" spans="2:24" x14ac:dyDescent="0.35">
      <c r="B167" s="206">
        <v>29</v>
      </c>
      <c r="C167" s="206" t="s">
        <v>1007</v>
      </c>
      <c r="D167" s="205">
        <v>20.5</v>
      </c>
      <c r="E167" s="205">
        <v>0</v>
      </c>
      <c r="F167" s="205">
        <v>20.5</v>
      </c>
      <c r="G167" s="408"/>
      <c r="H167" s="267">
        <v>29</v>
      </c>
      <c r="I167" s="206" t="s">
        <v>1007</v>
      </c>
      <c r="J167" s="205">
        <v>20.32</v>
      </c>
      <c r="K167" s="205">
        <v>0</v>
      </c>
      <c r="L167" s="205">
        <v>20.32</v>
      </c>
      <c r="M167" s="408"/>
      <c r="N167" s="267">
        <v>29</v>
      </c>
      <c r="O167" s="206" t="s">
        <v>1007</v>
      </c>
      <c r="P167" s="205">
        <v>15.55</v>
      </c>
      <c r="Q167" s="205">
        <v>0</v>
      </c>
      <c r="R167" s="205">
        <v>15.55</v>
      </c>
      <c r="S167" s="408"/>
      <c r="T167" s="267">
        <v>29</v>
      </c>
      <c r="U167" s="206" t="s">
        <v>1007</v>
      </c>
      <c r="V167" s="205">
        <v>20.010000000000002</v>
      </c>
      <c r="W167" s="205">
        <v>0</v>
      </c>
      <c r="X167" s="205">
        <v>20.010000000000002</v>
      </c>
    </row>
    <row r="168" spans="2:24" x14ac:dyDescent="0.35">
      <c r="B168" s="205">
        <v>30</v>
      </c>
      <c r="C168" s="205" t="s">
        <v>1008</v>
      </c>
      <c r="D168" s="205">
        <v>18.95</v>
      </c>
      <c r="E168" s="205">
        <v>0</v>
      </c>
      <c r="F168" s="205">
        <v>18.95</v>
      </c>
      <c r="G168" s="408"/>
      <c r="H168" s="268">
        <v>30</v>
      </c>
      <c r="I168" s="205" t="s">
        <v>1008</v>
      </c>
      <c r="J168" s="205">
        <v>20.47</v>
      </c>
      <c r="K168" s="205">
        <v>0</v>
      </c>
      <c r="L168" s="205">
        <v>20.47</v>
      </c>
      <c r="M168" s="408"/>
      <c r="N168" s="268">
        <v>30</v>
      </c>
      <c r="O168" s="205" t="s">
        <v>1008</v>
      </c>
      <c r="P168" s="205">
        <v>19.309999999999999</v>
      </c>
      <c r="Q168" s="205">
        <v>0</v>
      </c>
      <c r="R168" s="205">
        <v>19.309999999999999</v>
      </c>
      <c r="S168" s="408"/>
      <c r="T168" s="268">
        <v>30</v>
      </c>
      <c r="U168" s="205" t="s">
        <v>1008</v>
      </c>
      <c r="V168" s="205">
        <v>20.16</v>
      </c>
      <c r="W168" s="205">
        <v>0</v>
      </c>
      <c r="X168" s="205">
        <v>20.16</v>
      </c>
    </row>
    <row r="169" spans="2:24" x14ac:dyDescent="0.35">
      <c r="B169" s="206">
        <v>31</v>
      </c>
      <c r="C169" s="206" t="s">
        <v>1009</v>
      </c>
      <c r="D169" s="206">
        <v>19.25</v>
      </c>
      <c r="E169" s="206">
        <v>0</v>
      </c>
      <c r="F169" s="206">
        <v>19.25</v>
      </c>
      <c r="G169" s="409"/>
      <c r="H169" s="267">
        <v>31</v>
      </c>
      <c r="I169" s="206" t="s">
        <v>1009</v>
      </c>
      <c r="J169" s="206">
        <v>20.2</v>
      </c>
      <c r="K169" s="206">
        <v>0</v>
      </c>
      <c r="L169" s="206">
        <v>20.2</v>
      </c>
      <c r="M169" s="409"/>
      <c r="N169" s="267">
        <v>31</v>
      </c>
      <c r="O169" s="206" t="s">
        <v>1009</v>
      </c>
      <c r="P169" s="206">
        <v>20.34</v>
      </c>
      <c r="Q169" s="206">
        <v>0</v>
      </c>
      <c r="R169" s="206">
        <v>20.34</v>
      </c>
      <c r="S169" s="409"/>
      <c r="T169" s="267">
        <v>31</v>
      </c>
      <c r="U169" s="206" t="s">
        <v>1009</v>
      </c>
      <c r="V169" s="206">
        <v>19.989999999999998</v>
      </c>
      <c r="W169" s="206">
        <v>0</v>
      </c>
      <c r="X169" s="206">
        <v>19.989999999999998</v>
      </c>
    </row>
    <row r="170" spans="2:24" x14ac:dyDescent="0.35">
      <c r="F170" s="269">
        <f>SUM(F139:F169)</f>
        <v>579.58000000000004</v>
      </c>
      <c r="L170" s="269">
        <f>SUM(L139:L169)</f>
        <v>525.75000000000011</v>
      </c>
      <c r="R170" s="269">
        <f>SUM(R139:R169)</f>
        <v>544.5</v>
      </c>
      <c r="X170" s="269">
        <f>SUM(X139:X169)</f>
        <v>502.32000000000011</v>
      </c>
    </row>
  </sheetData>
  <mergeCells count="25">
    <mergeCell ref="T103:X103"/>
    <mergeCell ref="B137:F137"/>
    <mergeCell ref="H137:L137"/>
    <mergeCell ref="N137:R137"/>
    <mergeCell ref="T137:X137"/>
    <mergeCell ref="S1:S169"/>
    <mergeCell ref="B103:F103"/>
    <mergeCell ref="H103:L103"/>
    <mergeCell ref="N103:R103"/>
    <mergeCell ref="A1:A1048576"/>
    <mergeCell ref="T1:X1"/>
    <mergeCell ref="Y1:BM1048576"/>
    <mergeCell ref="B35:F35"/>
    <mergeCell ref="H35:L35"/>
    <mergeCell ref="N35:R35"/>
    <mergeCell ref="T35:X35"/>
    <mergeCell ref="B69:F69"/>
    <mergeCell ref="H69:L69"/>
    <mergeCell ref="N69:R69"/>
    <mergeCell ref="T69:X69"/>
    <mergeCell ref="B1:F1"/>
    <mergeCell ref="G1:G169"/>
    <mergeCell ref="H1:L1"/>
    <mergeCell ref="M1:M169"/>
    <mergeCell ref="N1:R1"/>
  </mergeCells>
  <printOptions horizontalCentered="1"/>
  <pageMargins left="0.11811023622047245" right="0.11811023622047245" top="0.19685039370078741" bottom="0" header="0.31496062992125984" footer="0.31496062992125984"/>
  <pageSetup paperSize="9" scale="33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146"/>
  <sheetViews>
    <sheetView zoomScaleNormal="100" workbookViewId="0">
      <selection activeCell="I6" sqref="I6"/>
    </sheetView>
  </sheetViews>
  <sheetFormatPr defaultRowHeight="14.5" x14ac:dyDescent="0.35"/>
  <cols>
    <col min="2" max="2" width="21.81640625" bestFit="1" customWidth="1"/>
    <col min="4" max="4" width="18.1796875" bestFit="1" customWidth="1"/>
    <col min="5" max="5" width="10.90625" hidden="1" customWidth="1"/>
    <col min="6" max="6" width="7.90625" hidden="1" customWidth="1"/>
    <col min="7" max="7" width="13.453125" bestFit="1" customWidth="1"/>
    <col min="8" max="8" width="9.7265625" hidden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6328125" bestFit="1" customWidth="1"/>
    <col min="13" max="13" width="15.1796875" bestFit="1" customWidth="1"/>
  </cols>
  <sheetData>
    <row r="1" spans="1:15" x14ac:dyDescent="0.35">
      <c r="D1" s="335" t="s">
        <v>1134</v>
      </c>
      <c r="G1" s="362" t="s">
        <v>1134</v>
      </c>
      <c r="H1" s="363" t="s">
        <v>1133</v>
      </c>
      <c r="K1" s="112">
        <v>0.15</v>
      </c>
      <c r="O1" s="277" t="e">
        <f>IF(SUMIFS(#REF!,#REF!,$D1)&lt;&gt;0,SUMIFS(#REF!,#REF!,$D1),"")</f>
        <v>#REF!</v>
      </c>
    </row>
    <row r="2" spans="1:15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  <c r="O2" s="62" t="e">
        <f>IF(SUMIFS(#REF!,#REF!,$D2)&lt;&gt;0,SUMIFS(#REF!,#REF!,$D2),"")</f>
        <v>#REF!</v>
      </c>
    </row>
    <row r="3" spans="1:15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  <c r="O3" s="62" t="e">
        <f>IF(SUMIFS(#REF!,#REF!,$D3)&lt;&gt;0,SUMIFS(#REF!,#REF!,$D3),"")</f>
        <v>#REF!</v>
      </c>
    </row>
    <row r="4" spans="1:15" x14ac:dyDescent="0.35">
      <c r="A4" s="47">
        <v>1</v>
      </c>
      <c r="B4" s="278" t="s">
        <v>344</v>
      </c>
      <c r="C4" s="279" t="str">
        <f t="shared" ref="C4:C23" si="0">RIGHT(B4,3)</f>
        <v>348</v>
      </c>
      <c r="D4" s="280">
        <v>202.8</v>
      </c>
      <c r="E4" s="331" t="s">
        <v>439</v>
      </c>
      <c r="F4" s="356">
        <f>SUMIF('[3]DAFTAR BD'!$D$4:$D$995,'[3]TOTAL HM'!$D4,'[3]DAFTAR BD'!$G$4:$G$995)</f>
        <v>138</v>
      </c>
      <c r="G4" s="282">
        <f>'MEI INT'!F34</f>
        <v>209.89000000000001</v>
      </c>
      <c r="H4" s="283"/>
      <c r="I4" s="284">
        <f t="shared" ref="I4:I23" si="1">D4-(G4-H4)</f>
        <v>-7.0900000000000034</v>
      </c>
      <c r="J4" s="285">
        <f t="shared" ref="J4:J23" si="2">I4/D4*100%</f>
        <v>-3.4960552268244592E-2</v>
      </c>
      <c r="K4" s="286">
        <f>J4-$K$1</f>
        <v>-0.18496055226824459</v>
      </c>
      <c r="L4" s="287">
        <f t="shared" ref="L4:L23" si="3">D4*K4</f>
        <v>-37.510000000000005</v>
      </c>
      <c r="M4" s="418" t="s">
        <v>831</v>
      </c>
      <c r="O4" s="62" t="e">
        <f>IF(SUMIFS(#REF!,#REF!,$D4)&lt;&gt;0,SUMIFS(#REF!,#REF!,$D4),"")</f>
        <v>#REF!</v>
      </c>
    </row>
    <row r="5" spans="1:15" x14ac:dyDescent="0.35">
      <c r="A5" s="47">
        <v>2</v>
      </c>
      <c r="B5" s="278" t="s">
        <v>345</v>
      </c>
      <c r="C5" s="279" t="str">
        <f t="shared" si="0"/>
        <v>349</v>
      </c>
      <c r="D5" s="288">
        <v>216.8</v>
      </c>
      <c r="E5" s="331" t="s">
        <v>439</v>
      </c>
      <c r="F5" s="62">
        <f>SUMIF('[3]DAFTAR BD'!$D$4:$D$995,'[3]TOTAL HM'!$D5,'[3]DAFTAR BD'!$G$4:$G$995)</f>
        <v>124</v>
      </c>
      <c r="G5" s="282">
        <f>'MEI INT'!L34</f>
        <v>233.45</v>
      </c>
      <c r="H5" s="283"/>
      <c r="I5" s="284">
        <f t="shared" si="1"/>
        <v>-16.649999999999977</v>
      </c>
      <c r="J5" s="285">
        <f t="shared" si="2"/>
        <v>-7.6798892988929779E-2</v>
      </c>
      <c r="K5" s="286">
        <f t="shared" ref="K5:K23" si="4">J5-$K$1</f>
        <v>-0.22679889298892977</v>
      </c>
      <c r="L5" s="287">
        <f t="shared" si="3"/>
        <v>-49.16999999999998</v>
      </c>
      <c r="M5" s="418"/>
      <c r="O5" s="62" t="e">
        <f>IF(SUMIFS(#REF!,#REF!,$D5)&lt;&gt;0,SUMIFS(#REF!,#REF!,$D5),"")</f>
        <v>#REF!</v>
      </c>
    </row>
    <row r="6" spans="1:15" x14ac:dyDescent="0.35">
      <c r="A6" s="179">
        <v>3</v>
      </c>
      <c r="B6" s="278" t="s">
        <v>346</v>
      </c>
      <c r="C6" s="279" t="str">
        <f t="shared" si="0"/>
        <v>350</v>
      </c>
      <c r="D6" s="288">
        <v>225.1</v>
      </c>
      <c r="E6" s="331" t="s">
        <v>439</v>
      </c>
      <c r="F6" s="62">
        <f>SUMIF('[3]DAFTAR BD'!$D$4:$D$995,'[3]TOTAL HM'!$D6,'[3]DAFTAR BD'!$G$4:$G$995)</f>
        <v>126</v>
      </c>
      <c r="G6" s="282">
        <f>'MEI INT'!R34</f>
        <v>230.88000000000008</v>
      </c>
      <c r="H6" s="283"/>
      <c r="I6" s="284">
        <f t="shared" si="1"/>
        <v>-5.7800000000000864</v>
      </c>
      <c r="J6" s="285">
        <f t="shared" si="2"/>
        <v>-2.5677476677032813E-2</v>
      </c>
      <c r="K6" s="286">
        <f t="shared" si="4"/>
        <v>-0.17567747667703282</v>
      </c>
      <c r="L6" s="289">
        <f t="shared" si="3"/>
        <v>-39.545000000000087</v>
      </c>
      <c r="M6" s="418"/>
      <c r="O6" s="62" t="e">
        <f>IF(SUMIFS(#REF!,#REF!,$D6)&lt;&gt;0,SUMIFS(#REF!,#REF!,$D6),"")</f>
        <v>#REF!</v>
      </c>
    </row>
    <row r="7" spans="1:15" x14ac:dyDescent="0.35">
      <c r="A7" s="47">
        <v>4</v>
      </c>
      <c r="B7" s="297" t="s">
        <v>260</v>
      </c>
      <c r="C7" s="298" t="str">
        <f t="shared" si="0"/>
        <v>372</v>
      </c>
      <c r="D7" s="299">
        <v>481</v>
      </c>
      <c r="E7" s="300" t="s">
        <v>439</v>
      </c>
      <c r="F7" s="62">
        <f>SUMIF('[3]DAFTAR BD'!$D$4:$D$995,'[3]TOTAL HM'!$D7,'[3]DAFTAR BD'!$G$4:$G$995)</f>
        <v>138</v>
      </c>
      <c r="G7" s="301">
        <f>'MEI INT'!L68</f>
        <v>480.88</v>
      </c>
      <c r="H7" s="302"/>
      <c r="I7" s="303">
        <f t="shared" si="1"/>
        <v>0.12000000000000455</v>
      </c>
      <c r="J7" s="304">
        <f t="shared" si="2"/>
        <v>2.4948024948025894E-4</v>
      </c>
      <c r="K7" s="305">
        <f t="shared" si="4"/>
        <v>-0.14975051975051973</v>
      </c>
      <c r="L7" s="306">
        <f t="shared" si="3"/>
        <v>-72.029999999999987</v>
      </c>
      <c r="M7" s="412" t="s">
        <v>830</v>
      </c>
      <c r="O7" s="62" t="e">
        <f>IF(SUMIFS(#REF!,#REF!,$D7)&lt;&gt;0,SUMIFS(#REF!,#REF!,$D7),"")</f>
        <v>#REF!</v>
      </c>
    </row>
    <row r="8" spans="1:15" x14ac:dyDescent="0.35">
      <c r="A8" s="47">
        <v>5</v>
      </c>
      <c r="B8" s="297" t="s">
        <v>262</v>
      </c>
      <c r="C8" s="298" t="str">
        <f t="shared" si="0"/>
        <v>378</v>
      </c>
      <c r="D8" s="299">
        <v>508.7</v>
      </c>
      <c r="E8" s="300" t="s">
        <v>439</v>
      </c>
      <c r="F8" s="62">
        <f>SUMIF('[3]DAFTAR BD'!$D$4:$D$995,'[3]TOTAL HM'!$D8,'[3]DAFTAR BD'!$G$4:$G$995)</f>
        <v>104</v>
      </c>
      <c r="G8" s="301">
        <f>'MEI INT'!X68</f>
        <v>478.3300000000001</v>
      </c>
      <c r="H8" s="302"/>
      <c r="I8" s="303">
        <f t="shared" si="1"/>
        <v>30.369999999999891</v>
      </c>
      <c r="J8" s="304">
        <f t="shared" si="2"/>
        <v>5.9701199135049912E-2</v>
      </c>
      <c r="K8" s="305">
        <f t="shared" si="4"/>
        <v>-9.0298800864950082E-2</v>
      </c>
      <c r="L8" s="306">
        <f t="shared" si="3"/>
        <v>-45.935000000000109</v>
      </c>
      <c r="M8" s="412"/>
      <c r="O8" s="62" t="e">
        <f>IF(SUMIFS(#REF!,#REF!,$D8)&lt;&gt;0,SUMIFS(#REF!,#REF!,$D8),"")</f>
        <v>#REF!</v>
      </c>
    </row>
    <row r="9" spans="1:15" x14ac:dyDescent="0.35">
      <c r="A9" s="47">
        <v>6</v>
      </c>
      <c r="B9" s="297" t="s">
        <v>264</v>
      </c>
      <c r="C9" s="298" t="str">
        <f t="shared" si="0"/>
        <v>380</v>
      </c>
      <c r="D9" s="299">
        <v>493.8</v>
      </c>
      <c r="E9" s="300" t="s">
        <v>439</v>
      </c>
      <c r="F9" s="62">
        <f>SUMIF('[3]DAFTAR BD'!$D$4:$D$995,'[3]TOTAL HM'!$D9,'[3]DAFTAR BD'!$G$4:$G$995)</f>
        <v>48.666666666666664</v>
      </c>
      <c r="G9" s="301">
        <f>'MEI INT'!L102</f>
        <v>497.46999999999997</v>
      </c>
      <c r="H9" s="302"/>
      <c r="I9" s="303">
        <f t="shared" si="1"/>
        <v>-3.6699999999999591</v>
      </c>
      <c r="J9" s="304">
        <f t="shared" si="2"/>
        <v>-7.4321587687321972E-3</v>
      </c>
      <c r="K9" s="305">
        <f t="shared" si="4"/>
        <v>-0.15743215876873218</v>
      </c>
      <c r="L9" s="306">
        <f t="shared" si="3"/>
        <v>-77.739999999999952</v>
      </c>
      <c r="M9" s="412"/>
      <c r="O9" s="62" t="e">
        <f>IF(SUMIFS(#REF!,#REF!,$D9)&lt;&gt;0,SUMIFS(#REF!,#REF!,$D9),"")</f>
        <v>#REF!</v>
      </c>
    </row>
    <row r="10" spans="1:15" x14ac:dyDescent="0.35">
      <c r="A10" s="47">
        <v>7</v>
      </c>
      <c r="B10" s="297" t="s">
        <v>266</v>
      </c>
      <c r="C10" s="298" t="str">
        <f t="shared" si="0"/>
        <v>382</v>
      </c>
      <c r="D10" s="299">
        <v>333.5</v>
      </c>
      <c r="E10" s="300" t="s">
        <v>439</v>
      </c>
      <c r="F10" s="62">
        <f>SUMIF('[3]DAFTAR BD'!$D$4:$D$995,'[3]TOTAL HM'!$D10,'[3]DAFTAR BD'!$G$4:$G$995)</f>
        <v>295</v>
      </c>
      <c r="G10" s="302">
        <f>'MEI INT'!X102</f>
        <v>355.84</v>
      </c>
      <c r="H10" s="302"/>
      <c r="I10" s="303">
        <f t="shared" si="1"/>
        <v>-22.339999999999975</v>
      </c>
      <c r="J10" s="304">
        <f t="shared" si="2"/>
        <v>-6.6986506746626609E-2</v>
      </c>
      <c r="K10" s="305">
        <f t="shared" si="4"/>
        <v>-0.21698650674662662</v>
      </c>
      <c r="L10" s="306">
        <f t="shared" si="3"/>
        <v>-72.364999999999981</v>
      </c>
      <c r="M10" s="412"/>
      <c r="O10" s="62" t="e">
        <f>IF(SUMIFS(#REF!,#REF!,$D10)&lt;&gt;0,SUMIFS(#REF!,#REF!,$D10),"")</f>
        <v>#REF!</v>
      </c>
    </row>
    <row r="11" spans="1:15" x14ac:dyDescent="0.35">
      <c r="A11" s="47">
        <v>8</v>
      </c>
      <c r="B11" s="297" t="s">
        <v>267</v>
      </c>
      <c r="C11" s="298" t="str">
        <f t="shared" si="0"/>
        <v>383</v>
      </c>
      <c r="D11" s="299">
        <v>381</v>
      </c>
      <c r="E11" s="300" t="s">
        <v>439</v>
      </c>
      <c r="F11" s="62">
        <f>SUMIF('[3]DAFTAR BD'!$D$4:$D$995,'[3]TOTAL HM'!$D11,'[3]DAFTAR BD'!$G$4:$G$995)</f>
        <v>172</v>
      </c>
      <c r="G11" s="301">
        <f>'MEI INT'!F136</f>
        <v>383.04</v>
      </c>
      <c r="H11" s="302"/>
      <c r="I11" s="303">
        <f t="shared" si="1"/>
        <v>-2.0400000000000205</v>
      </c>
      <c r="J11" s="304">
        <f t="shared" si="2"/>
        <v>-5.3543307086614707E-3</v>
      </c>
      <c r="K11" s="305">
        <f t="shared" si="4"/>
        <v>-0.15535433070866148</v>
      </c>
      <c r="L11" s="307">
        <f t="shared" si="3"/>
        <v>-59.190000000000019</v>
      </c>
      <c r="M11" s="412"/>
      <c r="O11" s="62" t="e">
        <f>IF(SUMIFS(#REF!,#REF!,$D11)&lt;&gt;0,SUMIFS(#REF!,#REF!,$D11),"")</f>
        <v>#REF!</v>
      </c>
    </row>
    <row r="12" spans="1:15" x14ac:dyDescent="0.35">
      <c r="A12" s="47">
        <v>9</v>
      </c>
      <c r="B12" s="313" t="s">
        <v>261</v>
      </c>
      <c r="C12" s="314" t="str">
        <f t="shared" si="0"/>
        <v>373</v>
      </c>
      <c r="D12" s="315">
        <v>504.4</v>
      </c>
      <c r="E12" s="332" t="s">
        <v>439</v>
      </c>
      <c r="F12" s="62">
        <f>SUMIF('[3]DAFTAR BD'!$D$4:$D$995,'[3]TOTAL HM'!$D12,'[3]DAFTAR BD'!$G$4:$G$995)</f>
        <v>106</v>
      </c>
      <c r="G12" s="316">
        <f>'MEI INT'!R68</f>
        <v>506.25</v>
      </c>
      <c r="H12" s="317"/>
      <c r="I12" s="318">
        <f t="shared" si="1"/>
        <v>-1.8500000000000227</v>
      </c>
      <c r="J12" s="319">
        <f t="shared" si="2"/>
        <v>-3.6677240285488159E-3</v>
      </c>
      <c r="K12" s="320">
        <f t="shared" si="4"/>
        <v>-0.15366772402854881</v>
      </c>
      <c r="L12" s="321">
        <f t="shared" si="3"/>
        <v>-77.510000000000019</v>
      </c>
      <c r="M12" s="410" t="s">
        <v>828</v>
      </c>
      <c r="O12" s="62" t="e">
        <f>IF(SUMIFS(#REF!,#REF!,$D12)&lt;&gt;0,SUMIFS(#REF!,#REF!,$D12),"")</f>
        <v>#REF!</v>
      </c>
    </row>
    <row r="13" spans="1:15" x14ac:dyDescent="0.35">
      <c r="A13" s="47">
        <v>10</v>
      </c>
      <c r="B13" s="313" t="s">
        <v>263</v>
      </c>
      <c r="C13" s="314" t="str">
        <f t="shared" si="0"/>
        <v>379</v>
      </c>
      <c r="D13" s="315">
        <v>115.9</v>
      </c>
      <c r="E13" s="332" t="s">
        <v>439</v>
      </c>
      <c r="F13" s="62">
        <f>SUMIF('[3]DAFTAR BD'!$D$4:$D$995,'[3]TOTAL HM'!$D13,'[3]DAFTAR BD'!$G$4:$G$995)</f>
        <v>500</v>
      </c>
      <c r="G13" s="316">
        <f>'MEI INT'!F102</f>
        <v>123.01</v>
      </c>
      <c r="H13" s="322"/>
      <c r="I13" s="318">
        <f t="shared" si="1"/>
        <v>-7.1099999999999994</v>
      </c>
      <c r="J13" s="319">
        <f t="shared" si="2"/>
        <v>-6.1345987920621216E-2</v>
      </c>
      <c r="K13" s="320">
        <f t="shared" si="4"/>
        <v>-0.2113459879206212</v>
      </c>
      <c r="L13" s="321">
        <f t="shared" si="3"/>
        <v>-24.494999999999997</v>
      </c>
      <c r="M13" s="410"/>
      <c r="N13" s="121" t="s">
        <v>762</v>
      </c>
      <c r="O13" s="62" t="e">
        <f>IF(SUMIFS(#REF!,#REF!,$D13)&lt;&gt;0,SUMIFS(#REF!,#REF!,$D13),"")</f>
        <v>#REF!</v>
      </c>
    </row>
    <row r="14" spans="1:15" x14ac:dyDescent="0.35">
      <c r="A14" s="47">
        <v>11</v>
      </c>
      <c r="B14" s="313" t="s">
        <v>265</v>
      </c>
      <c r="C14" s="314" t="str">
        <f t="shared" si="0"/>
        <v>381</v>
      </c>
      <c r="D14" s="315">
        <v>531.9</v>
      </c>
      <c r="E14" s="332" t="s">
        <v>439</v>
      </c>
      <c r="F14" s="62">
        <f>SUMIF('[3]DAFTAR BD'!$D$4:$D$995,'[3]TOTAL HM'!$D14,'[3]DAFTAR BD'!$G$4:$G$995)</f>
        <v>91</v>
      </c>
      <c r="G14" s="316">
        <f>'MEI INT'!R102</f>
        <v>528.68999999999994</v>
      </c>
      <c r="H14" s="317"/>
      <c r="I14" s="318">
        <f t="shared" si="1"/>
        <v>3.2100000000000364</v>
      </c>
      <c r="J14" s="319">
        <f t="shared" si="2"/>
        <v>6.0349689791314842E-3</v>
      </c>
      <c r="K14" s="320">
        <f t="shared" si="4"/>
        <v>-0.14396503102086852</v>
      </c>
      <c r="L14" s="321">
        <f t="shared" si="3"/>
        <v>-76.57499999999996</v>
      </c>
      <c r="M14" s="410"/>
      <c r="O14" s="62" t="e">
        <f>IF(SUMIFS(#REF!,#REF!,$D14)&lt;&gt;0,SUMIFS(#REF!,#REF!,$D14),"")</f>
        <v>#REF!</v>
      </c>
    </row>
    <row r="15" spans="1:15" x14ac:dyDescent="0.35">
      <c r="A15" s="47">
        <v>12</v>
      </c>
      <c r="B15" s="313" t="s">
        <v>347</v>
      </c>
      <c r="C15" s="314" t="str">
        <f t="shared" si="0"/>
        <v>384</v>
      </c>
      <c r="D15" s="315">
        <v>543.70000000000005</v>
      </c>
      <c r="E15" s="332" t="s">
        <v>439</v>
      </c>
      <c r="F15" s="62">
        <f>SUMIF('[3]DAFTAR BD'!$D$4:$D$995,'[3]TOTAL HM'!$D15,'[3]DAFTAR BD'!$G$4:$G$995)</f>
        <v>13</v>
      </c>
      <c r="G15" s="316">
        <f>'MEI INT'!L136</f>
        <v>542.55999999999995</v>
      </c>
      <c r="H15" s="317"/>
      <c r="I15" s="318">
        <f t="shared" si="1"/>
        <v>1.1400000000001</v>
      </c>
      <c r="J15" s="319">
        <f t="shared" si="2"/>
        <v>2.0967445282326649E-3</v>
      </c>
      <c r="K15" s="320">
        <f t="shared" si="4"/>
        <v>-0.14790325547176733</v>
      </c>
      <c r="L15" s="321">
        <f t="shared" si="3"/>
        <v>-80.414999999999907</v>
      </c>
      <c r="M15" s="410"/>
      <c r="O15" s="62" t="e">
        <f>IF(SUMIFS(#REF!,#REF!,$D15)&lt;&gt;0,SUMIFS(#REF!,#REF!,$D15),"")</f>
        <v>#REF!</v>
      </c>
    </row>
    <row r="16" spans="1:15" x14ac:dyDescent="0.35">
      <c r="A16" s="47">
        <v>13</v>
      </c>
      <c r="B16" s="65" t="s">
        <v>258</v>
      </c>
      <c r="C16" s="73" t="str">
        <f t="shared" si="0"/>
        <v>361</v>
      </c>
      <c r="D16" s="148">
        <v>138</v>
      </c>
      <c r="E16" s="333" t="s">
        <v>439</v>
      </c>
      <c r="F16" s="62">
        <f>SUMIF('[3]DAFTAR BD'!$D$4:$D$995,'[3]TOTAL HM'!$D16,'[3]DAFTAR BD'!$G$4:$G$995)</f>
        <v>569</v>
      </c>
      <c r="G16" s="311">
        <f>'MEI INT'!X34</f>
        <v>143.57999999999998</v>
      </c>
      <c r="H16" s="312"/>
      <c r="I16" s="149">
        <f t="shared" si="1"/>
        <v>-5.5799999999999841</v>
      </c>
      <c r="J16" s="150">
        <f t="shared" si="2"/>
        <v>-4.0434782608695534E-2</v>
      </c>
      <c r="K16" s="114">
        <f t="shared" si="4"/>
        <v>-0.19043478260869554</v>
      </c>
      <c r="L16" s="113">
        <f t="shared" si="3"/>
        <v>-26.279999999999983</v>
      </c>
      <c r="M16" s="411" t="s">
        <v>829</v>
      </c>
      <c r="O16" s="62" t="e">
        <f>IF(SUMIFS(#REF!,#REF!,$D16)&lt;&gt;0,SUMIFS(#REF!,#REF!,$D16),"")</f>
        <v>#REF!</v>
      </c>
    </row>
    <row r="17" spans="1:15" x14ac:dyDescent="0.35">
      <c r="A17" s="47">
        <v>14</v>
      </c>
      <c r="B17" s="65" t="s">
        <v>259</v>
      </c>
      <c r="C17" s="73" t="str">
        <f t="shared" si="0"/>
        <v>362</v>
      </c>
      <c r="D17" s="148">
        <v>390.2</v>
      </c>
      <c r="E17" s="333" t="s">
        <v>439</v>
      </c>
      <c r="F17" s="62">
        <f>SUMIF('[3]DAFTAR BD'!$D$4:$D$995,'[3]TOTAL HM'!$D17,'[3]DAFTAR BD'!$G$4:$G$995)</f>
        <v>254</v>
      </c>
      <c r="G17" s="311">
        <f>'MEI INT'!F68</f>
        <v>389.59</v>
      </c>
      <c r="H17" s="312"/>
      <c r="I17" s="149">
        <f t="shared" si="1"/>
        <v>0.61000000000001364</v>
      </c>
      <c r="J17" s="150">
        <f t="shared" si="2"/>
        <v>1.5633008713480617E-3</v>
      </c>
      <c r="K17" s="114">
        <f t="shared" si="4"/>
        <v>-0.14843669912865193</v>
      </c>
      <c r="L17" s="113">
        <f t="shared" si="3"/>
        <v>-57.91999999999998</v>
      </c>
      <c r="M17" s="411"/>
      <c r="N17" s="121" t="s">
        <v>762</v>
      </c>
      <c r="O17" s="62" t="e">
        <f>IF(SUMIFS(#REF!,#REF!,$D17)&lt;&gt;0,SUMIFS(#REF!,#REF!,$D17),"")</f>
        <v>#REF!</v>
      </c>
    </row>
    <row r="18" spans="1:15" x14ac:dyDescent="0.35">
      <c r="A18" s="47">
        <v>15</v>
      </c>
      <c r="B18" s="323" t="s">
        <v>734</v>
      </c>
      <c r="C18" s="314" t="str">
        <f t="shared" si="0"/>
        <v>387</v>
      </c>
      <c r="D18" s="315">
        <v>444.2</v>
      </c>
      <c r="E18" s="332" t="s">
        <v>439</v>
      </c>
      <c r="F18" s="62">
        <f>SUMIF('[3]DAFTAR BD'!$D$4:$D$995,'[3]TOTAL HM'!$D18,'[3]DAFTAR BD'!$G$4:$G$995)</f>
        <v>190</v>
      </c>
      <c r="G18" s="316">
        <f>'MEI INT'!R136</f>
        <v>462.83</v>
      </c>
      <c r="H18" s="317"/>
      <c r="I18" s="318">
        <f t="shared" si="1"/>
        <v>-18.629999999999995</v>
      </c>
      <c r="J18" s="319">
        <f t="shared" si="2"/>
        <v>-4.1940567312021601E-2</v>
      </c>
      <c r="K18" s="320">
        <f t="shared" si="4"/>
        <v>-0.19194056731202158</v>
      </c>
      <c r="L18" s="321">
        <f t="shared" si="3"/>
        <v>-85.259999999999991</v>
      </c>
      <c r="M18" s="275" t="s">
        <v>828</v>
      </c>
      <c r="O18" s="62" t="e">
        <f>IF(SUMIFS(#REF!,#REF!,$D18)&lt;&gt;0,SUMIFS(#REF!,#REF!,$D18),"")</f>
        <v>#REF!</v>
      </c>
    </row>
    <row r="19" spans="1:15" x14ac:dyDescent="0.35">
      <c r="A19" s="47">
        <v>16</v>
      </c>
      <c r="B19" s="324" t="s">
        <v>733</v>
      </c>
      <c r="C19" s="290" t="str">
        <f t="shared" si="0"/>
        <v>388</v>
      </c>
      <c r="D19" s="291">
        <v>518.4</v>
      </c>
      <c r="E19" s="292" t="s">
        <v>439</v>
      </c>
      <c r="F19" s="62">
        <f>SUMIF('[3]DAFTAR BD'!$D$4:$D$995,'[3]TOTAL HM'!$D19,'[3]DAFTAR BD'!$G$4:$G$995)</f>
        <v>96</v>
      </c>
      <c r="G19" s="308">
        <f>'MEI INT'!X136</f>
        <v>526.34000000000015</v>
      </c>
      <c r="H19" s="310"/>
      <c r="I19" s="293">
        <f t="shared" si="1"/>
        <v>-7.9400000000001683</v>
      </c>
      <c r="J19" s="294">
        <f t="shared" si="2"/>
        <v>-1.5316358024691683E-2</v>
      </c>
      <c r="K19" s="295">
        <f t="shared" si="4"/>
        <v>-0.16531635802469169</v>
      </c>
      <c r="L19" s="296">
        <f t="shared" si="3"/>
        <v>-85.700000000000173</v>
      </c>
      <c r="M19" s="412" t="s">
        <v>830</v>
      </c>
      <c r="O19" s="62" t="e">
        <f>IF(SUMIFS(#REF!,#REF!,$D19)&lt;&gt;0,SUMIFS(#REF!,#REF!,$D19),"")</f>
        <v>#REF!</v>
      </c>
    </row>
    <row r="20" spans="1:15" x14ac:dyDescent="0.35">
      <c r="A20" s="47">
        <v>17</v>
      </c>
      <c r="B20" s="324" t="s">
        <v>732</v>
      </c>
      <c r="C20" s="290" t="str">
        <f t="shared" si="0"/>
        <v>391</v>
      </c>
      <c r="D20" s="291">
        <v>545.79999999999995</v>
      </c>
      <c r="E20" s="292" t="s">
        <v>439</v>
      </c>
      <c r="F20" s="62">
        <f>SUMIF('[3]DAFTAR BD'!$D$4:$D$995,'[3]TOTAL HM'!$D20,'[3]DAFTAR BD'!$G$4:$G$995)</f>
        <v>63</v>
      </c>
      <c r="G20" s="308">
        <f>'MEI INT'!R170</f>
        <v>544.5</v>
      </c>
      <c r="H20" s="309"/>
      <c r="I20" s="293">
        <f t="shared" si="1"/>
        <v>1.2999999999999545</v>
      </c>
      <c r="J20" s="294">
        <f t="shared" si="2"/>
        <v>2.3818248442652157E-3</v>
      </c>
      <c r="K20" s="295">
        <f t="shared" si="4"/>
        <v>-0.14761817515573478</v>
      </c>
      <c r="L20" s="296">
        <f t="shared" si="3"/>
        <v>-80.570000000000036</v>
      </c>
      <c r="M20" s="412"/>
    </row>
    <row r="21" spans="1:15" x14ac:dyDescent="0.35">
      <c r="A21" s="47">
        <v>18</v>
      </c>
      <c r="B21" s="324" t="s">
        <v>737</v>
      </c>
      <c r="C21" s="290" t="str">
        <f t="shared" si="0"/>
        <v>389</v>
      </c>
      <c r="D21" s="291">
        <v>582.6</v>
      </c>
      <c r="E21" s="292" t="s">
        <v>439</v>
      </c>
      <c r="F21" s="62">
        <f>SUMIF('[3]DAFTAR BD'!$D$4:$D$995,'[3]TOTAL HM'!$D21,'[3]DAFTAR BD'!$G$4:$G$995)</f>
        <v>41</v>
      </c>
      <c r="G21" s="308">
        <f>'MEI INT'!F170</f>
        <v>579.58000000000004</v>
      </c>
      <c r="H21" s="309"/>
      <c r="I21" s="293">
        <f t="shared" si="1"/>
        <v>3.0199999999999818</v>
      </c>
      <c r="J21" s="294">
        <f t="shared" si="2"/>
        <v>5.1836594576038135E-3</v>
      </c>
      <c r="K21" s="295">
        <f t="shared" si="4"/>
        <v>-0.14481634054239617</v>
      </c>
      <c r="L21" s="296">
        <f t="shared" si="3"/>
        <v>-84.370000000000019</v>
      </c>
      <c r="M21" s="412"/>
    </row>
    <row r="22" spans="1:15" x14ac:dyDescent="0.35">
      <c r="A22" s="47">
        <v>19</v>
      </c>
      <c r="B22" s="324" t="s">
        <v>735</v>
      </c>
      <c r="C22" s="290" t="str">
        <f t="shared" si="0"/>
        <v>390</v>
      </c>
      <c r="D22" s="291">
        <v>521.6</v>
      </c>
      <c r="E22" s="292" t="s">
        <v>439</v>
      </c>
      <c r="F22" s="62">
        <f>SUMIF('[3]DAFTAR BD'!$D$4:$D$995,'[3]TOTAL HM'!$D22,'[3]DAFTAR BD'!$G$4:$G$995)</f>
        <v>87</v>
      </c>
      <c r="G22" s="308">
        <f>'MEI INT'!L170</f>
        <v>525.75000000000011</v>
      </c>
      <c r="H22" s="309"/>
      <c r="I22" s="293">
        <f t="shared" si="1"/>
        <v>-4.1500000000000909</v>
      </c>
      <c r="J22" s="294">
        <f t="shared" si="2"/>
        <v>-7.9562883435584566E-3</v>
      </c>
      <c r="K22" s="295">
        <f t="shared" si="4"/>
        <v>-0.15795628834355846</v>
      </c>
      <c r="L22" s="296">
        <f t="shared" si="3"/>
        <v>-82.3900000000001</v>
      </c>
      <c r="M22" s="412"/>
    </row>
    <row r="23" spans="1:15" ht="15" thickBot="1" x14ac:dyDescent="0.4">
      <c r="A23" s="47">
        <v>20</v>
      </c>
      <c r="B23" s="324" t="s">
        <v>736</v>
      </c>
      <c r="C23" s="290" t="str">
        <f t="shared" si="0"/>
        <v>392</v>
      </c>
      <c r="D23" s="291">
        <v>499.1</v>
      </c>
      <c r="E23" s="292" t="s">
        <v>439</v>
      </c>
      <c r="F23" s="62">
        <f>SUMIF('[3]DAFTAR BD'!$D$4:$D$995,'[3]TOTAL HM'!$D23,'[3]DAFTAR BD'!$G$4:$G$995)</f>
        <v>44</v>
      </c>
      <c r="G23" s="308">
        <f>'MEI INT'!X170</f>
        <v>502.32000000000011</v>
      </c>
      <c r="H23" s="309"/>
      <c r="I23" s="293">
        <f t="shared" si="1"/>
        <v>-3.2200000000000841</v>
      </c>
      <c r="J23" s="294">
        <f t="shared" si="2"/>
        <v>-6.4516129032259747E-3</v>
      </c>
      <c r="K23" s="295">
        <f t="shared" si="4"/>
        <v>-0.15645161290322596</v>
      </c>
      <c r="L23" s="296">
        <f t="shared" si="3"/>
        <v>-78.085000000000079</v>
      </c>
      <c r="M23" s="412"/>
    </row>
    <row r="24" spans="1:15" ht="15" thickBot="1" x14ac:dyDescent="0.4">
      <c r="A24" s="413" t="s">
        <v>268</v>
      </c>
      <c r="B24" s="413"/>
      <c r="C24" s="413"/>
      <c r="D24" s="245">
        <f>SUM(D4:D23)</f>
        <v>8178.5000000000009</v>
      </c>
      <c r="E24" s="334"/>
      <c r="F24" s="115">
        <f>SUM(F4:F23)</f>
        <v>3199.6666666666665</v>
      </c>
      <c r="G24" s="117">
        <f>SUM(G4:G23)</f>
        <v>8244.7800000000007</v>
      </c>
      <c r="H24" s="117">
        <f>SUM(H7:H11)</f>
        <v>0</v>
      </c>
      <c r="I24" s="271">
        <f>SUM(I4:I23)</f>
        <v>-66.280000000000385</v>
      </c>
      <c r="J24" s="118">
        <f>SUM(J4:J23)</f>
        <v>-0.31711206123447938</v>
      </c>
      <c r="K24" s="119">
        <f>SUM(K7:K11)</f>
        <v>-0.7698223168394901</v>
      </c>
      <c r="L24" s="120">
        <f>SUM(L4:L23)</f>
        <v>-1293.0550000000003</v>
      </c>
    </row>
    <row r="26" spans="1:15" x14ac:dyDescent="0.35">
      <c r="B26" s="436" t="s">
        <v>1070</v>
      </c>
      <c r="C26" s="437"/>
      <c r="D26" s="438"/>
      <c r="I26" s="370"/>
    </row>
    <row r="27" spans="1:15" x14ac:dyDescent="0.35">
      <c r="B27" s="324" t="s">
        <v>1045</v>
      </c>
      <c r="C27" s="432" t="s">
        <v>1050</v>
      </c>
      <c r="D27" s="291">
        <v>34.65</v>
      </c>
    </row>
    <row r="28" spans="1:15" x14ac:dyDescent="0.35">
      <c r="B28" s="324" t="s">
        <v>1046</v>
      </c>
      <c r="C28" s="432"/>
      <c r="D28" s="291">
        <v>0.56999999999999995</v>
      </c>
    </row>
    <row r="29" spans="1:15" x14ac:dyDescent="0.35">
      <c r="B29" s="324" t="s">
        <v>1047</v>
      </c>
      <c r="C29" s="432"/>
      <c r="D29" s="291">
        <v>33.1</v>
      </c>
    </row>
    <row r="30" spans="1:15" x14ac:dyDescent="0.35">
      <c r="B30" s="324" t="s">
        <v>1048</v>
      </c>
      <c r="C30" s="432"/>
      <c r="D30" s="355"/>
    </row>
    <row r="31" spans="1:15" x14ac:dyDescent="0.35">
      <c r="B31" s="324" t="s">
        <v>1049</v>
      </c>
      <c r="C31" s="432"/>
      <c r="D31" s="355"/>
    </row>
    <row r="32" spans="1:15" x14ac:dyDescent="0.35">
      <c r="B32" s="433"/>
      <c r="C32" s="434"/>
      <c r="D32" s="435"/>
    </row>
    <row r="33" spans="2:4" x14ac:dyDescent="0.35">
      <c r="B33" s="324" t="s">
        <v>1045</v>
      </c>
      <c r="C33" s="432" t="s">
        <v>1051</v>
      </c>
      <c r="D33" s="291">
        <v>21.223333333333301</v>
      </c>
    </row>
    <row r="34" spans="2:4" x14ac:dyDescent="0.35">
      <c r="B34" s="324" t="s">
        <v>1046</v>
      </c>
      <c r="C34" s="432"/>
      <c r="D34" s="291">
        <v>20.448333333333299</v>
      </c>
    </row>
    <row r="35" spans="2:4" x14ac:dyDescent="0.35">
      <c r="B35" s="324" t="s">
        <v>1047</v>
      </c>
      <c r="C35" s="432"/>
      <c r="D35" s="291">
        <v>19.6733333333333</v>
      </c>
    </row>
    <row r="36" spans="2:4" x14ac:dyDescent="0.35">
      <c r="B36" s="324" t="s">
        <v>1048</v>
      </c>
      <c r="C36" s="432"/>
      <c r="D36" s="355"/>
    </row>
    <row r="37" spans="2:4" x14ac:dyDescent="0.35">
      <c r="B37" s="324" t="s">
        <v>1049</v>
      </c>
      <c r="C37" s="432"/>
      <c r="D37" s="355"/>
    </row>
    <row r="38" spans="2:4" x14ac:dyDescent="0.35">
      <c r="B38" s="433"/>
      <c r="C38" s="434"/>
      <c r="D38" s="435"/>
    </row>
    <row r="39" spans="2:4" x14ac:dyDescent="0.35">
      <c r="B39" s="324" t="s">
        <v>1045</v>
      </c>
      <c r="C39" s="432" t="s">
        <v>1052</v>
      </c>
      <c r="D39" s="291">
        <v>18.898333333333301</v>
      </c>
    </row>
    <row r="40" spans="2:4" x14ac:dyDescent="0.35">
      <c r="B40" s="324" t="s">
        <v>1046</v>
      </c>
      <c r="C40" s="432"/>
      <c r="D40" s="291">
        <v>18.123333333333299</v>
      </c>
    </row>
    <row r="41" spans="2:4" x14ac:dyDescent="0.35">
      <c r="B41" s="324" t="s">
        <v>1047</v>
      </c>
      <c r="C41" s="432"/>
      <c r="D41" s="291">
        <v>17.348333333333301</v>
      </c>
    </row>
    <row r="42" spans="2:4" x14ac:dyDescent="0.35">
      <c r="B42" s="324" t="s">
        <v>1048</v>
      </c>
      <c r="C42" s="432"/>
      <c r="D42" s="355"/>
    </row>
    <row r="43" spans="2:4" x14ac:dyDescent="0.35">
      <c r="B43" s="324" t="s">
        <v>1049</v>
      </c>
      <c r="C43" s="432"/>
      <c r="D43" s="355"/>
    </row>
    <row r="44" spans="2:4" x14ac:dyDescent="0.35">
      <c r="B44" s="433"/>
      <c r="C44" s="434"/>
      <c r="D44" s="435"/>
    </row>
    <row r="45" spans="2:4" x14ac:dyDescent="0.35">
      <c r="B45" s="324" t="s">
        <v>1045</v>
      </c>
      <c r="C45" s="432" t="s">
        <v>1053</v>
      </c>
      <c r="D45" s="291">
        <v>16.573333333333299</v>
      </c>
    </row>
    <row r="46" spans="2:4" x14ac:dyDescent="0.35">
      <c r="B46" s="324" t="s">
        <v>1046</v>
      </c>
      <c r="C46" s="432"/>
      <c r="D46" s="291">
        <v>15.7983333333333</v>
      </c>
    </row>
    <row r="47" spans="2:4" x14ac:dyDescent="0.35">
      <c r="B47" s="324" t="s">
        <v>1047</v>
      </c>
      <c r="C47" s="432"/>
      <c r="D47" s="291">
        <v>15.0233333333333</v>
      </c>
    </row>
    <row r="48" spans="2:4" x14ac:dyDescent="0.35">
      <c r="B48" s="324" t="s">
        <v>1048</v>
      </c>
      <c r="C48" s="432"/>
      <c r="D48" s="355"/>
    </row>
    <row r="49" spans="2:4" x14ac:dyDescent="0.35">
      <c r="B49" s="324" t="s">
        <v>1049</v>
      </c>
      <c r="C49" s="432"/>
      <c r="D49" s="355"/>
    </row>
    <row r="50" spans="2:4" x14ac:dyDescent="0.35">
      <c r="B50" s="433"/>
      <c r="C50" s="434"/>
      <c r="D50" s="435"/>
    </row>
    <row r="51" spans="2:4" x14ac:dyDescent="0.35">
      <c r="B51" s="324" t="s">
        <v>1045</v>
      </c>
      <c r="C51" s="432" t="s">
        <v>1054</v>
      </c>
      <c r="D51" s="291">
        <v>14.248333333333299</v>
      </c>
    </row>
    <row r="52" spans="2:4" x14ac:dyDescent="0.35">
      <c r="B52" s="324" t="s">
        <v>1046</v>
      </c>
      <c r="C52" s="432"/>
      <c r="D52" s="291">
        <v>13.473333333333301</v>
      </c>
    </row>
    <row r="53" spans="2:4" x14ac:dyDescent="0.35">
      <c r="B53" s="324" t="s">
        <v>1047</v>
      </c>
      <c r="C53" s="432"/>
      <c r="D53" s="291">
        <v>12.6983333333333</v>
      </c>
    </row>
    <row r="54" spans="2:4" x14ac:dyDescent="0.35">
      <c r="B54" s="324" t="s">
        <v>1048</v>
      </c>
      <c r="C54" s="432"/>
      <c r="D54" s="355"/>
    </row>
    <row r="55" spans="2:4" x14ac:dyDescent="0.35">
      <c r="B55" s="324" t="s">
        <v>1049</v>
      </c>
      <c r="C55" s="432"/>
      <c r="D55" s="355"/>
    </row>
    <row r="56" spans="2:4" x14ac:dyDescent="0.35">
      <c r="B56" s="433"/>
      <c r="C56" s="434"/>
      <c r="D56" s="435"/>
    </row>
    <row r="57" spans="2:4" x14ac:dyDescent="0.35">
      <c r="B57" s="324" t="s">
        <v>1045</v>
      </c>
      <c r="C57" s="432" t="s">
        <v>1056</v>
      </c>
      <c r="D57" s="291">
        <v>11.9233333333333</v>
      </c>
    </row>
    <row r="58" spans="2:4" x14ac:dyDescent="0.35">
      <c r="B58" s="324" t="s">
        <v>1046</v>
      </c>
      <c r="C58" s="432"/>
      <c r="D58" s="291">
        <v>11.1483333333333</v>
      </c>
    </row>
    <row r="59" spans="2:4" x14ac:dyDescent="0.35">
      <c r="B59" s="324" t="s">
        <v>1047</v>
      </c>
      <c r="C59" s="432"/>
      <c r="D59" s="291">
        <v>10.373333333333299</v>
      </c>
    </row>
    <row r="60" spans="2:4" x14ac:dyDescent="0.35">
      <c r="B60" s="324" t="s">
        <v>1048</v>
      </c>
      <c r="C60" s="432"/>
      <c r="D60" s="355"/>
    </row>
    <row r="61" spans="2:4" x14ac:dyDescent="0.35">
      <c r="B61" s="324" t="s">
        <v>1049</v>
      </c>
      <c r="C61" s="432"/>
      <c r="D61" s="355"/>
    </row>
    <row r="62" spans="2:4" x14ac:dyDescent="0.35">
      <c r="B62" s="433"/>
      <c r="C62" s="434"/>
      <c r="D62" s="435"/>
    </row>
    <row r="63" spans="2:4" x14ac:dyDescent="0.35">
      <c r="B63" s="324" t="s">
        <v>1045</v>
      </c>
      <c r="C63" s="432" t="s">
        <v>1055</v>
      </c>
      <c r="D63" s="291">
        <v>9.5983333333333292</v>
      </c>
    </row>
    <row r="64" spans="2:4" x14ac:dyDescent="0.35">
      <c r="B64" s="324" t="s">
        <v>1046</v>
      </c>
      <c r="C64" s="432"/>
      <c r="D64" s="291">
        <v>8.8233333333333306</v>
      </c>
    </row>
    <row r="65" spans="2:4" x14ac:dyDescent="0.35">
      <c r="B65" s="324" t="s">
        <v>1047</v>
      </c>
      <c r="C65" s="432"/>
      <c r="D65" s="291">
        <v>8.0483333333333302</v>
      </c>
    </row>
    <row r="66" spans="2:4" x14ac:dyDescent="0.35">
      <c r="B66" s="324" t="s">
        <v>1048</v>
      </c>
      <c r="C66" s="432"/>
      <c r="D66" s="355"/>
    </row>
    <row r="67" spans="2:4" x14ac:dyDescent="0.35">
      <c r="B67" s="324" t="s">
        <v>1049</v>
      </c>
      <c r="C67" s="432"/>
      <c r="D67" s="355"/>
    </row>
    <row r="68" spans="2:4" x14ac:dyDescent="0.35">
      <c r="B68" s="433"/>
      <c r="C68" s="434"/>
      <c r="D68" s="435"/>
    </row>
    <row r="69" spans="2:4" x14ac:dyDescent="0.35">
      <c r="B69" s="324" t="s">
        <v>1045</v>
      </c>
      <c r="C69" s="432" t="s">
        <v>1057</v>
      </c>
      <c r="D69" s="291">
        <v>7.2733333333333299</v>
      </c>
    </row>
    <row r="70" spans="2:4" x14ac:dyDescent="0.35">
      <c r="B70" s="324" t="s">
        <v>1046</v>
      </c>
      <c r="C70" s="432"/>
      <c r="D70" s="291">
        <v>6.4983333333333304</v>
      </c>
    </row>
    <row r="71" spans="2:4" x14ac:dyDescent="0.35">
      <c r="B71" s="324" t="s">
        <v>1047</v>
      </c>
      <c r="C71" s="432"/>
      <c r="D71" s="291">
        <v>5.7233333333333301</v>
      </c>
    </row>
    <row r="72" spans="2:4" x14ac:dyDescent="0.35">
      <c r="B72" s="324" t="s">
        <v>1048</v>
      </c>
      <c r="C72" s="432"/>
      <c r="D72" s="355"/>
    </row>
    <row r="73" spans="2:4" x14ac:dyDescent="0.35">
      <c r="B73" s="324" t="s">
        <v>1049</v>
      </c>
      <c r="C73" s="432"/>
      <c r="D73" s="355"/>
    </row>
    <row r="74" spans="2:4" x14ac:dyDescent="0.35">
      <c r="B74" s="433"/>
      <c r="C74" s="434"/>
      <c r="D74" s="435"/>
    </row>
    <row r="75" spans="2:4" x14ac:dyDescent="0.35">
      <c r="B75" s="324" t="s">
        <v>1045</v>
      </c>
      <c r="C75" s="432" t="s">
        <v>1058</v>
      </c>
      <c r="D75" s="291">
        <v>4.9483333333333297</v>
      </c>
    </row>
    <row r="76" spans="2:4" x14ac:dyDescent="0.35">
      <c r="B76" s="324" t="s">
        <v>1046</v>
      </c>
      <c r="C76" s="432"/>
      <c r="D76" s="291">
        <v>4.1733333333333302</v>
      </c>
    </row>
    <row r="77" spans="2:4" x14ac:dyDescent="0.35">
      <c r="B77" s="324" t="s">
        <v>1047</v>
      </c>
      <c r="C77" s="432"/>
      <c r="D77" s="291">
        <v>3.3983333333333299</v>
      </c>
    </row>
    <row r="78" spans="2:4" x14ac:dyDescent="0.35">
      <c r="B78" s="324" t="s">
        <v>1048</v>
      </c>
      <c r="C78" s="432"/>
      <c r="D78" s="355"/>
    </row>
    <row r="79" spans="2:4" x14ac:dyDescent="0.35">
      <c r="B79" s="324" t="s">
        <v>1049</v>
      </c>
      <c r="C79" s="432"/>
      <c r="D79" s="355"/>
    </row>
    <row r="80" spans="2:4" x14ac:dyDescent="0.35">
      <c r="B80" s="433"/>
      <c r="C80" s="434"/>
      <c r="D80" s="435"/>
    </row>
    <row r="81" spans="2:4" x14ac:dyDescent="0.35">
      <c r="B81" s="324" t="s">
        <v>1045</v>
      </c>
      <c r="C81" s="432" t="s">
        <v>1059</v>
      </c>
      <c r="D81" s="291">
        <v>2.62333333333333</v>
      </c>
    </row>
    <row r="82" spans="2:4" x14ac:dyDescent="0.35">
      <c r="B82" s="324" t="s">
        <v>1046</v>
      </c>
      <c r="C82" s="432"/>
      <c r="D82" s="291">
        <v>1.8483333333333301</v>
      </c>
    </row>
    <row r="83" spans="2:4" x14ac:dyDescent="0.35">
      <c r="B83" s="324" t="s">
        <v>1047</v>
      </c>
      <c r="C83" s="432"/>
      <c r="D83" s="291">
        <v>1.0733333333333299</v>
      </c>
    </row>
    <row r="84" spans="2:4" x14ac:dyDescent="0.35">
      <c r="B84" s="324" t="s">
        <v>1048</v>
      </c>
      <c r="C84" s="432"/>
      <c r="D84" s="355"/>
    </row>
    <row r="85" spans="2:4" x14ac:dyDescent="0.35">
      <c r="B85" s="324" t="s">
        <v>1049</v>
      </c>
      <c r="C85" s="432"/>
      <c r="D85" s="355"/>
    </row>
    <row r="86" spans="2:4" x14ac:dyDescent="0.35">
      <c r="B86" s="433"/>
      <c r="C86" s="434"/>
      <c r="D86" s="435"/>
    </row>
    <row r="87" spans="2:4" x14ac:dyDescent="0.35">
      <c r="B87" s="324" t="s">
        <v>1045</v>
      </c>
      <c r="C87" s="432" t="s">
        <v>1060</v>
      </c>
      <c r="D87" s="291">
        <v>0.29833333333333001</v>
      </c>
    </row>
    <row r="88" spans="2:4" x14ac:dyDescent="0.35">
      <c r="B88" s="324" t="s">
        <v>1046</v>
      </c>
      <c r="C88" s="432"/>
      <c r="D88" s="291">
        <v>-0.47666666666667001</v>
      </c>
    </row>
    <row r="89" spans="2:4" x14ac:dyDescent="0.35">
      <c r="B89" s="324" t="s">
        <v>1047</v>
      </c>
      <c r="C89" s="432"/>
      <c r="D89" s="291">
        <v>-1.25166666666667</v>
      </c>
    </row>
    <row r="90" spans="2:4" x14ac:dyDescent="0.35">
      <c r="B90" s="324" t="s">
        <v>1048</v>
      </c>
      <c r="C90" s="432"/>
      <c r="D90" s="355"/>
    </row>
    <row r="91" spans="2:4" x14ac:dyDescent="0.35">
      <c r="B91" s="324" t="s">
        <v>1049</v>
      </c>
      <c r="C91" s="432"/>
      <c r="D91" s="355"/>
    </row>
    <row r="92" spans="2:4" x14ac:dyDescent="0.35">
      <c r="B92" s="433"/>
      <c r="C92" s="434"/>
      <c r="D92" s="435"/>
    </row>
    <row r="93" spans="2:4" x14ac:dyDescent="0.35">
      <c r="B93" s="324" t="s">
        <v>1045</v>
      </c>
      <c r="C93" s="432" t="s">
        <v>1061</v>
      </c>
      <c r="D93" s="291">
        <v>-2.0266666666666699</v>
      </c>
    </row>
    <row r="94" spans="2:4" x14ac:dyDescent="0.35">
      <c r="B94" s="324" t="s">
        <v>1046</v>
      </c>
      <c r="C94" s="432"/>
      <c r="D94" s="291">
        <v>-2.8016666666666699</v>
      </c>
    </row>
    <row r="95" spans="2:4" x14ac:dyDescent="0.35">
      <c r="B95" s="324" t="s">
        <v>1047</v>
      </c>
      <c r="C95" s="432"/>
      <c r="D95" s="291">
        <v>-3.5766666666666702</v>
      </c>
    </row>
    <row r="96" spans="2:4" x14ac:dyDescent="0.35">
      <c r="B96" s="324" t="s">
        <v>1048</v>
      </c>
      <c r="C96" s="432"/>
      <c r="D96" s="355"/>
    </row>
    <row r="97" spans="2:4" x14ac:dyDescent="0.35">
      <c r="B97" s="324" t="s">
        <v>1049</v>
      </c>
      <c r="C97" s="432"/>
      <c r="D97" s="355"/>
    </row>
    <row r="98" spans="2:4" x14ac:dyDescent="0.35">
      <c r="B98" s="433"/>
      <c r="C98" s="434"/>
      <c r="D98" s="435"/>
    </row>
    <row r="99" spans="2:4" x14ac:dyDescent="0.35">
      <c r="B99" s="324" t="s">
        <v>1045</v>
      </c>
      <c r="C99" s="432" t="s">
        <v>1062</v>
      </c>
      <c r="D99" s="291">
        <v>-4.3516666666666701</v>
      </c>
    </row>
    <row r="100" spans="2:4" x14ac:dyDescent="0.35">
      <c r="B100" s="324" t="s">
        <v>1046</v>
      </c>
      <c r="C100" s="432"/>
      <c r="D100" s="291">
        <v>-5.1266666666666696</v>
      </c>
    </row>
    <row r="101" spans="2:4" x14ac:dyDescent="0.35">
      <c r="B101" s="324" t="s">
        <v>1047</v>
      </c>
      <c r="C101" s="432"/>
      <c r="D101" s="291">
        <v>-5.9016666666666699</v>
      </c>
    </row>
    <row r="102" spans="2:4" x14ac:dyDescent="0.35">
      <c r="B102" s="324" t="s">
        <v>1048</v>
      </c>
      <c r="C102" s="432"/>
      <c r="D102" s="355"/>
    </row>
    <row r="103" spans="2:4" x14ac:dyDescent="0.35">
      <c r="B103" s="324" t="s">
        <v>1049</v>
      </c>
      <c r="C103" s="432"/>
      <c r="D103" s="355"/>
    </row>
    <row r="104" spans="2:4" x14ac:dyDescent="0.35">
      <c r="B104" s="433"/>
      <c r="C104" s="434"/>
      <c r="D104" s="435"/>
    </row>
    <row r="105" spans="2:4" x14ac:dyDescent="0.35">
      <c r="B105" s="324" t="s">
        <v>1045</v>
      </c>
      <c r="C105" s="432" t="s">
        <v>1063</v>
      </c>
      <c r="D105" s="291">
        <v>-6.6766666666666703</v>
      </c>
    </row>
    <row r="106" spans="2:4" x14ac:dyDescent="0.35">
      <c r="B106" s="324" t="s">
        <v>1046</v>
      </c>
      <c r="C106" s="432"/>
      <c r="D106" s="291">
        <v>-7.4516666666666698</v>
      </c>
    </row>
    <row r="107" spans="2:4" x14ac:dyDescent="0.35">
      <c r="B107" s="324" t="s">
        <v>1047</v>
      </c>
      <c r="C107" s="432"/>
      <c r="D107" s="291">
        <v>-8.2266666666666701</v>
      </c>
    </row>
    <row r="108" spans="2:4" x14ac:dyDescent="0.35">
      <c r="B108" s="324" t="s">
        <v>1048</v>
      </c>
      <c r="C108" s="432"/>
      <c r="D108" s="355"/>
    </row>
    <row r="109" spans="2:4" x14ac:dyDescent="0.35">
      <c r="B109" s="324" t="s">
        <v>1049</v>
      </c>
      <c r="C109" s="432"/>
      <c r="D109" s="355"/>
    </row>
    <row r="110" spans="2:4" x14ac:dyDescent="0.35">
      <c r="B110" s="433"/>
      <c r="C110" s="434"/>
      <c r="D110" s="435"/>
    </row>
    <row r="111" spans="2:4" x14ac:dyDescent="0.35">
      <c r="B111" s="324" t="s">
        <v>1045</v>
      </c>
      <c r="C111" s="432" t="s">
        <v>1064</v>
      </c>
      <c r="D111" s="291">
        <v>-9.0016666666666705</v>
      </c>
    </row>
    <row r="112" spans="2:4" x14ac:dyDescent="0.35">
      <c r="B112" s="324" t="s">
        <v>1046</v>
      </c>
      <c r="C112" s="432"/>
      <c r="D112" s="291">
        <v>-9.7766666666666708</v>
      </c>
    </row>
    <row r="113" spans="2:4" x14ac:dyDescent="0.35">
      <c r="B113" s="324" t="s">
        <v>1047</v>
      </c>
      <c r="C113" s="432"/>
      <c r="D113" s="291">
        <v>-10.5516666666667</v>
      </c>
    </row>
    <row r="114" spans="2:4" x14ac:dyDescent="0.35">
      <c r="B114" s="324" t="s">
        <v>1048</v>
      </c>
      <c r="C114" s="432"/>
      <c r="D114" s="355"/>
    </row>
    <row r="115" spans="2:4" x14ac:dyDescent="0.35">
      <c r="B115" s="324" t="s">
        <v>1049</v>
      </c>
      <c r="C115" s="432"/>
      <c r="D115" s="355"/>
    </row>
    <row r="116" spans="2:4" x14ac:dyDescent="0.35">
      <c r="B116" s="433"/>
      <c r="C116" s="434"/>
      <c r="D116" s="435"/>
    </row>
    <row r="117" spans="2:4" x14ac:dyDescent="0.35">
      <c r="B117" s="324" t="s">
        <v>1045</v>
      </c>
      <c r="C117" s="432" t="s">
        <v>1065</v>
      </c>
      <c r="D117" s="291">
        <v>-11.3266666666667</v>
      </c>
    </row>
    <row r="118" spans="2:4" x14ac:dyDescent="0.35">
      <c r="B118" s="324" t="s">
        <v>1046</v>
      </c>
      <c r="C118" s="432"/>
      <c r="D118" s="291">
        <v>-12.1016666666667</v>
      </c>
    </row>
    <row r="119" spans="2:4" x14ac:dyDescent="0.35">
      <c r="B119" s="324" t="s">
        <v>1047</v>
      </c>
      <c r="C119" s="432"/>
      <c r="D119" s="291">
        <v>-12.876666666666701</v>
      </c>
    </row>
    <row r="120" spans="2:4" x14ac:dyDescent="0.35">
      <c r="B120" s="324" t="s">
        <v>1048</v>
      </c>
      <c r="C120" s="432"/>
      <c r="D120" s="355"/>
    </row>
    <row r="121" spans="2:4" x14ac:dyDescent="0.35">
      <c r="B121" s="324" t="s">
        <v>1049</v>
      </c>
      <c r="C121" s="432"/>
      <c r="D121" s="355"/>
    </row>
    <row r="122" spans="2:4" x14ac:dyDescent="0.35">
      <c r="B122" s="433"/>
      <c r="C122" s="434"/>
      <c r="D122" s="435"/>
    </row>
    <row r="123" spans="2:4" x14ac:dyDescent="0.35">
      <c r="B123" s="324" t="s">
        <v>1045</v>
      </c>
      <c r="C123" s="432" t="s">
        <v>1066</v>
      </c>
      <c r="D123" s="291">
        <v>-13.651666666666699</v>
      </c>
    </row>
    <row r="124" spans="2:4" x14ac:dyDescent="0.35">
      <c r="B124" s="324" t="s">
        <v>1046</v>
      </c>
      <c r="C124" s="432"/>
      <c r="D124" s="291">
        <v>-14.4266666666667</v>
      </c>
    </row>
    <row r="125" spans="2:4" x14ac:dyDescent="0.35">
      <c r="B125" s="324" t="s">
        <v>1047</v>
      </c>
      <c r="C125" s="432"/>
      <c r="D125" s="291">
        <v>-15.2016666666667</v>
      </c>
    </row>
    <row r="126" spans="2:4" x14ac:dyDescent="0.35">
      <c r="B126" s="324" t="s">
        <v>1048</v>
      </c>
      <c r="C126" s="432"/>
      <c r="D126" s="355"/>
    </row>
    <row r="127" spans="2:4" x14ac:dyDescent="0.35">
      <c r="B127" s="324" t="s">
        <v>1049</v>
      </c>
      <c r="C127" s="432"/>
      <c r="D127" s="355"/>
    </row>
    <row r="128" spans="2:4" x14ac:dyDescent="0.35">
      <c r="B128" s="433"/>
      <c r="C128" s="434"/>
      <c r="D128" s="435"/>
    </row>
    <row r="129" spans="2:4" x14ac:dyDescent="0.35">
      <c r="B129" s="324" t="s">
        <v>1045</v>
      </c>
      <c r="C129" s="432" t="s">
        <v>1067</v>
      </c>
      <c r="D129" s="291">
        <v>-15.9766666666667</v>
      </c>
    </row>
    <row r="130" spans="2:4" x14ac:dyDescent="0.35">
      <c r="B130" s="324" t="s">
        <v>1046</v>
      </c>
      <c r="C130" s="432"/>
      <c r="D130" s="291">
        <v>-16.751666666666701</v>
      </c>
    </row>
    <row r="131" spans="2:4" x14ac:dyDescent="0.35">
      <c r="B131" s="324" t="s">
        <v>1047</v>
      </c>
      <c r="C131" s="432"/>
      <c r="D131" s="291">
        <v>-17.526666666666699</v>
      </c>
    </row>
    <row r="132" spans="2:4" x14ac:dyDescent="0.35">
      <c r="B132" s="324" t="s">
        <v>1048</v>
      </c>
      <c r="C132" s="432"/>
      <c r="D132" s="355"/>
    </row>
    <row r="133" spans="2:4" x14ac:dyDescent="0.35">
      <c r="B133" s="324" t="s">
        <v>1049</v>
      </c>
      <c r="C133" s="432"/>
      <c r="D133" s="355"/>
    </row>
    <row r="134" spans="2:4" x14ac:dyDescent="0.35">
      <c r="B134" s="433"/>
      <c r="C134" s="434"/>
      <c r="D134" s="435"/>
    </row>
    <row r="135" spans="2:4" x14ac:dyDescent="0.35">
      <c r="B135" s="324" t="s">
        <v>1045</v>
      </c>
      <c r="C135" s="432" t="s">
        <v>1068</v>
      </c>
      <c r="D135" s="291">
        <v>-18.301666666666701</v>
      </c>
    </row>
    <row r="136" spans="2:4" x14ac:dyDescent="0.35">
      <c r="B136" s="324" t="s">
        <v>1046</v>
      </c>
      <c r="C136" s="432"/>
      <c r="D136" s="291">
        <v>-19.0766666666667</v>
      </c>
    </row>
    <row r="137" spans="2:4" x14ac:dyDescent="0.35">
      <c r="B137" s="324" t="s">
        <v>1047</v>
      </c>
      <c r="C137" s="432"/>
      <c r="D137" s="291">
        <v>-19.851666666666699</v>
      </c>
    </row>
    <row r="138" spans="2:4" x14ac:dyDescent="0.35">
      <c r="B138" s="324" t="s">
        <v>1048</v>
      </c>
      <c r="C138" s="432"/>
      <c r="D138" s="355"/>
    </row>
    <row r="139" spans="2:4" x14ac:dyDescent="0.35">
      <c r="B139" s="324" t="s">
        <v>1049</v>
      </c>
      <c r="C139" s="432"/>
      <c r="D139" s="355"/>
    </row>
    <row r="140" spans="2:4" x14ac:dyDescent="0.35">
      <c r="B140" s="433"/>
      <c r="C140" s="434"/>
      <c r="D140" s="435"/>
    </row>
    <row r="141" spans="2:4" x14ac:dyDescent="0.35">
      <c r="B141" s="324" t="s">
        <v>1045</v>
      </c>
      <c r="C141" s="432" t="s">
        <v>1069</v>
      </c>
      <c r="D141" s="291">
        <v>-20.626666666666701</v>
      </c>
    </row>
    <row r="142" spans="2:4" x14ac:dyDescent="0.35">
      <c r="B142" s="324" t="s">
        <v>1046</v>
      </c>
      <c r="C142" s="432"/>
      <c r="D142" s="291">
        <v>-21.401666666666699</v>
      </c>
    </row>
    <row r="143" spans="2:4" x14ac:dyDescent="0.35">
      <c r="B143" s="324" t="s">
        <v>1047</v>
      </c>
      <c r="C143" s="432"/>
      <c r="D143" s="291">
        <v>-22.176666666666701</v>
      </c>
    </row>
    <row r="144" spans="2:4" x14ac:dyDescent="0.35">
      <c r="B144" s="324" t="s">
        <v>1048</v>
      </c>
      <c r="C144" s="432"/>
      <c r="D144" s="355"/>
    </row>
    <row r="145" spans="2:4" x14ac:dyDescent="0.35">
      <c r="B145" s="324" t="s">
        <v>1049</v>
      </c>
      <c r="C145" s="432"/>
      <c r="D145" s="355"/>
    </row>
    <row r="146" spans="2:4" x14ac:dyDescent="0.35">
      <c r="B146" s="433"/>
      <c r="C146" s="434"/>
      <c r="D146" s="435"/>
    </row>
  </sheetData>
  <mergeCells count="56">
    <mergeCell ref="M4:M6"/>
    <mergeCell ref="M7:M11"/>
    <mergeCell ref="M12:M15"/>
    <mergeCell ref="M16:M17"/>
    <mergeCell ref="M19:M23"/>
    <mergeCell ref="F2:F3"/>
    <mergeCell ref="G2:G3"/>
    <mergeCell ref="H2:H3"/>
    <mergeCell ref="A24:C24"/>
    <mergeCell ref="L2:L3"/>
    <mergeCell ref="A2:A3"/>
    <mergeCell ref="B2:B3"/>
    <mergeCell ref="C2:C3"/>
    <mergeCell ref="D2:D3"/>
    <mergeCell ref="E2:E3"/>
    <mergeCell ref="C27:C31"/>
    <mergeCell ref="C33:C37"/>
    <mergeCell ref="C39:C43"/>
    <mergeCell ref="C45:C49"/>
    <mergeCell ref="C51:C55"/>
    <mergeCell ref="B32:D32"/>
    <mergeCell ref="B38:D38"/>
    <mergeCell ref="B44:D44"/>
    <mergeCell ref="B50:D50"/>
    <mergeCell ref="C57:C61"/>
    <mergeCell ref="C63:C67"/>
    <mergeCell ref="C69:C73"/>
    <mergeCell ref="C75:C79"/>
    <mergeCell ref="C81:C85"/>
    <mergeCell ref="B80:D80"/>
    <mergeCell ref="C141:C145"/>
    <mergeCell ref="C87:C91"/>
    <mergeCell ref="C93:C97"/>
    <mergeCell ref="C99:C103"/>
    <mergeCell ref="C105:C109"/>
    <mergeCell ref="C111:C115"/>
    <mergeCell ref="C117:C121"/>
    <mergeCell ref="C123:C127"/>
    <mergeCell ref="C129:C133"/>
    <mergeCell ref="C135:C139"/>
    <mergeCell ref="B146:D146"/>
    <mergeCell ref="B26:D26"/>
    <mergeCell ref="B116:D116"/>
    <mergeCell ref="B122:D122"/>
    <mergeCell ref="B128:D128"/>
    <mergeCell ref="B134:D134"/>
    <mergeCell ref="B140:D140"/>
    <mergeCell ref="B86:D86"/>
    <mergeCell ref="B92:D92"/>
    <mergeCell ref="B98:D98"/>
    <mergeCell ref="B104:D104"/>
    <mergeCell ref="B110:D110"/>
    <mergeCell ref="B56:D56"/>
    <mergeCell ref="B62:D62"/>
    <mergeCell ref="B68:D68"/>
    <mergeCell ref="B74:D74"/>
  </mergeCells>
  <pageMargins left="0.19685039370078741" right="0" top="0" bottom="0" header="0.31496062992125984" footer="0.31496062992125984"/>
  <pageSetup paperSize="9" scale="27" orientation="landscape" horizontalDpi="0" verticalDpi="0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opLeftCell="B1" zoomScale="85" zoomScaleNormal="85" workbookViewId="0">
      <selection activeCell="F28" sqref="F28"/>
    </sheetView>
  </sheetViews>
  <sheetFormatPr defaultRowHeight="14.5" x14ac:dyDescent="0.35"/>
  <cols>
    <col min="2" max="2" width="17.6328125" bestFit="1" customWidth="1"/>
    <col min="4" max="4" width="18.1796875" bestFit="1" customWidth="1"/>
    <col min="5" max="5" width="10.6328125" bestFit="1" customWidth="1"/>
    <col min="7" max="7" width="13.453125" bestFit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1796875" bestFit="1" customWidth="1"/>
    <col min="13" max="13" width="15.26953125" bestFit="1" customWidth="1"/>
    <col min="14" max="14" width="13.36328125" bestFit="1" customWidth="1"/>
  </cols>
  <sheetData>
    <row r="1" spans="1:15" x14ac:dyDescent="0.35">
      <c r="D1" s="255">
        <v>44681</v>
      </c>
      <c r="G1" s="423">
        <v>44681</v>
      </c>
      <c r="H1" s="423"/>
      <c r="K1" s="112">
        <v>0.15</v>
      </c>
      <c r="O1" s="277" t="e">
        <f>IF(SUMIFS(#REF!,#REF!,$D1)&lt;&gt;0,SUMIFS(#REF!,#REF!,$D1),"")</f>
        <v>#REF!</v>
      </c>
    </row>
    <row r="2" spans="1:15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  <c r="O2" s="62" t="e">
        <f>IF(SUMIFS(#REF!,#REF!,$D2)&lt;&gt;0,SUMIFS(#REF!,#REF!,$D2),"")</f>
        <v>#REF!</v>
      </c>
    </row>
    <row r="3" spans="1:15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  <c r="O3" s="62" t="e">
        <f>IF(SUMIFS(#REF!,#REF!,$D3)&lt;&gt;0,SUMIFS(#REF!,#REF!,$D3),"")</f>
        <v>#REF!</v>
      </c>
    </row>
    <row r="4" spans="1:15" x14ac:dyDescent="0.35">
      <c r="A4" s="47">
        <v>1</v>
      </c>
      <c r="B4" s="278" t="s">
        <v>344</v>
      </c>
      <c r="C4" s="279" t="str">
        <f t="shared" ref="C4:C23" si="0">RIGHT(B4,3)</f>
        <v>348</v>
      </c>
      <c r="D4" s="280">
        <v>77.400000000000006</v>
      </c>
      <c r="E4" s="272" t="s">
        <v>439</v>
      </c>
      <c r="F4" s="281">
        <v>116</v>
      </c>
      <c r="G4" s="282">
        <f>'APRIL INT'!F34</f>
        <v>81.48</v>
      </c>
      <c r="H4" s="283"/>
      <c r="I4" s="284">
        <f>D4-(G4-H4)</f>
        <v>-4.0799999999999983</v>
      </c>
      <c r="J4" s="285">
        <f>I4/D4*100%</f>
        <v>-5.2713178294573615E-2</v>
      </c>
      <c r="K4" s="286">
        <f>J4-$K$1</f>
        <v>-0.20271317829457361</v>
      </c>
      <c r="L4" s="287">
        <f>D4*K4</f>
        <v>-15.689999999999998</v>
      </c>
      <c r="M4" s="418" t="s">
        <v>831</v>
      </c>
      <c r="O4" s="62" t="e">
        <f>IF(SUMIFS(#REF!,#REF!,$D4)&lt;&gt;0,SUMIFS(#REF!,#REF!,$D4),"")</f>
        <v>#REF!</v>
      </c>
    </row>
    <row r="5" spans="1:15" x14ac:dyDescent="0.35">
      <c r="A5" s="47">
        <v>2</v>
      </c>
      <c r="B5" s="278" t="s">
        <v>345</v>
      </c>
      <c r="C5" s="279" t="str">
        <f t="shared" si="0"/>
        <v>349</v>
      </c>
      <c r="D5" s="288">
        <v>288.89999999999998</v>
      </c>
      <c r="E5" s="272" t="s">
        <v>439</v>
      </c>
      <c r="F5" s="288">
        <f>SUMIF('[4]DAFTAR BD'!$D$4:$D$995,'[4]TOTAL HM'!$D5,'[4]DAFTAR BD'!$G$4:$G$995)</f>
        <v>24</v>
      </c>
      <c r="G5" s="282">
        <v>293.52</v>
      </c>
      <c r="H5" s="283"/>
      <c r="I5" s="284">
        <f t="shared" ref="I5:I6" si="1">D5-(G5-H5)</f>
        <v>-4.6200000000000045</v>
      </c>
      <c r="J5" s="285">
        <f t="shared" ref="J5:J23" si="2">I5/D5*100%</f>
        <v>-1.5991692627206663E-2</v>
      </c>
      <c r="K5" s="286">
        <f t="shared" ref="K5:K23" si="3">J5-$K$1</f>
        <v>-0.16599169262720664</v>
      </c>
      <c r="L5" s="287">
        <f t="shared" ref="L5:L23" si="4">D5*K5</f>
        <v>-47.954999999999998</v>
      </c>
      <c r="M5" s="418"/>
      <c r="O5" s="62" t="e">
        <f>IF(SUMIFS(#REF!,#REF!,$D5)&lt;&gt;0,SUMIFS(#REF!,#REF!,$D5),"")</f>
        <v>#REF!</v>
      </c>
    </row>
    <row r="6" spans="1:15" x14ac:dyDescent="0.35">
      <c r="A6" s="179">
        <v>3</v>
      </c>
      <c r="B6" s="278" t="s">
        <v>346</v>
      </c>
      <c r="C6" s="279" t="str">
        <f t="shared" si="0"/>
        <v>350</v>
      </c>
      <c r="D6" s="288">
        <v>324.5</v>
      </c>
      <c r="E6" s="272" t="s">
        <v>439</v>
      </c>
      <c r="F6" s="288">
        <f>SUMIF('[4]DAFTAR BD'!$D$4:$D$995,'[4]TOTAL HM'!$D6,'[4]DAFTAR BD'!$G$4:$G$995)</f>
        <v>0</v>
      </c>
      <c r="G6" s="282">
        <v>301.74</v>
      </c>
      <c r="H6" s="283"/>
      <c r="I6" s="284">
        <f t="shared" si="1"/>
        <v>22.759999999999991</v>
      </c>
      <c r="J6" s="285">
        <f t="shared" si="2"/>
        <v>7.0138674884437563E-2</v>
      </c>
      <c r="K6" s="286">
        <f t="shared" si="3"/>
        <v>-7.9861325115562432E-2</v>
      </c>
      <c r="L6" s="289">
        <f t="shared" si="4"/>
        <v>-25.91500000000001</v>
      </c>
      <c r="M6" s="418"/>
      <c r="O6" s="62" t="e">
        <f>IF(SUMIFS(#REF!,#REF!,$D6)&lt;&gt;0,SUMIFS(#REF!,#REF!,$D6),"")</f>
        <v>#REF!</v>
      </c>
    </row>
    <row r="7" spans="1:15" x14ac:dyDescent="0.35">
      <c r="A7" s="47">
        <v>4</v>
      </c>
      <c r="B7" s="297" t="s">
        <v>260</v>
      </c>
      <c r="C7" s="298" t="str">
        <f t="shared" si="0"/>
        <v>372</v>
      </c>
      <c r="D7" s="299">
        <v>486.2</v>
      </c>
      <c r="E7" s="300" t="s">
        <v>439</v>
      </c>
      <c r="F7" s="299">
        <f>SUMIF('[4]DAFTAR BD'!$D$4:$D$995,'[4]TOTAL HM'!$D7,'[4]DAFTAR BD'!$G$4:$G$995)</f>
        <v>0</v>
      </c>
      <c r="G7" s="301">
        <v>498.18</v>
      </c>
      <c r="H7" s="302"/>
      <c r="I7" s="303">
        <f>D7-(G7-H7)</f>
        <v>-11.980000000000018</v>
      </c>
      <c r="J7" s="304">
        <f t="shared" si="2"/>
        <v>-2.4640065816536442E-2</v>
      </c>
      <c r="K7" s="305">
        <f t="shared" si="3"/>
        <v>-0.17464006581653643</v>
      </c>
      <c r="L7" s="306">
        <f t="shared" si="4"/>
        <v>-84.910000000000011</v>
      </c>
      <c r="M7" s="412" t="s">
        <v>830</v>
      </c>
      <c r="O7" s="62" t="e">
        <f>IF(SUMIFS(#REF!,#REF!,$D7)&lt;&gt;0,SUMIFS(#REF!,#REF!,$D7),"")</f>
        <v>#REF!</v>
      </c>
    </row>
    <row r="8" spans="1:15" x14ac:dyDescent="0.35">
      <c r="A8" s="47">
        <v>5</v>
      </c>
      <c r="B8" s="297" t="s">
        <v>262</v>
      </c>
      <c r="C8" s="298" t="str">
        <f t="shared" si="0"/>
        <v>378</v>
      </c>
      <c r="D8" s="299">
        <v>485.7</v>
      </c>
      <c r="E8" s="300" t="s">
        <v>439</v>
      </c>
      <c r="F8" s="299">
        <f>SUMIF('[4]DAFTAR BD'!$D$4:$D$995,'[4]TOTAL HM'!$D8,'[4]DAFTAR BD'!$G$4:$G$995)</f>
        <v>0</v>
      </c>
      <c r="G8" s="301">
        <v>502.61</v>
      </c>
      <c r="H8" s="302"/>
      <c r="I8" s="303">
        <f t="shared" ref="I8:I23" si="5">D8-(G8-H8)</f>
        <v>-16.910000000000025</v>
      </c>
      <c r="J8" s="304">
        <f t="shared" si="2"/>
        <v>-3.4815729874408126E-2</v>
      </c>
      <c r="K8" s="305">
        <f t="shared" si="3"/>
        <v>-0.18481572987440811</v>
      </c>
      <c r="L8" s="306">
        <f t="shared" si="4"/>
        <v>-89.765000000000015</v>
      </c>
      <c r="M8" s="412"/>
      <c r="O8" s="62" t="e">
        <f>IF(SUMIFS(#REF!,#REF!,$D8)&lt;&gt;0,SUMIFS(#REF!,#REF!,$D8),"")</f>
        <v>#REF!</v>
      </c>
    </row>
    <row r="9" spans="1:15" x14ac:dyDescent="0.35">
      <c r="A9" s="47">
        <v>6</v>
      </c>
      <c r="B9" s="297" t="s">
        <v>264</v>
      </c>
      <c r="C9" s="298" t="str">
        <f t="shared" si="0"/>
        <v>380</v>
      </c>
      <c r="D9" s="299">
        <v>559.70000000000005</v>
      </c>
      <c r="E9" s="300" t="s">
        <v>439</v>
      </c>
      <c r="F9" s="299">
        <f>SUMIF('[4]DAFTAR BD'!$D$4:$D$995,'[4]TOTAL HM'!$D9,'[4]DAFTAR BD'!$G$4:$G$995)</f>
        <v>0</v>
      </c>
      <c r="G9" s="301">
        <v>560.6</v>
      </c>
      <c r="H9" s="302"/>
      <c r="I9" s="303">
        <f t="shared" si="5"/>
        <v>-0.89999999999997726</v>
      </c>
      <c r="J9" s="304">
        <f t="shared" si="2"/>
        <v>-1.6080042880113939E-3</v>
      </c>
      <c r="K9" s="305">
        <f t="shared" si="3"/>
        <v>-0.15160800428801138</v>
      </c>
      <c r="L9" s="306">
        <f t="shared" si="4"/>
        <v>-84.854999999999976</v>
      </c>
      <c r="M9" s="412"/>
      <c r="O9" s="62" t="e">
        <f>IF(SUMIFS(#REF!,#REF!,$D9)&lt;&gt;0,SUMIFS(#REF!,#REF!,$D9),"")</f>
        <v>#REF!</v>
      </c>
    </row>
    <row r="10" spans="1:15" x14ac:dyDescent="0.35">
      <c r="A10" s="47">
        <v>7</v>
      </c>
      <c r="B10" s="297" t="s">
        <v>266</v>
      </c>
      <c r="C10" s="298" t="str">
        <f t="shared" si="0"/>
        <v>382</v>
      </c>
      <c r="D10" s="299">
        <v>459.1</v>
      </c>
      <c r="E10" s="300" t="s">
        <v>439</v>
      </c>
      <c r="F10" s="299">
        <f>SUMIF('[4]DAFTAR BD'!$D$4:$D$995,'[4]TOTAL HM'!$D10,'[4]DAFTAR BD'!$G$4:$G$995)</f>
        <v>108</v>
      </c>
      <c r="G10" s="302">
        <v>463.78</v>
      </c>
      <c r="H10" s="302"/>
      <c r="I10" s="303">
        <f t="shared" si="5"/>
        <v>-4.67999999999995</v>
      </c>
      <c r="J10" s="304">
        <f t="shared" si="2"/>
        <v>-1.0193857547375189E-2</v>
      </c>
      <c r="K10" s="305">
        <f t="shared" si="3"/>
        <v>-0.1601938575473752</v>
      </c>
      <c r="L10" s="306">
        <f t="shared" si="4"/>
        <v>-73.544999999999959</v>
      </c>
      <c r="M10" s="412"/>
      <c r="O10" s="62" t="e">
        <f>IF(SUMIFS(#REF!,#REF!,$D10)&lt;&gt;0,SUMIFS(#REF!,#REF!,$D10),"")</f>
        <v>#REF!</v>
      </c>
    </row>
    <row r="11" spans="1:15" x14ac:dyDescent="0.35">
      <c r="A11" s="47">
        <v>8</v>
      </c>
      <c r="B11" s="297" t="s">
        <v>267</v>
      </c>
      <c r="C11" s="298" t="str">
        <f t="shared" si="0"/>
        <v>383</v>
      </c>
      <c r="D11" s="299">
        <v>575.20000000000005</v>
      </c>
      <c r="E11" s="300" t="s">
        <v>439</v>
      </c>
      <c r="F11" s="299">
        <f>SUMIF('[4]DAFTAR BD'!$D$4:$D$995,'[4]TOTAL HM'!$D11,'[4]DAFTAR BD'!$G$4:$G$995)</f>
        <v>0</v>
      </c>
      <c r="G11" s="301">
        <v>574.66</v>
      </c>
      <c r="H11" s="302"/>
      <c r="I11" s="303">
        <f t="shared" si="5"/>
        <v>0.54000000000007731</v>
      </c>
      <c r="J11" s="304">
        <f t="shared" si="2"/>
        <v>9.3880389429776994E-4</v>
      </c>
      <c r="K11" s="305">
        <f t="shared" si="3"/>
        <v>-0.14906119610570223</v>
      </c>
      <c r="L11" s="307">
        <f t="shared" si="4"/>
        <v>-85.739999999999924</v>
      </c>
      <c r="M11" s="412"/>
      <c r="O11" s="62" t="e">
        <f>IF(SUMIFS(#REF!,#REF!,$D11)&lt;&gt;0,SUMIFS(#REF!,#REF!,$D11),"")</f>
        <v>#REF!</v>
      </c>
    </row>
    <row r="12" spans="1:15" x14ac:dyDescent="0.35">
      <c r="A12" s="47">
        <v>9</v>
      </c>
      <c r="B12" s="313" t="s">
        <v>261</v>
      </c>
      <c r="C12" s="314" t="str">
        <f t="shared" si="0"/>
        <v>373</v>
      </c>
      <c r="D12" s="315">
        <v>565.6</v>
      </c>
      <c r="E12" s="274" t="s">
        <v>439</v>
      </c>
      <c r="F12" s="315">
        <f>SUMIF('[4]DAFTAR BD'!$D$4:$D$995,'[4]TOTAL HM'!$D12,'[4]DAFTAR BD'!$G$4:$G$995)</f>
        <v>0</v>
      </c>
      <c r="G12" s="316">
        <v>542.74</v>
      </c>
      <c r="H12" s="317"/>
      <c r="I12" s="318">
        <f t="shared" si="5"/>
        <v>22.860000000000014</v>
      </c>
      <c r="J12" s="319">
        <f t="shared" si="2"/>
        <v>4.041725601131544E-2</v>
      </c>
      <c r="K12" s="320">
        <f t="shared" si="3"/>
        <v>-0.10958274398868456</v>
      </c>
      <c r="L12" s="321">
        <f t="shared" si="4"/>
        <v>-61.97999999999999</v>
      </c>
      <c r="M12" s="410" t="s">
        <v>828</v>
      </c>
      <c r="O12" s="62" t="e">
        <f>IF(SUMIFS(#REF!,#REF!,$D12)&lt;&gt;0,SUMIFS(#REF!,#REF!,$D12),"")</f>
        <v>#REF!</v>
      </c>
    </row>
    <row r="13" spans="1:15" x14ac:dyDescent="0.35">
      <c r="A13" s="47">
        <v>10</v>
      </c>
      <c r="B13" s="313" t="s">
        <v>263</v>
      </c>
      <c r="C13" s="314" t="str">
        <f t="shared" si="0"/>
        <v>379</v>
      </c>
      <c r="D13" s="315">
        <v>44</v>
      </c>
      <c r="E13" s="274" t="s">
        <v>439</v>
      </c>
      <c r="F13" s="315">
        <f>SUMIF('[4]DAFTAR BD'!$D$4:$D$995,'[4]TOTAL HM'!$D13,'[4]DAFTAR BD'!$G$4:$G$995)</f>
        <v>264</v>
      </c>
      <c r="G13" s="316">
        <v>70.260000000000005</v>
      </c>
      <c r="H13" s="322"/>
      <c r="I13" s="318">
        <f t="shared" si="5"/>
        <v>-26.260000000000005</v>
      </c>
      <c r="J13" s="319">
        <f t="shared" si="2"/>
        <v>-0.59681818181818191</v>
      </c>
      <c r="K13" s="320">
        <f t="shared" si="3"/>
        <v>-0.74681818181818194</v>
      </c>
      <c r="L13" s="321">
        <f t="shared" si="4"/>
        <v>-32.860000000000007</v>
      </c>
      <c r="M13" s="410"/>
      <c r="N13" s="121" t="s">
        <v>762</v>
      </c>
      <c r="O13" s="62" t="e">
        <f>IF(SUMIFS(#REF!,#REF!,$D13)&lt;&gt;0,SUMIFS(#REF!,#REF!,$D13),"")</f>
        <v>#REF!</v>
      </c>
    </row>
    <row r="14" spans="1:15" x14ac:dyDescent="0.35">
      <c r="A14" s="47">
        <v>11</v>
      </c>
      <c r="B14" s="313" t="s">
        <v>265</v>
      </c>
      <c r="C14" s="314" t="str">
        <f t="shared" si="0"/>
        <v>381</v>
      </c>
      <c r="D14" s="315">
        <v>583</v>
      </c>
      <c r="E14" s="274" t="s">
        <v>439</v>
      </c>
      <c r="F14" s="315">
        <f>SUMIF('[4]DAFTAR BD'!$D$4:$D$995,'[4]TOTAL HM'!$D14,'[4]DAFTAR BD'!$G$4:$G$995)</f>
        <v>0</v>
      </c>
      <c r="G14" s="316">
        <v>595.1</v>
      </c>
      <c r="H14" s="317"/>
      <c r="I14" s="318">
        <f t="shared" si="5"/>
        <v>-12.100000000000023</v>
      </c>
      <c r="J14" s="319">
        <f t="shared" si="2"/>
        <v>-2.0754716981132116E-2</v>
      </c>
      <c r="K14" s="320">
        <f t="shared" si="3"/>
        <v>-0.17075471698113212</v>
      </c>
      <c r="L14" s="321">
        <f t="shared" si="4"/>
        <v>-99.550000000000026</v>
      </c>
      <c r="M14" s="410"/>
      <c r="O14" s="62" t="e">
        <f>IF(SUMIFS(#REF!,#REF!,$D14)&lt;&gt;0,SUMIFS(#REF!,#REF!,$D14),"")</f>
        <v>#REF!</v>
      </c>
    </row>
    <row r="15" spans="1:15" x14ac:dyDescent="0.35">
      <c r="A15" s="47">
        <v>12</v>
      </c>
      <c r="B15" s="313" t="s">
        <v>347</v>
      </c>
      <c r="C15" s="314" t="str">
        <f t="shared" si="0"/>
        <v>384</v>
      </c>
      <c r="D15" s="315">
        <v>393.8</v>
      </c>
      <c r="E15" s="274" t="s">
        <v>439</v>
      </c>
      <c r="F15" s="315">
        <f>SUMIF('[4]DAFTAR BD'!$D$4:$D$995,'[4]TOTAL HM'!$D15,'[4]DAFTAR BD'!$G$4:$G$995)</f>
        <v>140</v>
      </c>
      <c r="G15" s="316">
        <v>411.84</v>
      </c>
      <c r="H15" s="317"/>
      <c r="I15" s="318">
        <f t="shared" si="5"/>
        <v>-18.039999999999964</v>
      </c>
      <c r="J15" s="319">
        <f t="shared" si="2"/>
        <v>-4.5810055865921691E-2</v>
      </c>
      <c r="K15" s="320">
        <f t="shared" si="3"/>
        <v>-0.19581005586592168</v>
      </c>
      <c r="L15" s="321">
        <f t="shared" si="4"/>
        <v>-77.109999999999957</v>
      </c>
      <c r="M15" s="410"/>
      <c r="O15" s="62" t="e">
        <f>IF(SUMIFS(#REF!,#REF!,$D15)&lt;&gt;0,SUMIFS(#REF!,#REF!,$D15),"")</f>
        <v>#REF!</v>
      </c>
    </row>
    <row r="16" spans="1:15" x14ac:dyDescent="0.35">
      <c r="A16" s="47">
        <v>13</v>
      </c>
      <c r="B16" s="65" t="s">
        <v>258</v>
      </c>
      <c r="C16" s="73" t="str">
        <f t="shared" si="0"/>
        <v>361</v>
      </c>
      <c r="D16" s="148">
        <v>350.2</v>
      </c>
      <c r="E16" s="273" t="s">
        <v>439</v>
      </c>
      <c r="F16" s="148">
        <f>SUMIF('[4]DAFTAR BD'!$D$4:$D$995,'[4]TOTAL HM'!$D16,'[4]DAFTAR BD'!$G$4:$G$995)</f>
        <v>0</v>
      </c>
      <c r="G16" s="311">
        <v>375.74</v>
      </c>
      <c r="H16" s="312"/>
      <c r="I16" s="149">
        <f t="shared" si="5"/>
        <v>-25.54000000000002</v>
      </c>
      <c r="J16" s="150">
        <f t="shared" si="2"/>
        <v>-7.2929754426042326E-2</v>
      </c>
      <c r="K16" s="114">
        <f t="shared" si="3"/>
        <v>-0.22292975442604232</v>
      </c>
      <c r="L16" s="113">
        <f t="shared" si="4"/>
        <v>-78.070000000000022</v>
      </c>
      <c r="M16" s="411" t="s">
        <v>829</v>
      </c>
      <c r="O16" s="62" t="e">
        <f>IF(SUMIFS(#REF!,#REF!,$D16)&lt;&gt;0,SUMIFS(#REF!,#REF!,$D16),"")</f>
        <v>#REF!</v>
      </c>
    </row>
    <row r="17" spans="1:15" x14ac:dyDescent="0.35">
      <c r="A17" s="47">
        <v>14</v>
      </c>
      <c r="B17" s="65" t="s">
        <v>259</v>
      </c>
      <c r="C17" s="73" t="str">
        <f t="shared" si="0"/>
        <v>362</v>
      </c>
      <c r="D17" s="148">
        <v>179.3</v>
      </c>
      <c r="E17" s="273" t="s">
        <v>439</v>
      </c>
      <c r="F17" s="148">
        <f>SUMIF('[4]DAFTAR BD'!$D$4:$D$995,'[4]TOTAL HM'!$D17,'[4]DAFTAR BD'!$G$4:$G$995)</f>
        <v>264</v>
      </c>
      <c r="G17" s="311">
        <v>171.77</v>
      </c>
      <c r="H17" s="312"/>
      <c r="I17" s="149">
        <f t="shared" si="5"/>
        <v>7.5300000000000011</v>
      </c>
      <c r="J17" s="150">
        <f t="shared" si="2"/>
        <v>4.1996653653095371E-2</v>
      </c>
      <c r="K17" s="114">
        <f t="shared" si="3"/>
        <v>-0.10800334634690462</v>
      </c>
      <c r="L17" s="113">
        <f t="shared" si="4"/>
        <v>-19.364999999999998</v>
      </c>
      <c r="M17" s="411"/>
      <c r="N17" s="121" t="s">
        <v>762</v>
      </c>
      <c r="O17" s="62" t="e">
        <f>IF(SUMIFS(#REF!,#REF!,$D17)&lt;&gt;0,SUMIFS(#REF!,#REF!,$D17),"")</f>
        <v>#REF!</v>
      </c>
    </row>
    <row r="18" spans="1:15" x14ac:dyDescent="0.35">
      <c r="A18" s="47">
        <v>15</v>
      </c>
      <c r="B18" s="323" t="s">
        <v>734</v>
      </c>
      <c r="C18" s="314" t="str">
        <f t="shared" si="0"/>
        <v>387</v>
      </c>
      <c r="D18" s="315">
        <v>534.29999999999995</v>
      </c>
      <c r="E18" s="274" t="s">
        <v>439</v>
      </c>
      <c r="F18" s="315">
        <f>SUMIF('[4]DAFTAR BD'!$D$4:$D$995,'[4]TOTAL HM'!$D18,'[4]DAFTAR BD'!$G$4:$G$995)</f>
        <v>0</v>
      </c>
      <c r="G18" s="316">
        <v>540.32000000000005</v>
      </c>
      <c r="H18" s="317"/>
      <c r="I18" s="318">
        <f t="shared" si="5"/>
        <v>-6.0200000000000955</v>
      </c>
      <c r="J18" s="319">
        <f t="shared" si="2"/>
        <v>-1.1267078420363272E-2</v>
      </c>
      <c r="K18" s="320">
        <f t="shared" si="3"/>
        <v>-0.16126707842036325</v>
      </c>
      <c r="L18" s="321">
        <f t="shared" si="4"/>
        <v>-86.165000000000077</v>
      </c>
      <c r="M18" s="275" t="s">
        <v>828</v>
      </c>
      <c r="O18" s="62" t="e">
        <f>IF(SUMIFS(#REF!,#REF!,$D18)&lt;&gt;0,SUMIFS(#REF!,#REF!,$D18),"")</f>
        <v>#REF!</v>
      </c>
    </row>
    <row r="19" spans="1:15" x14ac:dyDescent="0.35">
      <c r="A19" s="47">
        <v>16</v>
      </c>
      <c r="B19" s="324" t="s">
        <v>733</v>
      </c>
      <c r="C19" s="290" t="str">
        <f t="shared" si="0"/>
        <v>388</v>
      </c>
      <c r="D19" s="291">
        <v>475.8</v>
      </c>
      <c r="E19" s="292" t="s">
        <v>439</v>
      </c>
      <c r="F19" s="291">
        <f>SUMIF('[4]DAFTAR BD'!$D$4:$D$995,'[4]TOTAL HM'!$D19,'[4]DAFTAR BD'!$G$4:$G$995)</f>
        <v>24</v>
      </c>
      <c r="G19" s="308">
        <v>472.68</v>
      </c>
      <c r="H19" s="310"/>
      <c r="I19" s="293">
        <f t="shared" si="5"/>
        <v>3.1200000000000045</v>
      </c>
      <c r="J19" s="294">
        <f t="shared" si="2"/>
        <v>6.5573770491803374E-3</v>
      </c>
      <c r="K19" s="295">
        <f t="shared" si="3"/>
        <v>-0.14344262295081966</v>
      </c>
      <c r="L19" s="296">
        <f t="shared" si="4"/>
        <v>-68.25</v>
      </c>
      <c r="M19" s="412" t="s">
        <v>830</v>
      </c>
      <c r="O19" s="62" t="e">
        <f>IF(SUMIFS(#REF!,#REF!,$D19)&lt;&gt;0,SUMIFS(#REF!,#REF!,$D19),"")</f>
        <v>#REF!</v>
      </c>
    </row>
    <row r="20" spans="1:15" x14ac:dyDescent="0.35">
      <c r="A20" s="47">
        <v>17</v>
      </c>
      <c r="B20" s="324" t="s">
        <v>732</v>
      </c>
      <c r="C20" s="290" t="str">
        <f t="shared" si="0"/>
        <v>391</v>
      </c>
      <c r="D20" s="291">
        <v>554.9</v>
      </c>
      <c r="E20" s="292" t="s">
        <v>439</v>
      </c>
      <c r="F20" s="291">
        <f>SUMIF('[4]DAFTAR BD'!$D$4:$D$995,'[4]TOTAL HM'!$D20,'[4]DAFTAR BD'!$G$4:$G$995)</f>
        <v>0</v>
      </c>
      <c r="G20" s="308">
        <v>573.30999999999995</v>
      </c>
      <c r="H20" s="309"/>
      <c r="I20" s="293">
        <f t="shared" si="5"/>
        <v>-18.409999999999968</v>
      </c>
      <c r="J20" s="294">
        <f t="shared" si="2"/>
        <v>-3.3177149035862261E-2</v>
      </c>
      <c r="K20" s="295">
        <f t="shared" si="3"/>
        <v>-0.18317714903586224</v>
      </c>
      <c r="L20" s="296">
        <f t="shared" si="4"/>
        <v>-101.64499999999995</v>
      </c>
      <c r="M20" s="412"/>
    </row>
    <row r="21" spans="1:15" x14ac:dyDescent="0.35">
      <c r="A21" s="47">
        <v>18</v>
      </c>
      <c r="B21" s="324" t="s">
        <v>737</v>
      </c>
      <c r="C21" s="290" t="str">
        <f t="shared" si="0"/>
        <v>389</v>
      </c>
      <c r="D21" s="291">
        <v>528.79999999999995</v>
      </c>
      <c r="E21" s="292" t="s">
        <v>439</v>
      </c>
      <c r="F21" s="291">
        <f>SUMIF('[4]DAFTAR BD'!$D$4:$D$995,'[4]TOTAL HM'!$D21,'[4]DAFTAR BD'!$G$4:$G$995)</f>
        <v>12</v>
      </c>
      <c r="G21" s="308">
        <v>536.63</v>
      </c>
      <c r="H21" s="309"/>
      <c r="I21" s="293">
        <f t="shared" si="5"/>
        <v>-7.8300000000000409</v>
      </c>
      <c r="J21" s="294">
        <f t="shared" si="2"/>
        <v>-1.4807110438729277E-2</v>
      </c>
      <c r="K21" s="295">
        <f t="shared" si="3"/>
        <v>-0.16480711043872928</v>
      </c>
      <c r="L21" s="296">
        <f t="shared" si="4"/>
        <v>-87.150000000000034</v>
      </c>
      <c r="M21" s="412"/>
    </row>
    <row r="22" spans="1:15" x14ac:dyDescent="0.35">
      <c r="A22" s="47">
        <v>19</v>
      </c>
      <c r="B22" s="324" t="s">
        <v>735</v>
      </c>
      <c r="C22" s="290" t="str">
        <f t="shared" si="0"/>
        <v>390</v>
      </c>
      <c r="D22" s="291">
        <v>547</v>
      </c>
      <c r="E22" s="292" t="s">
        <v>439</v>
      </c>
      <c r="F22" s="291">
        <f>SUMIF('[4]DAFTAR BD'!$D$4:$D$995,'[4]TOTAL HM'!$D22,'[4]DAFTAR BD'!$G$4:$G$995)</f>
        <v>5</v>
      </c>
      <c r="G22" s="308">
        <v>551.70000000000005</v>
      </c>
      <c r="H22" s="309"/>
      <c r="I22" s="293">
        <f t="shared" si="5"/>
        <v>-4.7000000000000455</v>
      </c>
      <c r="J22" s="294">
        <f t="shared" si="2"/>
        <v>-8.5923217550275058E-3</v>
      </c>
      <c r="K22" s="295">
        <f t="shared" si="3"/>
        <v>-0.15859232175502749</v>
      </c>
      <c r="L22" s="296">
        <f t="shared" si="4"/>
        <v>-86.750000000000043</v>
      </c>
      <c r="M22" s="412"/>
    </row>
    <row r="23" spans="1:15" ht="15" thickBot="1" x14ac:dyDescent="0.4">
      <c r="A23" s="47">
        <v>20</v>
      </c>
      <c r="B23" s="324" t="s">
        <v>736</v>
      </c>
      <c r="C23" s="290" t="str">
        <f t="shared" si="0"/>
        <v>392</v>
      </c>
      <c r="D23" s="291">
        <v>577.20000000000005</v>
      </c>
      <c r="E23" s="292" t="s">
        <v>439</v>
      </c>
      <c r="F23" s="291">
        <f>SUMIF('[4]DAFTAR BD'!$D$4:$D$995,'[4]TOTAL HM'!$D23,'[4]DAFTAR BD'!$G$4:$G$995)</f>
        <v>4</v>
      </c>
      <c r="G23" s="308">
        <v>571.88</v>
      </c>
      <c r="H23" s="309"/>
      <c r="I23" s="293">
        <f t="shared" si="5"/>
        <v>5.32000000000005</v>
      </c>
      <c r="J23" s="294">
        <f t="shared" si="2"/>
        <v>9.2169092169093036E-3</v>
      </c>
      <c r="K23" s="295">
        <f t="shared" si="3"/>
        <v>-0.1407830907830907</v>
      </c>
      <c r="L23" s="296">
        <f t="shared" si="4"/>
        <v>-81.259999999999962</v>
      </c>
      <c r="M23" s="412"/>
    </row>
    <row r="24" spans="1:15" ht="15" thickBot="1" x14ac:dyDescent="0.4">
      <c r="A24" s="413" t="s">
        <v>268</v>
      </c>
      <c r="B24" s="413"/>
      <c r="C24" s="413"/>
      <c r="D24" s="245">
        <f>SUM(D4:D23)</f>
        <v>8590.6</v>
      </c>
      <c r="E24" s="254"/>
      <c r="F24" s="115">
        <f>SUM(F4:F17)</f>
        <v>916</v>
      </c>
      <c r="G24" s="117">
        <f>SUM(G4:G23)</f>
        <v>8690.5399999999991</v>
      </c>
      <c r="H24" s="117">
        <f>SUM(H7:H11)</f>
        <v>0</v>
      </c>
      <c r="I24" s="271">
        <f>SUM(I4:I23)</f>
        <v>-99.94</v>
      </c>
      <c r="J24" s="271">
        <f>SUM(J4:J23)</f>
        <v>-0.77485322248013588</v>
      </c>
      <c r="K24" s="119">
        <f>SUM(K7:K11)</f>
        <v>-0.82031885363203338</v>
      </c>
      <c r="L24" s="120">
        <f>SUM(L4:L23)</f>
        <v>-1388.5300000000002</v>
      </c>
    </row>
    <row r="27" spans="1:15" x14ac:dyDescent="0.35">
      <c r="E27">
        <v>7899.8</v>
      </c>
      <c r="F27">
        <v>300000</v>
      </c>
      <c r="G27">
        <f>E27*F27</f>
        <v>2369940000</v>
      </c>
    </row>
    <row r="28" spans="1:15" x14ac:dyDescent="0.35">
      <c r="E28">
        <v>690.8</v>
      </c>
      <c r="F28">
        <v>210000</v>
      </c>
      <c r="G28">
        <f>E28*F28</f>
        <v>145068000</v>
      </c>
    </row>
    <row r="29" spans="1:15" x14ac:dyDescent="0.35">
      <c r="G29">
        <f>SUM(G27:G28)</f>
        <v>2515008000</v>
      </c>
    </row>
    <row r="31" spans="1:15" x14ac:dyDescent="0.35">
      <c r="G31" s="346">
        <v>2515008000</v>
      </c>
    </row>
    <row r="359" spans="3:3" x14ac:dyDescent="0.35">
      <c r="C359" s="161" t="s">
        <v>978</v>
      </c>
    </row>
  </sheetData>
  <mergeCells count="16">
    <mergeCell ref="M4:M6"/>
    <mergeCell ref="M7:M11"/>
    <mergeCell ref="M12:M15"/>
    <mergeCell ref="M16:M17"/>
    <mergeCell ref="M19:M23"/>
    <mergeCell ref="L2:L3"/>
    <mergeCell ref="A24:C24"/>
    <mergeCell ref="G1:H1"/>
    <mergeCell ref="A2:A3"/>
    <mergeCell ref="B2:B3"/>
    <mergeCell ref="C2:C3"/>
    <mergeCell ref="D2:D3"/>
    <mergeCell ref="E2:E3"/>
    <mergeCell ref="F2:F3"/>
    <mergeCell ref="G2:G3"/>
    <mergeCell ref="H2:H3"/>
  </mergeCells>
  <printOptions horizontalCentered="1"/>
  <pageMargins left="0" right="0" top="0" bottom="0.74803149606299213" header="0.31496062992125984" footer="0.31496062992125984"/>
  <pageSetup paperSize="9" scale="75" fitToWidth="0" orientation="landscape" horizontalDpi="0" verticalDpi="0" r:id="rId1"/>
  <rowBreaks count="1" manualBreakCount="1">
    <brk id="25" max="16383" man="1"/>
  </rowBreaks>
  <colBreaks count="1" manualBreakCount="1">
    <brk id="1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5" zoomScaleNormal="85" workbookViewId="0">
      <selection sqref="A1:M24"/>
    </sheetView>
  </sheetViews>
  <sheetFormatPr defaultRowHeight="14.5" x14ac:dyDescent="0.35"/>
  <cols>
    <col min="2" max="2" width="17.6328125" bestFit="1" customWidth="1"/>
    <col min="4" max="4" width="18.1796875" bestFit="1" customWidth="1"/>
    <col min="5" max="5" width="10.6328125" bestFit="1" customWidth="1"/>
    <col min="7" max="7" width="13.453125" bestFit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1796875" bestFit="1" customWidth="1"/>
    <col min="13" max="13" width="15.7265625" bestFit="1" customWidth="1"/>
  </cols>
  <sheetData>
    <row r="1" spans="1:13" x14ac:dyDescent="0.35">
      <c r="D1" s="227" t="s">
        <v>764</v>
      </c>
      <c r="G1" s="423" t="s">
        <v>763</v>
      </c>
      <c r="H1" s="423"/>
      <c r="K1" s="112">
        <v>0.15</v>
      </c>
    </row>
    <row r="2" spans="1:13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</row>
    <row r="3" spans="1:13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</row>
    <row r="4" spans="1:13" x14ac:dyDescent="0.35">
      <c r="A4" s="47">
        <v>1</v>
      </c>
      <c r="B4" s="138" t="s">
        <v>344</v>
      </c>
      <c r="C4" s="139" t="str">
        <f t="shared" ref="C4:C17" si="0">RIGHT(B4,3)</f>
        <v>348</v>
      </c>
      <c r="D4" s="151">
        <v>331.8</v>
      </c>
      <c r="E4" s="141" t="s">
        <v>439</v>
      </c>
      <c r="F4" s="249">
        <f>SUMIF('[5]DAFTAR BD'!$D$4:$D$999,'[5]TOTAL HM'!$D4,'[5]DAFTAR BD'!$G$4:$G$999)</f>
        <v>15</v>
      </c>
      <c r="G4" s="142">
        <v>317.10000000000002</v>
      </c>
      <c r="H4" s="143"/>
      <c r="I4" s="144">
        <f>D4-(G4-H4)</f>
        <v>14.699999999999989</v>
      </c>
      <c r="J4" s="145">
        <f>I4/D4*100%</f>
        <v>4.4303797468354396E-2</v>
      </c>
      <c r="K4" s="146">
        <f>J4-$K$1</f>
        <v>-0.10569620253164561</v>
      </c>
      <c r="L4" s="147">
        <f>D4*K4</f>
        <v>-35.070000000000014</v>
      </c>
    </row>
    <row r="5" spans="1:13" x14ac:dyDescent="0.35">
      <c r="A5" s="47">
        <v>2</v>
      </c>
      <c r="B5" s="138" t="s">
        <v>345</v>
      </c>
      <c r="C5" s="139" t="str">
        <f t="shared" si="0"/>
        <v>349</v>
      </c>
      <c r="D5" s="140">
        <v>307.2</v>
      </c>
      <c r="E5" s="141" t="s">
        <v>439</v>
      </c>
      <c r="F5" s="140">
        <f>SUMIF('[5]DAFTAR BD'!$D$4:$D$999,'[5]TOTAL HM'!$D5,'[5]DAFTAR BD'!$G$4:$G$999)</f>
        <v>24</v>
      </c>
      <c r="G5" s="142">
        <v>292.89</v>
      </c>
      <c r="H5" s="143"/>
      <c r="I5" s="144">
        <f t="shared" ref="I5:I6" si="1">D5-(G5-H5)</f>
        <v>14.310000000000002</v>
      </c>
      <c r="J5" s="145">
        <f t="shared" ref="J5:J17" si="2">I5/D5*100%</f>
        <v>4.658203125000001E-2</v>
      </c>
      <c r="K5" s="146">
        <f t="shared" ref="K5:K17" si="3">J5-$K$1</f>
        <v>-0.10341796874999998</v>
      </c>
      <c r="L5" s="147">
        <f t="shared" ref="L5:L17" si="4">D5*K5</f>
        <v>-31.769999999999992</v>
      </c>
    </row>
    <row r="6" spans="1:13" x14ac:dyDescent="0.35">
      <c r="A6" s="179">
        <v>3</v>
      </c>
      <c r="B6" s="138" t="s">
        <v>346</v>
      </c>
      <c r="C6" s="139" t="str">
        <f t="shared" si="0"/>
        <v>350</v>
      </c>
      <c r="D6" s="140">
        <v>339.1</v>
      </c>
      <c r="E6" s="141" t="s">
        <v>439</v>
      </c>
      <c r="F6" s="140">
        <f>SUMIF('[5]DAFTAR BD'!$D$4:$D$999,'[5]TOTAL HM'!$D6,'[5]DAFTAR BD'!$G$4:$G$999)</f>
        <v>12</v>
      </c>
      <c r="G6" s="142">
        <v>322.57</v>
      </c>
      <c r="H6" s="143"/>
      <c r="I6" s="144">
        <f t="shared" si="1"/>
        <v>16.53000000000003</v>
      </c>
      <c r="J6" s="145">
        <f t="shared" si="2"/>
        <v>4.8746682394573956E-2</v>
      </c>
      <c r="K6" s="146">
        <f t="shared" si="3"/>
        <v>-0.10125331760542604</v>
      </c>
      <c r="L6" s="229">
        <f t="shared" si="4"/>
        <v>-34.334999999999972</v>
      </c>
    </row>
    <row r="7" spans="1:13" x14ac:dyDescent="0.35">
      <c r="A7" s="47">
        <v>4</v>
      </c>
      <c r="B7" s="65" t="s">
        <v>260</v>
      </c>
      <c r="C7" s="73" t="str">
        <f t="shared" si="0"/>
        <v>372</v>
      </c>
      <c r="D7" s="148">
        <v>582.79999999999995</v>
      </c>
      <c r="E7" s="75" t="s">
        <v>439</v>
      </c>
      <c r="F7" s="148">
        <f>SUMIF('[5]DAFTAR BD'!$D$4:$D$999,'[5]TOTAL HM'!$D7,'[5]DAFTAR BD'!$G$4:$G$999)</f>
        <v>9</v>
      </c>
      <c r="G7" s="76">
        <v>563.15</v>
      </c>
      <c r="H7" s="252">
        <v>125.31</v>
      </c>
      <c r="I7" s="149">
        <f>D7-(G7-H7)</f>
        <v>144.95999999999998</v>
      </c>
      <c r="J7" s="150">
        <f t="shared" si="2"/>
        <v>0.24873026767330128</v>
      </c>
      <c r="K7" s="114">
        <f t="shared" si="3"/>
        <v>9.8730267673301286E-2</v>
      </c>
      <c r="L7" s="113">
        <f t="shared" si="4"/>
        <v>57.539999999999985</v>
      </c>
    </row>
    <row r="8" spans="1:13" x14ac:dyDescent="0.35">
      <c r="A8" s="47">
        <v>5</v>
      </c>
      <c r="B8" s="65" t="s">
        <v>262</v>
      </c>
      <c r="C8" s="73" t="str">
        <f t="shared" si="0"/>
        <v>378</v>
      </c>
      <c r="D8" s="148">
        <v>602.4</v>
      </c>
      <c r="E8" s="75" t="s">
        <v>439</v>
      </c>
      <c r="F8" s="148">
        <f>SUMIF('[5]DAFTAR BD'!$D$4:$D$999,'[5]TOTAL HM'!$D8,'[5]DAFTAR BD'!$G$4:$G$999)</f>
        <v>5</v>
      </c>
      <c r="G8" s="76">
        <v>603.23</v>
      </c>
      <c r="H8" s="252">
        <v>134.6</v>
      </c>
      <c r="I8" s="149">
        <f t="shared" ref="I8:I17" si="5">D8-(G8-H8)</f>
        <v>133.76999999999998</v>
      </c>
      <c r="J8" s="150">
        <f t="shared" si="2"/>
        <v>0.22206175298804778</v>
      </c>
      <c r="K8" s="114">
        <f t="shared" si="3"/>
        <v>7.2061752988047789E-2</v>
      </c>
      <c r="L8" s="113">
        <f t="shared" si="4"/>
        <v>43.409999999999989</v>
      </c>
    </row>
    <row r="9" spans="1:13" x14ac:dyDescent="0.35">
      <c r="A9" s="47">
        <v>6</v>
      </c>
      <c r="B9" s="65" t="s">
        <v>264</v>
      </c>
      <c r="C9" s="73" t="str">
        <f t="shared" si="0"/>
        <v>380</v>
      </c>
      <c r="D9" s="148">
        <v>556.29999999999995</v>
      </c>
      <c r="E9" s="75" t="s">
        <v>439</v>
      </c>
      <c r="F9" s="148">
        <f>SUMIF('[5]DAFTAR BD'!$D$4:$D$999,'[5]TOTAL HM'!$D9,'[5]DAFTAR BD'!$G$4:$G$999)</f>
        <v>65</v>
      </c>
      <c r="G9" s="76">
        <v>557.41</v>
      </c>
      <c r="H9" s="252">
        <v>143.44</v>
      </c>
      <c r="I9" s="149">
        <f t="shared" si="5"/>
        <v>142.32999999999998</v>
      </c>
      <c r="J9" s="150">
        <f t="shared" si="2"/>
        <v>0.2558511594463419</v>
      </c>
      <c r="K9" s="114">
        <f t="shared" si="3"/>
        <v>0.10585115944634191</v>
      </c>
      <c r="L9" s="113">
        <f t="shared" si="4"/>
        <v>58.884999999999998</v>
      </c>
    </row>
    <row r="10" spans="1:13" x14ac:dyDescent="0.35">
      <c r="A10" s="47">
        <v>7</v>
      </c>
      <c r="B10" s="65" t="s">
        <v>266</v>
      </c>
      <c r="C10" s="258" t="str">
        <f t="shared" si="0"/>
        <v>382</v>
      </c>
      <c r="D10" s="259"/>
      <c r="E10" s="260" t="s">
        <v>439</v>
      </c>
      <c r="F10" s="259">
        <f>SUMIF('[5]DAFTAR BD'!$D$4:$D$999,'[5]TOTAL HM'!$D10,'[5]DAFTAR BD'!$G$4:$G$999)</f>
        <v>720</v>
      </c>
      <c r="G10" s="253"/>
      <c r="H10" s="253"/>
      <c r="I10" s="261">
        <f t="shared" si="5"/>
        <v>0</v>
      </c>
      <c r="J10" s="262" t="e">
        <f t="shared" si="2"/>
        <v>#DIV/0!</v>
      </c>
      <c r="K10" s="263" t="e">
        <f t="shared" si="3"/>
        <v>#DIV/0!</v>
      </c>
      <c r="L10" s="211" t="e">
        <f t="shared" si="4"/>
        <v>#DIV/0!</v>
      </c>
      <c r="M10" s="121" t="s">
        <v>762</v>
      </c>
    </row>
    <row r="11" spans="1:13" x14ac:dyDescent="0.35">
      <c r="A11" s="47">
        <v>8</v>
      </c>
      <c r="B11" s="65" t="s">
        <v>267</v>
      </c>
      <c r="C11" s="73" t="str">
        <f t="shared" si="0"/>
        <v>383</v>
      </c>
      <c r="D11" s="148">
        <v>292.3</v>
      </c>
      <c r="E11" s="75" t="s">
        <v>439</v>
      </c>
      <c r="F11" s="148">
        <f>SUMIF('[5]DAFTAR BD'!$D$4:$D$999,'[5]TOTAL HM'!$D11,'[5]DAFTAR BD'!$G$4:$G$999)</f>
        <v>462</v>
      </c>
      <c r="G11" s="76">
        <v>291.32</v>
      </c>
      <c r="H11" s="252">
        <v>86.11</v>
      </c>
      <c r="I11" s="149">
        <f t="shared" si="5"/>
        <v>87.090000000000032</v>
      </c>
      <c r="J11" s="150">
        <f t="shared" si="2"/>
        <v>0.2979473144030107</v>
      </c>
      <c r="K11" s="114">
        <f t="shared" si="3"/>
        <v>0.1479473144030107</v>
      </c>
      <c r="L11" s="246">
        <f t="shared" si="4"/>
        <v>43.245000000000033</v>
      </c>
    </row>
    <row r="12" spans="1:13" x14ac:dyDescent="0.35">
      <c r="A12" s="47">
        <v>9</v>
      </c>
      <c r="B12" s="138" t="s">
        <v>261</v>
      </c>
      <c r="C12" s="139" t="str">
        <f t="shared" si="0"/>
        <v>373</v>
      </c>
      <c r="D12" s="140">
        <v>309.8</v>
      </c>
      <c r="E12" s="141" t="s">
        <v>439</v>
      </c>
      <c r="F12" s="140">
        <f>SUMIF('[5]DAFTAR BD'!$D$4:$D$999,'[5]TOTAL HM'!$D12,'[5]DAFTAR BD'!$G$4:$G$999)</f>
        <v>357.5</v>
      </c>
      <c r="G12" s="142">
        <v>276.85000000000002</v>
      </c>
      <c r="H12" s="143"/>
      <c r="I12" s="144">
        <f t="shared" si="5"/>
        <v>32.949999999999989</v>
      </c>
      <c r="J12" s="145">
        <f t="shared" si="2"/>
        <v>0.10635894125242087</v>
      </c>
      <c r="K12" s="146">
        <f t="shared" si="3"/>
        <v>-4.364105874757912E-2</v>
      </c>
      <c r="L12" s="147">
        <f t="shared" si="4"/>
        <v>-13.520000000000012</v>
      </c>
    </row>
    <row r="13" spans="1:13" x14ac:dyDescent="0.35">
      <c r="A13" s="47">
        <v>10</v>
      </c>
      <c r="B13" s="138" t="s">
        <v>263</v>
      </c>
      <c r="C13" s="139" t="str">
        <f t="shared" si="0"/>
        <v>379</v>
      </c>
      <c r="D13" s="140">
        <v>323.5</v>
      </c>
      <c r="E13" s="141" t="s">
        <v>439</v>
      </c>
      <c r="F13" s="140">
        <f>SUMIF('[5]DAFTAR BD'!$D$4:$D$999,'[5]TOTAL HM'!$D13,'[5]DAFTAR BD'!$G$4:$G$999)</f>
        <v>302</v>
      </c>
      <c r="G13" s="142">
        <v>330.87</v>
      </c>
      <c r="H13" s="164"/>
      <c r="I13" s="144">
        <f t="shared" si="5"/>
        <v>-7.3700000000000045</v>
      </c>
      <c r="J13" s="145">
        <f t="shared" si="2"/>
        <v>-2.2782071097372503E-2</v>
      </c>
      <c r="K13" s="146">
        <f t="shared" si="3"/>
        <v>-0.17278207109737251</v>
      </c>
      <c r="L13" s="147">
        <f t="shared" si="4"/>
        <v>-55.895000000000003</v>
      </c>
    </row>
    <row r="14" spans="1:13" x14ac:dyDescent="0.35">
      <c r="A14" s="47">
        <v>11</v>
      </c>
      <c r="B14" s="138" t="s">
        <v>265</v>
      </c>
      <c r="C14" s="139" t="str">
        <f t="shared" si="0"/>
        <v>381</v>
      </c>
      <c r="D14" s="140">
        <v>617.9</v>
      </c>
      <c r="E14" s="141" t="s">
        <v>439</v>
      </c>
      <c r="F14" s="140">
        <f>SUMIF('[5]DAFTAR BD'!$D$4:$D$999,'[5]TOTAL HM'!$D14,'[5]DAFTAR BD'!$G$4:$G$999)</f>
        <v>0</v>
      </c>
      <c r="G14" s="142">
        <v>581.91999999999996</v>
      </c>
      <c r="H14" s="143"/>
      <c r="I14" s="144">
        <f t="shared" si="5"/>
        <v>35.980000000000018</v>
      </c>
      <c r="J14" s="145">
        <f t="shared" si="2"/>
        <v>5.8229486972001976E-2</v>
      </c>
      <c r="K14" s="146">
        <f t="shared" si="3"/>
        <v>-9.1770513027998019E-2</v>
      </c>
      <c r="L14" s="147">
        <f t="shared" si="4"/>
        <v>-56.704999999999977</v>
      </c>
    </row>
    <row r="15" spans="1:13" x14ac:dyDescent="0.35">
      <c r="A15" s="47">
        <v>12</v>
      </c>
      <c r="B15" s="138" t="s">
        <v>347</v>
      </c>
      <c r="C15" s="139" t="str">
        <f t="shared" si="0"/>
        <v>384</v>
      </c>
      <c r="D15" s="140">
        <v>548.4</v>
      </c>
      <c r="E15" s="141" t="s">
        <v>439</v>
      </c>
      <c r="F15" s="140">
        <f>SUMIF('[5]DAFTAR BD'!$D$4:$D$999,'[5]TOTAL HM'!$D15,'[5]DAFTAR BD'!$G$4:$G$999)</f>
        <v>63</v>
      </c>
      <c r="G15" s="142">
        <v>540.89</v>
      </c>
      <c r="H15" s="143"/>
      <c r="I15" s="144">
        <f t="shared" si="5"/>
        <v>7.5099999999999909</v>
      </c>
      <c r="J15" s="145">
        <f t="shared" si="2"/>
        <v>1.3694383661560889E-2</v>
      </c>
      <c r="K15" s="146">
        <f t="shared" si="3"/>
        <v>-0.1363056163384391</v>
      </c>
      <c r="L15" s="147">
        <f t="shared" si="4"/>
        <v>-74.75</v>
      </c>
    </row>
    <row r="16" spans="1:13" x14ac:dyDescent="0.35">
      <c r="A16" s="47">
        <v>13</v>
      </c>
      <c r="B16" s="138" t="s">
        <v>258</v>
      </c>
      <c r="C16" s="139" t="str">
        <f t="shared" si="0"/>
        <v>361</v>
      </c>
      <c r="D16" s="140">
        <v>592.5</v>
      </c>
      <c r="E16" s="141" t="s">
        <v>439</v>
      </c>
      <c r="F16" s="140">
        <f>SUMIF('[5]DAFTAR BD'!$D$4:$D$999,'[5]TOTAL HM'!$D16,'[5]DAFTAR BD'!$G$4:$G$999)</f>
        <v>10</v>
      </c>
      <c r="G16" s="142">
        <v>593.02</v>
      </c>
      <c r="H16" s="143"/>
      <c r="I16" s="144">
        <f t="shared" si="5"/>
        <v>-0.51999999999998181</v>
      </c>
      <c r="J16" s="145">
        <f t="shared" si="2"/>
        <v>-8.7763713080165706E-4</v>
      </c>
      <c r="K16" s="146">
        <f t="shared" si="3"/>
        <v>-0.15087763713080166</v>
      </c>
      <c r="L16" s="147">
        <f t="shared" si="4"/>
        <v>-89.394999999999982</v>
      </c>
    </row>
    <row r="17" spans="1:13" x14ac:dyDescent="0.35">
      <c r="A17" s="47">
        <v>14</v>
      </c>
      <c r="B17" s="138" t="s">
        <v>259</v>
      </c>
      <c r="C17" s="139" t="str">
        <f t="shared" si="0"/>
        <v>362</v>
      </c>
      <c r="D17" s="140"/>
      <c r="E17" s="141" t="s">
        <v>439</v>
      </c>
      <c r="F17" s="140">
        <f>SUMIF('[5]DAFTAR BD'!$D$4:$D$999,'[5]TOTAL HM'!$D17,'[5]DAFTAR BD'!$G$4:$G$999)</f>
        <v>744</v>
      </c>
      <c r="G17" s="142"/>
      <c r="H17" s="143"/>
      <c r="I17" s="144">
        <f t="shared" si="5"/>
        <v>0</v>
      </c>
      <c r="J17" s="145" t="e">
        <f t="shared" si="2"/>
        <v>#DIV/0!</v>
      </c>
      <c r="K17" s="146" t="e">
        <f t="shared" si="3"/>
        <v>#DIV/0!</v>
      </c>
      <c r="L17" s="147" t="e">
        <f t="shared" si="4"/>
        <v>#DIV/0!</v>
      </c>
    </row>
    <row r="18" spans="1:13" x14ac:dyDescent="0.35">
      <c r="A18" s="47">
        <v>15</v>
      </c>
      <c r="B18" s="247" t="s">
        <v>734</v>
      </c>
      <c r="C18" s="248" t="str">
        <f t="shared" ref="C18:C23" si="6">RIGHT(B18,3)</f>
        <v>387</v>
      </c>
      <c r="D18" s="192">
        <v>592.1</v>
      </c>
      <c r="E18" s="244" t="s">
        <v>439</v>
      </c>
      <c r="F18" s="192">
        <f>SUMIF('[5]DAFTAR BD'!$D$4:$D$999,'[5]TOTAL HM'!$D18,'[5]DAFTAR BD'!$G$4:$G$999)</f>
        <v>4</v>
      </c>
      <c r="G18" s="199">
        <v>583.66999999999996</v>
      </c>
      <c r="H18" s="201">
        <v>489.49</v>
      </c>
      <c r="I18" s="195">
        <f t="shared" ref="I18:I23" si="7">D18-(G18-H18)</f>
        <v>497.92000000000007</v>
      </c>
      <c r="J18" s="196">
        <f t="shared" ref="J18:J23" si="8">I18/D18*100%</f>
        <v>0.84093903056916075</v>
      </c>
      <c r="K18" s="197">
        <f t="shared" ref="K18:K23" si="9">J18-$K$1</f>
        <v>0.69093903056916073</v>
      </c>
      <c r="L18" s="198">
        <f t="shared" ref="L18:L23" si="10">D18*K18</f>
        <v>409.10500000000008</v>
      </c>
      <c r="M18" s="121" t="s">
        <v>765</v>
      </c>
    </row>
    <row r="19" spans="1:13" x14ac:dyDescent="0.35">
      <c r="A19" s="47">
        <v>16</v>
      </c>
      <c r="B19" s="247" t="s">
        <v>733</v>
      </c>
      <c r="C19" s="248" t="str">
        <f t="shared" si="6"/>
        <v>388</v>
      </c>
      <c r="D19" s="192">
        <v>573.79999999999995</v>
      </c>
      <c r="E19" s="244" t="s">
        <v>439</v>
      </c>
      <c r="F19" s="192">
        <f>SUMIF('[5]DAFTAR BD'!$D$4:$D$999,'[5]TOTAL HM'!$D19,'[5]DAFTAR BD'!$G$4:$G$999)</f>
        <v>34</v>
      </c>
      <c r="G19" s="199">
        <v>552.14</v>
      </c>
      <c r="H19" s="200">
        <v>472.57</v>
      </c>
      <c r="I19" s="195">
        <f t="shared" si="7"/>
        <v>494.22999999999996</v>
      </c>
      <c r="J19" s="196">
        <f t="shared" si="8"/>
        <v>0.86132798884628792</v>
      </c>
      <c r="K19" s="197">
        <f t="shared" si="9"/>
        <v>0.7113279888462879</v>
      </c>
      <c r="L19" s="198">
        <f t="shared" si="10"/>
        <v>408.15999999999997</v>
      </c>
      <c r="M19" s="121" t="s">
        <v>765</v>
      </c>
    </row>
    <row r="20" spans="1:13" x14ac:dyDescent="0.35">
      <c r="A20" s="47">
        <v>17</v>
      </c>
      <c r="B20" s="247" t="s">
        <v>732</v>
      </c>
      <c r="C20" s="248" t="str">
        <f t="shared" si="6"/>
        <v>391</v>
      </c>
      <c r="D20" s="192">
        <v>234.1</v>
      </c>
      <c r="E20" s="244" t="s">
        <v>439</v>
      </c>
      <c r="F20" s="192">
        <f>SUMIF('[5]DAFTAR BD'!$D$4:$D$999,'[5]TOTAL HM'!$D20,'[5]DAFTAR BD'!$G$4:$G$999)</f>
        <v>32</v>
      </c>
      <c r="G20" s="199">
        <v>219</v>
      </c>
      <c r="H20" s="201"/>
      <c r="I20" s="195">
        <f t="shared" si="7"/>
        <v>15.099999999999994</v>
      </c>
      <c r="J20" s="196">
        <f t="shared" si="8"/>
        <v>6.4502349423323349E-2</v>
      </c>
      <c r="K20" s="197">
        <f t="shared" si="9"/>
        <v>-8.5497650576676645E-2</v>
      </c>
      <c r="L20" s="198">
        <f t="shared" si="10"/>
        <v>-20.015000000000001</v>
      </c>
    </row>
    <row r="21" spans="1:13" x14ac:dyDescent="0.35">
      <c r="A21" s="47">
        <v>18</v>
      </c>
      <c r="B21" s="247" t="s">
        <v>737</v>
      </c>
      <c r="C21" s="248" t="str">
        <f t="shared" si="6"/>
        <v>389</v>
      </c>
      <c r="D21" s="192"/>
      <c r="E21" s="244" t="s">
        <v>439</v>
      </c>
      <c r="F21" s="192"/>
      <c r="G21" s="199"/>
      <c r="H21" s="201"/>
      <c r="I21" s="195">
        <f t="shared" si="7"/>
        <v>0</v>
      </c>
      <c r="J21" s="196" t="e">
        <f t="shared" si="8"/>
        <v>#DIV/0!</v>
      </c>
      <c r="K21" s="197" t="e">
        <f t="shared" si="9"/>
        <v>#DIV/0!</v>
      </c>
      <c r="L21" s="198" t="e">
        <f t="shared" si="10"/>
        <v>#DIV/0!</v>
      </c>
    </row>
    <row r="22" spans="1:13" x14ac:dyDescent="0.35">
      <c r="A22" s="47">
        <v>19</v>
      </c>
      <c r="B22" s="247" t="s">
        <v>735</v>
      </c>
      <c r="C22" s="248" t="str">
        <f t="shared" si="6"/>
        <v>390</v>
      </c>
      <c r="D22" s="192"/>
      <c r="E22" s="244" t="s">
        <v>439</v>
      </c>
      <c r="F22" s="192"/>
      <c r="G22" s="199"/>
      <c r="H22" s="201"/>
      <c r="I22" s="195">
        <f>D22-(G22-H22)</f>
        <v>0</v>
      </c>
      <c r="J22" s="196" t="e">
        <f t="shared" si="8"/>
        <v>#DIV/0!</v>
      </c>
      <c r="K22" s="197" t="e">
        <f t="shared" si="9"/>
        <v>#DIV/0!</v>
      </c>
      <c r="L22" s="198" t="e">
        <f t="shared" si="10"/>
        <v>#DIV/0!</v>
      </c>
    </row>
    <row r="23" spans="1:13" ht="15" thickBot="1" x14ac:dyDescent="0.4">
      <c r="A23" s="47">
        <v>20</v>
      </c>
      <c r="B23" s="247" t="s">
        <v>736</v>
      </c>
      <c r="C23" s="248" t="str">
        <f t="shared" si="6"/>
        <v>392</v>
      </c>
      <c r="D23" s="192"/>
      <c r="E23" s="244" t="s">
        <v>439</v>
      </c>
      <c r="F23" s="192"/>
      <c r="G23" s="199"/>
      <c r="H23" s="201"/>
      <c r="I23" s="195">
        <f t="shared" si="7"/>
        <v>0</v>
      </c>
      <c r="J23" s="196" t="e">
        <f t="shared" si="8"/>
        <v>#DIV/0!</v>
      </c>
      <c r="K23" s="197" t="e">
        <f t="shared" si="9"/>
        <v>#DIV/0!</v>
      </c>
      <c r="L23" s="198" t="e">
        <f t="shared" si="10"/>
        <v>#DIV/0!</v>
      </c>
    </row>
    <row r="24" spans="1:13" ht="15" thickBot="1" x14ac:dyDescent="0.4">
      <c r="A24" s="413" t="s">
        <v>268</v>
      </c>
      <c r="B24" s="413"/>
      <c r="C24" s="413"/>
      <c r="D24" s="245">
        <f>SUM(D4:D23)</f>
        <v>6804.0000000000009</v>
      </c>
      <c r="E24" s="226"/>
      <c r="F24" s="115">
        <f>SUM(F4:F17)</f>
        <v>2788.5</v>
      </c>
      <c r="G24" s="270">
        <f>SUM(G4:G23)</f>
        <v>6626.03</v>
      </c>
      <c r="H24" s="117">
        <f>SUM(H7:H11)</f>
        <v>489.46</v>
      </c>
      <c r="I24" s="271">
        <f>SUM(I4:I23)</f>
        <v>1629.4900000000002</v>
      </c>
      <c r="J24" s="118"/>
      <c r="K24" s="119" t="e">
        <f>SUM(K7:K11)</f>
        <v>#DIV/0!</v>
      </c>
      <c r="L24" s="120" t="e">
        <f>SUM(L7:L11)</f>
        <v>#DIV/0!</v>
      </c>
    </row>
  </sheetData>
  <mergeCells count="11">
    <mergeCell ref="L2:L3"/>
    <mergeCell ref="A24:C24"/>
    <mergeCell ref="G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85" zoomScaleNormal="85" workbookViewId="0">
      <selection sqref="A1:L18"/>
    </sheetView>
  </sheetViews>
  <sheetFormatPr defaultRowHeight="14.5" x14ac:dyDescent="0.35"/>
  <cols>
    <col min="2" max="2" width="17.6328125" bestFit="1" customWidth="1"/>
    <col min="4" max="4" width="18.1796875" bestFit="1" customWidth="1"/>
    <col min="5" max="5" width="10.6328125" bestFit="1" customWidth="1"/>
    <col min="6" max="6" width="9" customWidth="1"/>
    <col min="7" max="7" width="13.453125" customWidth="1"/>
    <col min="8" max="8" width="8.36328125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1796875" bestFit="1" customWidth="1"/>
    <col min="13" max="13" width="13.81640625" customWidth="1"/>
  </cols>
  <sheetData>
    <row r="1" spans="1:15" x14ac:dyDescent="0.35">
      <c r="D1" s="185" t="s">
        <v>723</v>
      </c>
      <c r="G1" s="423" t="s">
        <v>723</v>
      </c>
      <c r="H1" s="423"/>
      <c r="K1" s="112">
        <v>0.15</v>
      </c>
    </row>
    <row r="2" spans="1:15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</row>
    <row r="3" spans="1:15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</row>
    <row r="4" spans="1:15" x14ac:dyDescent="0.35">
      <c r="A4" s="47">
        <v>1</v>
      </c>
      <c r="B4" s="138" t="s">
        <v>344</v>
      </c>
      <c r="C4" s="139" t="str">
        <f t="shared" ref="C4:C17" si="0">RIGHT(B4,3)</f>
        <v>348</v>
      </c>
      <c r="D4" s="157">
        <v>235.3</v>
      </c>
      <c r="E4" s="141" t="s">
        <v>439</v>
      </c>
      <c r="F4" s="157">
        <f>SUMIF('[6]DAFTAR BD'!$D$4:$D$93,'[6]TOTAL HM'!$D4,'[6]DAFTAR BD'!$G$4:$G$93)</f>
        <v>60</v>
      </c>
      <c r="G4" s="142">
        <v>246.5</v>
      </c>
      <c r="H4" s="143">
        <v>38.1</v>
      </c>
      <c r="I4" s="144">
        <f>D4-(G4-H4)</f>
        <v>26.900000000000006</v>
      </c>
      <c r="J4" s="145">
        <f>I4/D4*100%</f>
        <v>0.11432214194645136</v>
      </c>
      <c r="K4" s="146">
        <f>J4-$K$1</f>
        <v>-3.5677858053548631E-2</v>
      </c>
      <c r="L4" s="147">
        <f>D4*K4</f>
        <v>-8.3949999999999925</v>
      </c>
      <c r="M4" s="191"/>
    </row>
    <row r="5" spans="1:15" x14ac:dyDescent="0.35">
      <c r="A5" s="47">
        <v>2</v>
      </c>
      <c r="B5" s="138" t="s">
        <v>345</v>
      </c>
      <c r="C5" s="139" t="str">
        <f t="shared" si="0"/>
        <v>349</v>
      </c>
      <c r="D5" s="62">
        <v>263.7</v>
      </c>
      <c r="E5" s="141" t="s">
        <v>439</v>
      </c>
      <c r="F5" s="62">
        <f>SUMIF('[6]DAFTAR BD'!$D$4:$D$93,'[6]TOTAL HM'!$D5,'[6]DAFTAR BD'!$G$4:$G$93)</f>
        <v>11.5</v>
      </c>
      <c r="G5" s="142">
        <v>277.8</v>
      </c>
      <c r="H5" s="143">
        <v>38.700000000000003</v>
      </c>
      <c r="I5" s="144">
        <f>D5-(G5-H5)</f>
        <v>24.599999999999966</v>
      </c>
      <c r="J5" s="145">
        <f t="shared" ref="J5:J17" si="1">I5/D5*100%</f>
        <v>9.3287827076222851E-2</v>
      </c>
      <c r="K5" s="146">
        <f t="shared" ref="K5:K17" si="2">J5-$K$1</f>
        <v>-5.6712172923777143E-2</v>
      </c>
      <c r="L5" s="147">
        <f t="shared" ref="L5:L17" si="3">D5*K5</f>
        <v>-14.955000000000032</v>
      </c>
      <c r="M5" s="191"/>
    </row>
    <row r="6" spans="1:15" x14ac:dyDescent="0.35">
      <c r="A6" s="179">
        <v>3</v>
      </c>
      <c r="B6" s="138" t="s">
        <v>346</v>
      </c>
      <c r="C6" s="139" t="str">
        <f t="shared" si="0"/>
        <v>350</v>
      </c>
      <c r="D6" s="180">
        <v>285.39999999999998</v>
      </c>
      <c r="E6" s="141" t="s">
        <v>439</v>
      </c>
      <c r="F6" s="62">
        <f>SUMIF('[6]DAFTAR BD'!$D$4:$D$93,'[6]TOTAL HM'!$D6,'[6]DAFTAR BD'!$G$4:$G$93)</f>
        <v>30</v>
      </c>
      <c r="G6" s="142">
        <v>289.8</v>
      </c>
      <c r="H6" s="143">
        <v>40.4</v>
      </c>
      <c r="I6" s="144">
        <f>D6-(G6-H6)</f>
        <v>35.999999999999972</v>
      </c>
      <c r="J6" s="145">
        <f t="shared" si="1"/>
        <v>0.12613875262789059</v>
      </c>
      <c r="K6" s="146">
        <f t="shared" si="2"/>
        <v>-2.3861247372109401E-2</v>
      </c>
      <c r="L6" s="229">
        <f t="shared" si="3"/>
        <v>-6.8100000000000227</v>
      </c>
      <c r="M6" s="191"/>
    </row>
    <row r="7" spans="1:15" x14ac:dyDescent="0.35">
      <c r="A7" s="47">
        <v>4</v>
      </c>
      <c r="B7" s="65" t="s">
        <v>260</v>
      </c>
      <c r="C7" s="73" t="str">
        <f t="shared" si="0"/>
        <v>372</v>
      </c>
      <c r="D7" s="62">
        <v>481.2</v>
      </c>
      <c r="E7" s="75" t="s">
        <v>439</v>
      </c>
      <c r="F7" s="62">
        <f>SUMIF('[6]DAFTAR BD'!$D$4:$D$93,'[6]TOTAL HM'!$D7,'[6]DAFTAR BD'!$G$4:$G$93)</f>
        <v>34</v>
      </c>
      <c r="G7" s="183">
        <v>490.25</v>
      </c>
      <c r="H7" s="183">
        <v>116.47</v>
      </c>
      <c r="I7" s="149">
        <f>D7-(G7-H7)</f>
        <v>107.42000000000002</v>
      </c>
      <c r="J7" s="150">
        <f t="shared" si="1"/>
        <v>0.22323358270989196</v>
      </c>
      <c r="K7" s="146">
        <f t="shared" si="2"/>
        <v>7.323358270989197E-2</v>
      </c>
      <c r="L7" s="211">
        <f t="shared" si="3"/>
        <v>35.240000000000016</v>
      </c>
      <c r="M7" s="211" t="s">
        <v>678</v>
      </c>
      <c r="N7">
        <v>372</v>
      </c>
      <c r="O7">
        <v>10.6</v>
      </c>
    </row>
    <row r="8" spans="1:15" x14ac:dyDescent="0.35">
      <c r="A8" s="47">
        <v>5</v>
      </c>
      <c r="B8" s="65" t="s">
        <v>262</v>
      </c>
      <c r="C8" s="73" t="str">
        <f t="shared" si="0"/>
        <v>378</v>
      </c>
      <c r="D8" s="62">
        <v>520</v>
      </c>
      <c r="E8" s="75" t="s">
        <v>439</v>
      </c>
      <c r="F8" s="62">
        <f>SUMIF('[6]DAFTAR BD'!$D$4:$D$93,'[6]TOTAL HM'!$D8,'[6]DAFTAR BD'!$G$4:$G$93)</f>
        <v>9</v>
      </c>
      <c r="G8" s="183">
        <v>528.52</v>
      </c>
      <c r="H8" s="183">
        <v>135.25</v>
      </c>
      <c r="I8" s="149">
        <f t="shared" ref="I8:I17" si="4">D8-(G8-H8)</f>
        <v>126.73000000000002</v>
      </c>
      <c r="J8" s="150">
        <f t="shared" si="1"/>
        <v>0.24371153846153851</v>
      </c>
      <c r="K8" s="146">
        <f t="shared" si="2"/>
        <v>9.3711538461538513E-2</v>
      </c>
      <c r="L8" s="211">
        <f t="shared" si="3"/>
        <v>48.730000000000025</v>
      </c>
      <c r="M8" s="211" t="s">
        <v>678</v>
      </c>
      <c r="N8">
        <v>378</v>
      </c>
      <c r="O8">
        <v>19.100000000000001</v>
      </c>
    </row>
    <row r="9" spans="1:15" x14ac:dyDescent="0.35">
      <c r="A9" s="47">
        <v>6</v>
      </c>
      <c r="B9" s="65" t="s">
        <v>264</v>
      </c>
      <c r="C9" s="73" t="str">
        <f t="shared" si="0"/>
        <v>380</v>
      </c>
      <c r="D9" s="62">
        <v>542.6</v>
      </c>
      <c r="E9" s="75" t="s">
        <v>439</v>
      </c>
      <c r="F9" s="62">
        <f>SUMIF('[6]DAFTAR BD'!$D$4:$D$93,'[6]TOTAL HM'!$D9,'[6]DAFTAR BD'!$G$4:$G$93)</f>
        <v>0</v>
      </c>
      <c r="G9" s="183">
        <v>551.51</v>
      </c>
      <c r="H9" s="183">
        <v>110.28</v>
      </c>
      <c r="I9" s="149">
        <f t="shared" si="4"/>
        <v>101.37</v>
      </c>
      <c r="J9" s="150">
        <f t="shared" si="1"/>
        <v>0.18682270549207519</v>
      </c>
      <c r="K9" s="146">
        <f t="shared" si="2"/>
        <v>3.6822705492075197E-2</v>
      </c>
      <c r="L9" s="211">
        <f t="shared" si="3"/>
        <v>19.980000000000004</v>
      </c>
      <c r="M9" s="211" t="s">
        <v>678</v>
      </c>
      <c r="N9">
        <v>382</v>
      </c>
      <c r="O9">
        <v>8.8000000000000007</v>
      </c>
    </row>
    <row r="10" spans="1:15" x14ac:dyDescent="0.35">
      <c r="A10" s="47">
        <v>7</v>
      </c>
      <c r="B10" s="65" t="s">
        <v>266</v>
      </c>
      <c r="C10" s="73" t="str">
        <f t="shared" si="0"/>
        <v>382</v>
      </c>
      <c r="D10" s="62">
        <v>534.5</v>
      </c>
      <c r="E10" s="75" t="s">
        <v>439</v>
      </c>
      <c r="F10" s="62">
        <f>SUMIF('[6]DAFTAR BD'!$D$4:$D$93,'[6]TOTAL HM'!$D10,'[6]DAFTAR BD'!$G$4:$G$93)</f>
        <v>0</v>
      </c>
      <c r="G10" s="183">
        <v>543.16999999999996</v>
      </c>
      <c r="H10" s="183">
        <v>114.22</v>
      </c>
      <c r="I10" s="149">
        <f t="shared" si="4"/>
        <v>105.55000000000007</v>
      </c>
      <c r="J10" s="150">
        <f t="shared" si="1"/>
        <v>0.19747427502338646</v>
      </c>
      <c r="K10" s="146">
        <f t="shared" si="2"/>
        <v>4.747427502338647E-2</v>
      </c>
      <c r="L10" s="211">
        <f t="shared" si="3"/>
        <v>25.375000000000068</v>
      </c>
      <c r="M10" s="211" t="s">
        <v>678</v>
      </c>
      <c r="N10">
        <v>380</v>
      </c>
      <c r="O10">
        <v>13.2</v>
      </c>
    </row>
    <row r="11" spans="1:15" x14ac:dyDescent="0.35">
      <c r="A11" s="47">
        <v>8</v>
      </c>
      <c r="B11" s="65" t="s">
        <v>267</v>
      </c>
      <c r="C11" s="73" t="str">
        <f t="shared" si="0"/>
        <v>383</v>
      </c>
      <c r="D11" s="192"/>
      <c r="E11" s="193" t="s">
        <v>439</v>
      </c>
      <c r="F11" s="62">
        <f>SUMIF('[6]DAFTAR BD'!$D$4:$D$93,'[6]TOTAL HM'!$D11,'[6]DAFTAR BD'!$G$4:$G$93)</f>
        <v>576</v>
      </c>
      <c r="G11" s="194"/>
      <c r="H11" s="194"/>
      <c r="I11" s="195">
        <f t="shared" si="4"/>
        <v>0</v>
      </c>
      <c r="J11" s="196" t="e">
        <f t="shared" si="1"/>
        <v>#DIV/0!</v>
      </c>
      <c r="K11" s="197" t="e">
        <f t="shared" si="2"/>
        <v>#DIV/0!</v>
      </c>
      <c r="L11" s="228" t="e">
        <f t="shared" si="3"/>
        <v>#DIV/0!</v>
      </c>
      <c r="M11" s="202" t="s">
        <v>659</v>
      </c>
    </row>
    <row r="12" spans="1:15" x14ac:dyDescent="0.35">
      <c r="A12" s="47">
        <v>9</v>
      </c>
      <c r="B12" s="138" t="s">
        <v>261</v>
      </c>
      <c r="C12" s="139" t="str">
        <f t="shared" si="0"/>
        <v>373</v>
      </c>
      <c r="D12" s="62">
        <v>258.89999999999998</v>
      </c>
      <c r="E12" s="141" t="s">
        <v>439</v>
      </c>
      <c r="F12" s="62">
        <f>SUMIF('[6]DAFTAR BD'!$D$4:$D$93,'[6]TOTAL HM'!$D12,'[6]DAFTAR BD'!$G$4:$G$93)</f>
        <v>246</v>
      </c>
      <c r="G12" s="142">
        <v>238.3</v>
      </c>
      <c r="H12" s="143">
        <v>35.299999999999997</v>
      </c>
      <c r="I12" s="144">
        <f t="shared" si="4"/>
        <v>55.899999999999977</v>
      </c>
      <c r="J12" s="145">
        <f t="shared" si="1"/>
        <v>0.21591348010814979</v>
      </c>
      <c r="K12" s="146">
        <f t="shared" si="2"/>
        <v>6.5913480108149791E-2</v>
      </c>
      <c r="L12" s="147">
        <f t="shared" si="3"/>
        <v>17.06499999999998</v>
      </c>
      <c r="M12" s="442" t="s">
        <v>689</v>
      </c>
      <c r="N12" s="443"/>
    </row>
    <row r="13" spans="1:15" x14ac:dyDescent="0.35">
      <c r="A13" s="47">
        <v>10</v>
      </c>
      <c r="B13" s="138" t="s">
        <v>263</v>
      </c>
      <c r="C13" s="139" t="str">
        <f t="shared" si="0"/>
        <v>379</v>
      </c>
      <c r="D13" s="192">
        <v>166.8</v>
      </c>
      <c r="E13" s="193" t="s">
        <v>439</v>
      </c>
      <c r="F13" s="62">
        <f>SUMIF('[6]DAFTAR BD'!$D$4:$D$93,'[6]TOTAL HM'!$D13,'[6]DAFTAR BD'!$G$4:$G$93)</f>
        <v>9</v>
      </c>
      <c r="G13" s="199">
        <v>180.6</v>
      </c>
      <c r="H13" s="200">
        <v>17</v>
      </c>
      <c r="I13" s="195">
        <f t="shared" si="4"/>
        <v>3.2000000000000171</v>
      </c>
      <c r="J13" s="196">
        <f t="shared" si="1"/>
        <v>1.9184652278177557E-2</v>
      </c>
      <c r="K13" s="197">
        <f t="shared" si="2"/>
        <v>-0.13081534772182243</v>
      </c>
      <c r="L13" s="198">
        <f t="shared" si="3"/>
        <v>-21.819999999999983</v>
      </c>
      <c r="M13" s="232"/>
    </row>
    <row r="14" spans="1:15" x14ac:dyDescent="0.35">
      <c r="A14" s="47">
        <v>11</v>
      </c>
      <c r="B14" s="138" t="s">
        <v>265</v>
      </c>
      <c r="C14" s="139" t="str">
        <f t="shared" si="0"/>
        <v>381</v>
      </c>
      <c r="D14" s="62">
        <v>521.6</v>
      </c>
      <c r="E14" s="141" t="s">
        <v>439</v>
      </c>
      <c r="F14" s="62">
        <f>SUMIF('[6]DAFTAR BD'!$D$4:$D$93,'[6]TOTAL HM'!$D14,'[6]DAFTAR BD'!$G$4:$G$93)</f>
        <v>22</v>
      </c>
      <c r="G14" s="142">
        <v>524.20000000000005</v>
      </c>
      <c r="H14" s="143">
        <v>68.599999999999994</v>
      </c>
      <c r="I14" s="144">
        <f t="shared" si="4"/>
        <v>66</v>
      </c>
      <c r="J14" s="145">
        <f t="shared" si="1"/>
        <v>0.12653374233128833</v>
      </c>
      <c r="K14" s="146">
        <f t="shared" si="2"/>
        <v>-2.346625766871166E-2</v>
      </c>
      <c r="L14" s="147">
        <f t="shared" si="3"/>
        <v>-12.240000000000002</v>
      </c>
    </row>
    <row r="15" spans="1:15" x14ac:dyDescent="0.35">
      <c r="A15" s="47">
        <v>12</v>
      </c>
      <c r="B15" s="138" t="s">
        <v>347</v>
      </c>
      <c r="C15" s="139" t="str">
        <f t="shared" si="0"/>
        <v>384</v>
      </c>
      <c r="D15" s="62">
        <v>472</v>
      </c>
      <c r="E15" s="141" t="s">
        <v>439</v>
      </c>
      <c r="F15" s="62">
        <f>SUMIF('[6]DAFTAR BD'!$D$4:$D$93,'[6]TOTAL HM'!$D15,'[6]DAFTAR BD'!$G$4:$G$93)</f>
        <v>60</v>
      </c>
      <c r="G15" s="142">
        <v>489.3</v>
      </c>
      <c r="H15" s="143">
        <v>65.8</v>
      </c>
      <c r="I15" s="144">
        <f t="shared" si="4"/>
        <v>48.5</v>
      </c>
      <c r="J15" s="145">
        <f t="shared" si="1"/>
        <v>0.1027542372881356</v>
      </c>
      <c r="K15" s="146">
        <f t="shared" si="2"/>
        <v>-4.7245762711864397E-2</v>
      </c>
      <c r="L15" s="147">
        <f t="shared" si="3"/>
        <v>-22.299999999999997</v>
      </c>
    </row>
    <row r="16" spans="1:15" x14ac:dyDescent="0.35">
      <c r="A16" s="47">
        <v>13</v>
      </c>
      <c r="B16" s="138" t="s">
        <v>258</v>
      </c>
      <c r="C16" s="139" t="str">
        <f t="shared" si="0"/>
        <v>361</v>
      </c>
      <c r="D16" s="62">
        <v>487.3</v>
      </c>
      <c r="E16" s="141" t="s">
        <v>439</v>
      </c>
      <c r="F16" s="62">
        <f>SUMIF('[6]DAFTAR BD'!$D$4:$D$93,'[6]TOTAL HM'!$D16,'[6]DAFTAR BD'!$G$4:$G$93)</f>
        <v>31</v>
      </c>
      <c r="G16" s="142">
        <v>506.5</v>
      </c>
      <c r="H16" s="143">
        <v>65.400000000000006</v>
      </c>
      <c r="I16" s="144">
        <f t="shared" si="4"/>
        <v>46.199999999999989</v>
      </c>
      <c r="J16" s="145">
        <f t="shared" si="1"/>
        <v>9.4808126410835192E-2</v>
      </c>
      <c r="K16" s="146">
        <f t="shared" si="2"/>
        <v>-5.5191873589164803E-2</v>
      </c>
      <c r="L16" s="147">
        <f t="shared" si="3"/>
        <v>-26.89500000000001</v>
      </c>
    </row>
    <row r="17" spans="1:13" x14ac:dyDescent="0.35">
      <c r="A17" s="47">
        <v>14</v>
      </c>
      <c r="B17" s="138" t="s">
        <v>259</v>
      </c>
      <c r="C17" s="139" t="str">
        <f t="shared" si="0"/>
        <v>362</v>
      </c>
      <c r="D17" s="192"/>
      <c r="E17" s="193" t="s">
        <v>439</v>
      </c>
      <c r="F17" s="62">
        <f>SUMIF('[6]DAFTAR BD'!$D$4:$D$93,'[6]TOTAL HM'!$D17,'[6]DAFTAR BD'!$G$4:$G$93)</f>
        <v>576</v>
      </c>
      <c r="G17" s="199"/>
      <c r="H17" s="201"/>
      <c r="I17" s="195">
        <f t="shared" si="4"/>
        <v>0</v>
      </c>
      <c r="J17" s="196" t="e">
        <f t="shared" si="1"/>
        <v>#DIV/0!</v>
      </c>
      <c r="K17" s="197" t="e">
        <f t="shared" si="2"/>
        <v>#DIV/0!</v>
      </c>
      <c r="L17" s="198" t="e">
        <f t="shared" si="3"/>
        <v>#DIV/0!</v>
      </c>
      <c r="M17" s="202" t="s">
        <v>659</v>
      </c>
    </row>
    <row r="18" spans="1:13" x14ac:dyDescent="0.35">
      <c r="A18" s="413" t="s">
        <v>268</v>
      </c>
      <c r="B18" s="413"/>
      <c r="C18" s="413"/>
      <c r="D18" s="115">
        <f>SUM(D4:D17)</f>
        <v>4769.3</v>
      </c>
      <c r="E18" s="184"/>
      <c r="F18" s="115">
        <f>SUM(F4:F17)</f>
        <v>1664.5</v>
      </c>
      <c r="G18" s="117"/>
      <c r="H18" s="117">
        <f>SUM(H7:H11)</f>
        <v>476.22</v>
      </c>
      <c r="I18" s="117"/>
      <c r="J18" s="118"/>
      <c r="K18" s="119" t="e">
        <f>SUM(K7:K11)</f>
        <v>#DIV/0!</v>
      </c>
      <c r="L18" s="120" t="e">
        <f>SUM(L7:L11)</f>
        <v>#DIV/0!</v>
      </c>
    </row>
    <row r="21" spans="1:13" x14ac:dyDescent="0.35">
      <c r="D21" s="182"/>
    </row>
  </sheetData>
  <mergeCells count="12">
    <mergeCell ref="M12:N12"/>
    <mergeCell ref="L2:L3"/>
    <mergeCell ref="A18:C18"/>
    <mergeCell ref="G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scale="4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opLeftCell="A31" zoomScale="70" zoomScaleNormal="70" workbookViewId="0">
      <selection activeCell="J20" sqref="J20"/>
    </sheetView>
  </sheetViews>
  <sheetFormatPr defaultRowHeight="14.5" x14ac:dyDescent="0.35"/>
  <cols>
    <col min="1" max="1" width="6.7265625" style="225" customWidth="1"/>
    <col min="2" max="2" width="18.453125" style="225" bestFit="1" customWidth="1"/>
    <col min="3" max="3" width="16.7265625" style="225" customWidth="1"/>
    <col min="4" max="4" width="15.7265625" style="225" customWidth="1"/>
    <col min="5" max="5" width="23.7265625" style="225" customWidth="1"/>
    <col min="6" max="6" width="18.453125" style="225" bestFit="1" customWidth="1"/>
    <col min="7" max="16384" width="8.7265625" style="225"/>
  </cols>
  <sheetData>
    <row r="1" spans="1:8" x14ac:dyDescent="0.35">
      <c r="F1" s="203"/>
      <c r="G1" s="203"/>
    </row>
    <row r="2" spans="1:8" x14ac:dyDescent="0.35">
      <c r="A2" s="204" t="s">
        <v>660</v>
      </c>
      <c r="B2" s="204" t="s">
        <v>661</v>
      </c>
      <c r="C2" s="204" t="s">
        <v>662</v>
      </c>
      <c r="D2" s="204" t="s">
        <v>663</v>
      </c>
      <c r="E2" s="204" t="s">
        <v>664</v>
      </c>
      <c r="F2" s="204" t="s">
        <v>662</v>
      </c>
      <c r="G2" s="205">
        <v>246.5</v>
      </c>
      <c r="H2" s="444">
        <v>348</v>
      </c>
    </row>
    <row r="3" spans="1:8" x14ac:dyDescent="0.35">
      <c r="A3" s="206">
        <v>1</v>
      </c>
      <c r="B3" s="206" t="s">
        <v>665</v>
      </c>
      <c r="C3" s="206">
        <v>13.4</v>
      </c>
      <c r="D3" s="206">
        <v>3.1</v>
      </c>
      <c r="E3" s="206">
        <v>13.4</v>
      </c>
      <c r="F3" s="204" t="s">
        <v>663</v>
      </c>
      <c r="G3" s="205">
        <f>SUM(D3:D29)</f>
        <v>38.099999999999994</v>
      </c>
      <c r="H3" s="444"/>
    </row>
    <row r="4" spans="1:8" x14ac:dyDescent="0.35">
      <c r="A4" s="205">
        <v>2</v>
      </c>
      <c r="B4" s="205" t="s">
        <v>666</v>
      </c>
      <c r="C4" s="205">
        <v>13.2</v>
      </c>
      <c r="D4" s="205">
        <v>3</v>
      </c>
      <c r="E4" s="205">
        <v>13.2</v>
      </c>
      <c r="F4" s="204" t="s">
        <v>664</v>
      </c>
      <c r="G4" s="205">
        <f>G2-G3</f>
        <v>208.4</v>
      </c>
      <c r="H4" s="444"/>
    </row>
    <row r="5" spans="1:8" x14ac:dyDescent="0.35">
      <c r="A5" s="206">
        <v>3</v>
      </c>
      <c r="B5" s="206" t="s">
        <v>667</v>
      </c>
      <c r="C5" s="206">
        <v>9.8000000000000007</v>
      </c>
      <c r="D5" s="206">
        <v>1.3</v>
      </c>
      <c r="E5" s="206">
        <v>9.8000000000000007</v>
      </c>
    </row>
    <row r="6" spans="1:8" x14ac:dyDescent="0.35">
      <c r="A6" s="205">
        <v>4</v>
      </c>
      <c r="B6" s="205" t="s">
        <v>668</v>
      </c>
      <c r="C6" s="205">
        <v>12.4</v>
      </c>
      <c r="D6" s="205">
        <v>2</v>
      </c>
      <c r="E6" s="205">
        <v>12.4</v>
      </c>
    </row>
    <row r="7" spans="1:8" x14ac:dyDescent="0.35">
      <c r="A7" s="206">
        <v>5</v>
      </c>
      <c r="B7" s="206" t="s">
        <v>669</v>
      </c>
      <c r="C7" s="206">
        <v>13.5</v>
      </c>
      <c r="D7" s="206">
        <v>2.1</v>
      </c>
      <c r="E7" s="206">
        <v>13.5</v>
      </c>
    </row>
    <row r="8" spans="1:8" x14ac:dyDescent="0.35">
      <c r="A8" s="205">
        <v>6</v>
      </c>
      <c r="B8" s="205" t="s">
        <v>670</v>
      </c>
      <c r="C8" s="205">
        <v>13.9</v>
      </c>
      <c r="D8" s="205">
        <v>2.2000000000000002</v>
      </c>
      <c r="E8" s="205">
        <v>13.9</v>
      </c>
    </row>
    <row r="9" spans="1:8" x14ac:dyDescent="0.35">
      <c r="A9" s="206">
        <v>7</v>
      </c>
      <c r="B9" s="206" t="s">
        <v>671</v>
      </c>
      <c r="C9" s="206">
        <v>13.4</v>
      </c>
      <c r="D9" s="206">
        <v>2.1</v>
      </c>
      <c r="E9" s="206">
        <v>13.4</v>
      </c>
    </row>
    <row r="10" spans="1:8" x14ac:dyDescent="0.35">
      <c r="A10" s="205">
        <v>8</v>
      </c>
      <c r="B10" s="205" t="s">
        <v>672</v>
      </c>
      <c r="C10" s="205">
        <v>13.9</v>
      </c>
      <c r="D10" s="205">
        <v>3</v>
      </c>
      <c r="E10" s="205">
        <v>13.9</v>
      </c>
    </row>
    <row r="11" spans="1:8" x14ac:dyDescent="0.35">
      <c r="A11" s="206">
        <v>9</v>
      </c>
      <c r="B11" s="206" t="s">
        <v>675</v>
      </c>
      <c r="C11" s="206">
        <v>6.8</v>
      </c>
      <c r="D11" s="206">
        <v>1.2</v>
      </c>
      <c r="E11" s="206">
        <v>6.8</v>
      </c>
    </row>
    <row r="12" spans="1:8" x14ac:dyDescent="0.35">
      <c r="A12" s="205">
        <v>10</v>
      </c>
      <c r="B12" s="205" t="s">
        <v>676</v>
      </c>
      <c r="C12" s="205">
        <v>0</v>
      </c>
      <c r="D12" s="205">
        <v>0</v>
      </c>
      <c r="E12" s="205">
        <v>0</v>
      </c>
    </row>
    <row r="13" spans="1:8" x14ac:dyDescent="0.35">
      <c r="A13" s="206">
        <v>11</v>
      </c>
      <c r="B13" s="206" t="s">
        <v>677</v>
      </c>
      <c r="C13" s="206">
        <v>1.1000000000000001</v>
      </c>
      <c r="D13" s="206">
        <v>0</v>
      </c>
      <c r="E13" s="206">
        <v>1.1000000000000001</v>
      </c>
    </row>
    <row r="14" spans="1:8" s="213" customFormat="1" x14ac:dyDescent="0.35">
      <c r="A14" s="205">
        <v>12</v>
      </c>
      <c r="B14" s="205" t="s">
        <v>680</v>
      </c>
      <c r="C14" s="205">
        <v>1.3</v>
      </c>
      <c r="D14" s="205">
        <v>0</v>
      </c>
      <c r="E14" s="205">
        <v>1.3</v>
      </c>
    </row>
    <row r="15" spans="1:8" s="213" customFormat="1" x14ac:dyDescent="0.35">
      <c r="A15" s="206">
        <v>13</v>
      </c>
      <c r="B15" s="206" t="s">
        <v>681</v>
      </c>
      <c r="C15" s="206">
        <v>10.4</v>
      </c>
      <c r="D15" s="206">
        <v>2.9</v>
      </c>
      <c r="E15" s="206">
        <v>10.4</v>
      </c>
    </row>
    <row r="16" spans="1:8" s="213" customFormat="1" x14ac:dyDescent="0.35">
      <c r="A16" s="205">
        <v>14</v>
      </c>
      <c r="B16" s="205" t="s">
        <v>682</v>
      </c>
      <c r="C16" s="205">
        <v>13.8</v>
      </c>
      <c r="D16" s="205">
        <v>3</v>
      </c>
      <c r="E16" s="205">
        <v>13.8</v>
      </c>
    </row>
    <row r="17" spans="1:8" s="213" customFormat="1" x14ac:dyDescent="0.35">
      <c r="A17" s="206">
        <v>15</v>
      </c>
      <c r="B17" s="206" t="s">
        <v>685</v>
      </c>
      <c r="C17" s="206">
        <v>10.1</v>
      </c>
      <c r="D17" s="206">
        <v>1.7</v>
      </c>
      <c r="E17" s="206">
        <v>10.1</v>
      </c>
    </row>
    <row r="18" spans="1:8" s="213" customFormat="1" x14ac:dyDescent="0.35">
      <c r="A18" s="205">
        <v>16</v>
      </c>
      <c r="B18" s="205" t="s">
        <v>686</v>
      </c>
      <c r="C18" s="205">
        <v>8.8000000000000007</v>
      </c>
      <c r="D18" s="205">
        <v>1</v>
      </c>
      <c r="E18" s="205">
        <v>8.8000000000000007</v>
      </c>
    </row>
    <row r="19" spans="1:8" s="213" customFormat="1" x14ac:dyDescent="0.35">
      <c r="A19" s="206">
        <v>17</v>
      </c>
      <c r="B19" s="206" t="s">
        <v>687</v>
      </c>
      <c r="C19" s="206">
        <v>9.3000000000000007</v>
      </c>
      <c r="D19" s="206">
        <v>1.2</v>
      </c>
      <c r="E19" s="206">
        <v>9.3000000000000007</v>
      </c>
    </row>
    <row r="20" spans="1:8" s="213" customFormat="1" x14ac:dyDescent="0.35">
      <c r="A20" s="205">
        <v>18</v>
      </c>
      <c r="B20" s="205" t="s">
        <v>688</v>
      </c>
      <c r="C20" s="205">
        <v>0</v>
      </c>
      <c r="D20" s="205">
        <v>0</v>
      </c>
      <c r="E20" s="205">
        <v>0</v>
      </c>
    </row>
    <row r="21" spans="1:8" s="213" customFormat="1" x14ac:dyDescent="0.35">
      <c r="A21" s="206">
        <v>19</v>
      </c>
      <c r="B21" s="206" t="s">
        <v>694</v>
      </c>
      <c r="C21" s="206">
        <v>9.8000000000000007</v>
      </c>
      <c r="D21" s="206">
        <v>1.2</v>
      </c>
      <c r="E21" s="206">
        <v>9.8000000000000007</v>
      </c>
    </row>
    <row r="22" spans="1:8" s="213" customFormat="1" x14ac:dyDescent="0.35">
      <c r="A22" s="205">
        <v>20</v>
      </c>
      <c r="B22" s="205" t="s">
        <v>695</v>
      </c>
      <c r="C22" s="205">
        <v>10.4</v>
      </c>
      <c r="D22" s="205">
        <v>1</v>
      </c>
      <c r="E22" s="205">
        <v>10.4</v>
      </c>
    </row>
    <row r="23" spans="1:8" s="213" customFormat="1" x14ac:dyDescent="0.35">
      <c r="A23" s="206">
        <v>21</v>
      </c>
      <c r="B23" s="206" t="s">
        <v>696</v>
      </c>
      <c r="C23" s="206">
        <v>13</v>
      </c>
      <c r="D23" s="206">
        <v>1.7</v>
      </c>
      <c r="E23" s="206">
        <v>13</v>
      </c>
    </row>
    <row r="24" spans="1:8" s="213" customFormat="1" x14ac:dyDescent="0.35">
      <c r="A24" s="205">
        <v>22</v>
      </c>
      <c r="B24" s="205" t="s">
        <v>697</v>
      </c>
      <c r="C24" s="205">
        <v>13.3</v>
      </c>
      <c r="D24" s="205">
        <v>1.2</v>
      </c>
      <c r="E24" s="205">
        <v>13.3</v>
      </c>
    </row>
    <row r="25" spans="1:8" s="213" customFormat="1" x14ac:dyDescent="0.35">
      <c r="A25" s="206">
        <v>23</v>
      </c>
      <c r="B25" s="206" t="s">
        <v>718</v>
      </c>
      <c r="C25" s="206">
        <v>13.1</v>
      </c>
      <c r="D25" s="206">
        <v>1.5</v>
      </c>
      <c r="E25" s="206">
        <v>13.1</v>
      </c>
    </row>
    <row r="26" spans="1:8" s="213" customFormat="1" x14ac:dyDescent="0.35">
      <c r="A26" s="205">
        <v>24</v>
      </c>
      <c r="B26" s="205" t="s">
        <v>719</v>
      </c>
      <c r="C26" s="205">
        <v>7.1</v>
      </c>
      <c r="D26" s="205">
        <v>0.3</v>
      </c>
      <c r="E26" s="205">
        <v>7.1</v>
      </c>
    </row>
    <row r="27" spans="1:8" s="213" customFormat="1" x14ac:dyDescent="0.35">
      <c r="A27" s="206">
        <v>25</v>
      </c>
      <c r="B27" s="206" t="s">
        <v>720</v>
      </c>
      <c r="C27" s="206">
        <v>0.5</v>
      </c>
      <c r="D27" s="206">
        <v>0</v>
      </c>
      <c r="E27" s="206">
        <v>0.5</v>
      </c>
    </row>
    <row r="28" spans="1:8" s="213" customFormat="1" x14ac:dyDescent="0.35">
      <c r="A28" s="205">
        <v>26</v>
      </c>
      <c r="B28" s="205" t="s">
        <v>721</v>
      </c>
      <c r="C28" s="205">
        <v>0.8</v>
      </c>
      <c r="D28" s="205">
        <v>0</v>
      </c>
      <c r="E28" s="205">
        <v>0.8</v>
      </c>
    </row>
    <row r="29" spans="1:8" s="213" customFormat="1" x14ac:dyDescent="0.35">
      <c r="A29" s="206">
        <v>27</v>
      </c>
      <c r="B29" s="206" t="s">
        <v>722</v>
      </c>
      <c r="C29" s="206">
        <v>13.4</v>
      </c>
      <c r="D29" s="206">
        <v>1.4</v>
      </c>
      <c r="E29" s="206">
        <v>13.4</v>
      </c>
    </row>
    <row r="30" spans="1:8" s="213" customFormat="1" x14ac:dyDescent="0.35">
      <c r="A30" s="210"/>
      <c r="B30" s="210"/>
      <c r="C30" s="210"/>
      <c r="D30" s="210"/>
      <c r="E30" s="210"/>
    </row>
    <row r="31" spans="1:8" s="213" customFormat="1" x14ac:dyDescent="0.35">
      <c r="A31" s="210"/>
      <c r="B31" s="210"/>
      <c r="C31" s="210"/>
      <c r="D31" s="210"/>
      <c r="E31" s="210"/>
    </row>
    <row r="32" spans="1:8" x14ac:dyDescent="0.35">
      <c r="A32" s="204" t="s">
        <v>660</v>
      </c>
      <c r="B32" s="204" t="s">
        <v>661</v>
      </c>
      <c r="C32" s="204" t="s">
        <v>662</v>
      </c>
      <c r="D32" s="204" t="s">
        <v>663</v>
      </c>
      <c r="E32" s="204" t="s">
        <v>664</v>
      </c>
      <c r="F32" s="204" t="s">
        <v>662</v>
      </c>
      <c r="G32" s="205">
        <v>277.8</v>
      </c>
      <c r="H32" s="444">
        <v>349</v>
      </c>
    </row>
    <row r="33" spans="1:8" x14ac:dyDescent="0.35">
      <c r="A33" s="206">
        <v>1</v>
      </c>
      <c r="B33" s="206" t="s">
        <v>665</v>
      </c>
      <c r="C33" s="206">
        <v>8.1999999999999993</v>
      </c>
      <c r="D33" s="206">
        <v>1.2</v>
      </c>
      <c r="E33" s="206">
        <v>8.1999999999999993</v>
      </c>
      <c r="F33" s="204" t="s">
        <v>663</v>
      </c>
      <c r="G33" s="205">
        <f>SUM(D33:D59)</f>
        <v>38.700000000000003</v>
      </c>
      <c r="H33" s="444"/>
    </row>
    <row r="34" spans="1:8" x14ac:dyDescent="0.35">
      <c r="A34" s="205">
        <v>2</v>
      </c>
      <c r="B34" s="205" t="s">
        <v>666</v>
      </c>
      <c r="C34" s="205">
        <v>9.6999999999999993</v>
      </c>
      <c r="D34" s="205">
        <v>1.1000000000000001</v>
      </c>
      <c r="E34" s="205">
        <v>9.6999999999999993</v>
      </c>
      <c r="F34" s="204" t="s">
        <v>664</v>
      </c>
      <c r="G34" s="205">
        <f>G32-G33</f>
        <v>239.10000000000002</v>
      </c>
      <c r="H34" s="444"/>
    </row>
    <row r="35" spans="1:8" x14ac:dyDescent="0.35">
      <c r="A35" s="206">
        <v>3</v>
      </c>
      <c r="B35" s="206" t="s">
        <v>667</v>
      </c>
      <c r="C35" s="206">
        <v>10.1</v>
      </c>
      <c r="D35" s="206">
        <v>2.2999999999999998</v>
      </c>
      <c r="E35" s="206">
        <v>10.1</v>
      </c>
    </row>
    <row r="36" spans="1:8" x14ac:dyDescent="0.35">
      <c r="A36" s="205">
        <v>4</v>
      </c>
      <c r="B36" s="205" t="s">
        <v>668</v>
      </c>
      <c r="C36" s="205">
        <v>12.5</v>
      </c>
      <c r="D36" s="205">
        <v>1.4</v>
      </c>
      <c r="E36" s="205">
        <v>12.5</v>
      </c>
    </row>
    <row r="37" spans="1:8" x14ac:dyDescent="0.35">
      <c r="A37" s="206">
        <v>5</v>
      </c>
      <c r="B37" s="206" t="s">
        <v>669</v>
      </c>
      <c r="C37" s="206">
        <v>13.3</v>
      </c>
      <c r="D37" s="206">
        <v>1.6</v>
      </c>
      <c r="E37" s="206">
        <v>13.3</v>
      </c>
    </row>
    <row r="38" spans="1:8" x14ac:dyDescent="0.35">
      <c r="A38" s="205">
        <v>6</v>
      </c>
      <c r="B38" s="205" t="s">
        <v>670</v>
      </c>
      <c r="C38" s="205">
        <v>12.8</v>
      </c>
      <c r="D38" s="205">
        <v>2</v>
      </c>
      <c r="E38" s="205">
        <v>12.8</v>
      </c>
    </row>
    <row r="39" spans="1:8" x14ac:dyDescent="0.35">
      <c r="A39" s="206">
        <v>7</v>
      </c>
      <c r="B39" s="206" t="s">
        <v>671</v>
      </c>
      <c r="C39" s="206">
        <v>9.8000000000000007</v>
      </c>
      <c r="D39" s="206">
        <v>1.2</v>
      </c>
      <c r="E39" s="206">
        <v>9.8000000000000007</v>
      </c>
    </row>
    <row r="40" spans="1:8" x14ac:dyDescent="0.35">
      <c r="A40" s="205">
        <v>8</v>
      </c>
      <c r="B40" s="205" t="s">
        <v>672</v>
      </c>
      <c r="C40" s="205">
        <v>13.2</v>
      </c>
      <c r="D40" s="205">
        <v>2</v>
      </c>
      <c r="E40" s="205">
        <v>13.2</v>
      </c>
    </row>
    <row r="41" spans="1:8" x14ac:dyDescent="0.35">
      <c r="A41" s="206">
        <v>9</v>
      </c>
      <c r="B41" s="206" t="s">
        <v>675</v>
      </c>
      <c r="C41" s="206">
        <v>9.8000000000000007</v>
      </c>
      <c r="D41" s="206">
        <v>2</v>
      </c>
      <c r="E41" s="206">
        <v>9.8000000000000007</v>
      </c>
    </row>
    <row r="42" spans="1:8" x14ac:dyDescent="0.35">
      <c r="A42" s="205">
        <v>10</v>
      </c>
      <c r="B42" s="205" t="s">
        <v>676</v>
      </c>
      <c r="C42" s="205">
        <v>9.6999999999999993</v>
      </c>
      <c r="D42" s="205">
        <v>2.1</v>
      </c>
      <c r="E42" s="205">
        <v>9.6999999999999993</v>
      </c>
    </row>
    <row r="43" spans="1:8" x14ac:dyDescent="0.35">
      <c r="A43" s="206">
        <v>11</v>
      </c>
      <c r="B43" s="206" t="s">
        <v>677</v>
      </c>
      <c r="C43" s="206">
        <v>9.1999999999999993</v>
      </c>
      <c r="D43" s="206">
        <v>2</v>
      </c>
      <c r="E43" s="206">
        <v>9.1999999999999993</v>
      </c>
    </row>
    <row r="44" spans="1:8" s="213" customFormat="1" x14ac:dyDescent="0.35">
      <c r="A44" s="205">
        <v>12</v>
      </c>
      <c r="B44" s="205" t="s">
        <v>680</v>
      </c>
      <c r="C44" s="205">
        <v>9.9</v>
      </c>
      <c r="D44" s="205">
        <v>2.7</v>
      </c>
      <c r="E44" s="205">
        <v>9.9</v>
      </c>
    </row>
    <row r="45" spans="1:8" s="213" customFormat="1" x14ac:dyDescent="0.35">
      <c r="A45" s="206">
        <v>13</v>
      </c>
      <c r="B45" s="206" t="s">
        <v>681</v>
      </c>
      <c r="C45" s="206">
        <v>9.9</v>
      </c>
      <c r="D45" s="206">
        <v>3</v>
      </c>
      <c r="E45" s="206">
        <v>9.9</v>
      </c>
    </row>
    <row r="46" spans="1:8" s="213" customFormat="1" x14ac:dyDescent="0.35">
      <c r="A46" s="205">
        <v>14</v>
      </c>
      <c r="B46" s="205" t="s">
        <v>682</v>
      </c>
      <c r="C46" s="205">
        <v>13.4</v>
      </c>
      <c r="D46" s="205">
        <v>1.2</v>
      </c>
      <c r="E46" s="205">
        <v>13.4</v>
      </c>
    </row>
    <row r="47" spans="1:8" s="213" customFormat="1" x14ac:dyDescent="0.35">
      <c r="A47" s="206">
        <v>15</v>
      </c>
      <c r="B47" s="206" t="s">
        <v>685</v>
      </c>
      <c r="C47" s="206">
        <v>9.6</v>
      </c>
      <c r="D47" s="206">
        <v>1</v>
      </c>
      <c r="E47" s="206">
        <v>9.6</v>
      </c>
    </row>
    <row r="48" spans="1:8" s="213" customFormat="1" x14ac:dyDescent="0.35">
      <c r="A48" s="205">
        <v>16</v>
      </c>
      <c r="B48" s="205" t="s">
        <v>686</v>
      </c>
      <c r="C48" s="205">
        <v>9.6</v>
      </c>
      <c r="D48" s="205">
        <v>1.1000000000000001</v>
      </c>
      <c r="E48" s="205">
        <v>9.6</v>
      </c>
    </row>
    <row r="49" spans="1:8" s="213" customFormat="1" x14ac:dyDescent="0.35">
      <c r="A49" s="206">
        <v>17</v>
      </c>
      <c r="B49" s="206" t="s">
        <v>687</v>
      </c>
      <c r="C49" s="206">
        <v>9.6999999999999993</v>
      </c>
      <c r="D49" s="206">
        <v>1.2</v>
      </c>
      <c r="E49" s="206">
        <v>9.6999999999999993</v>
      </c>
    </row>
    <row r="50" spans="1:8" s="213" customFormat="1" x14ac:dyDescent="0.35">
      <c r="A50" s="205">
        <v>18</v>
      </c>
      <c r="B50" s="205" t="s">
        <v>688</v>
      </c>
      <c r="C50" s="205">
        <v>5.7</v>
      </c>
      <c r="D50" s="205">
        <v>1.1000000000000001</v>
      </c>
      <c r="E50" s="205">
        <v>5.7</v>
      </c>
    </row>
    <row r="51" spans="1:8" s="213" customFormat="1" x14ac:dyDescent="0.35">
      <c r="A51" s="206">
        <v>19</v>
      </c>
      <c r="B51" s="206" t="s">
        <v>694</v>
      </c>
      <c r="C51" s="206">
        <v>9.6</v>
      </c>
      <c r="D51" s="206">
        <v>1</v>
      </c>
      <c r="E51" s="206">
        <v>9.6</v>
      </c>
    </row>
    <row r="52" spans="1:8" s="213" customFormat="1" x14ac:dyDescent="0.35">
      <c r="A52" s="205">
        <v>20</v>
      </c>
      <c r="B52" s="205" t="s">
        <v>695</v>
      </c>
      <c r="C52" s="205">
        <v>13.6</v>
      </c>
      <c r="D52" s="205">
        <v>1.4</v>
      </c>
      <c r="E52" s="205">
        <v>13.6</v>
      </c>
    </row>
    <row r="53" spans="1:8" s="213" customFormat="1" x14ac:dyDescent="0.35">
      <c r="A53" s="206">
        <v>21</v>
      </c>
      <c r="B53" s="206" t="s">
        <v>696</v>
      </c>
      <c r="C53" s="206">
        <v>13.2</v>
      </c>
      <c r="D53" s="206">
        <v>1.3</v>
      </c>
      <c r="E53" s="206">
        <v>13.2</v>
      </c>
    </row>
    <row r="54" spans="1:8" s="213" customFormat="1" x14ac:dyDescent="0.35">
      <c r="A54" s="205">
        <v>22</v>
      </c>
      <c r="B54" s="205" t="s">
        <v>697</v>
      </c>
      <c r="C54" s="205">
        <v>13.5</v>
      </c>
      <c r="D54" s="205">
        <v>1.1000000000000001</v>
      </c>
      <c r="E54" s="205">
        <v>13.5</v>
      </c>
    </row>
    <row r="55" spans="1:8" s="213" customFormat="1" x14ac:dyDescent="0.35">
      <c r="A55" s="206">
        <v>23</v>
      </c>
      <c r="B55" s="206" t="s">
        <v>718</v>
      </c>
      <c r="C55" s="206">
        <v>13.5</v>
      </c>
      <c r="D55" s="206">
        <v>1.4</v>
      </c>
      <c r="E55" s="206">
        <v>13.5</v>
      </c>
    </row>
    <row r="56" spans="1:8" s="213" customFormat="1" x14ac:dyDescent="0.35">
      <c r="A56" s="205">
        <v>24</v>
      </c>
      <c r="B56" s="205" t="s">
        <v>719</v>
      </c>
      <c r="C56" s="205">
        <v>3.6</v>
      </c>
      <c r="D56" s="205">
        <v>0</v>
      </c>
      <c r="E56" s="205">
        <v>3.6</v>
      </c>
    </row>
    <row r="57" spans="1:8" s="213" customFormat="1" x14ac:dyDescent="0.35">
      <c r="A57" s="206">
        <v>25</v>
      </c>
      <c r="B57" s="206" t="s">
        <v>720</v>
      </c>
      <c r="C57" s="206">
        <v>0.3</v>
      </c>
      <c r="D57" s="206">
        <v>0</v>
      </c>
      <c r="E57" s="206">
        <v>0.3</v>
      </c>
    </row>
    <row r="58" spans="1:8" s="213" customFormat="1" x14ac:dyDescent="0.35">
      <c r="A58" s="205">
        <v>26</v>
      </c>
      <c r="B58" s="205" t="s">
        <v>721</v>
      </c>
      <c r="C58" s="205">
        <v>11.2</v>
      </c>
      <c r="D58" s="205">
        <v>1.1000000000000001</v>
      </c>
      <c r="E58" s="205">
        <v>11.2</v>
      </c>
    </row>
    <row r="59" spans="1:8" s="213" customFormat="1" x14ac:dyDescent="0.35">
      <c r="A59" s="206">
        <v>27</v>
      </c>
      <c r="B59" s="206" t="s">
        <v>722</v>
      </c>
      <c r="C59" s="206">
        <v>13.2</v>
      </c>
      <c r="D59" s="206">
        <v>1.2</v>
      </c>
      <c r="E59" s="206">
        <v>13.2</v>
      </c>
    </row>
    <row r="60" spans="1:8" s="213" customFormat="1" x14ac:dyDescent="0.35">
      <c r="A60" s="210"/>
      <c r="B60" s="210"/>
      <c r="C60" s="210"/>
      <c r="D60" s="210"/>
      <c r="E60" s="210"/>
    </row>
    <row r="61" spans="1:8" s="213" customFormat="1" x14ac:dyDescent="0.35">
      <c r="A61" s="210"/>
      <c r="B61" s="210"/>
      <c r="C61" s="210"/>
      <c r="D61" s="210"/>
      <c r="E61" s="210"/>
    </row>
    <row r="62" spans="1:8" x14ac:dyDescent="0.35">
      <c r="A62" s="204" t="s">
        <v>660</v>
      </c>
      <c r="B62" s="204" t="s">
        <v>661</v>
      </c>
      <c r="C62" s="204" t="s">
        <v>662</v>
      </c>
      <c r="D62" s="204" t="s">
        <v>663</v>
      </c>
      <c r="E62" s="204" t="s">
        <v>664</v>
      </c>
      <c r="F62" s="204" t="s">
        <v>662</v>
      </c>
      <c r="G62" s="205">
        <v>289.8</v>
      </c>
      <c r="H62" s="445">
        <v>350</v>
      </c>
    </row>
    <row r="63" spans="1:8" x14ac:dyDescent="0.35">
      <c r="A63" s="206">
        <v>1</v>
      </c>
      <c r="B63" s="206" t="s">
        <v>665</v>
      </c>
      <c r="C63" s="206">
        <v>12.4</v>
      </c>
      <c r="D63" s="206">
        <v>2</v>
      </c>
      <c r="E63" s="206">
        <v>12.4</v>
      </c>
      <c r="F63" s="204" t="s">
        <v>663</v>
      </c>
      <c r="G63" s="205">
        <f>SUM(D63:D89)</f>
        <v>40.400000000000013</v>
      </c>
      <c r="H63" s="446"/>
    </row>
    <row r="64" spans="1:8" x14ac:dyDescent="0.35">
      <c r="A64" s="205">
        <v>2</v>
      </c>
      <c r="B64" s="205" t="s">
        <v>666</v>
      </c>
      <c r="C64" s="205">
        <v>9.4</v>
      </c>
      <c r="D64" s="205">
        <v>1.9</v>
      </c>
      <c r="E64" s="205">
        <v>9.4</v>
      </c>
      <c r="F64" s="204" t="s">
        <v>664</v>
      </c>
      <c r="G64" s="205">
        <f>G62-G63</f>
        <v>249.4</v>
      </c>
      <c r="H64" s="447"/>
    </row>
    <row r="65" spans="1:5" x14ac:dyDescent="0.35">
      <c r="A65" s="206">
        <v>3</v>
      </c>
      <c r="B65" s="206" t="s">
        <v>667</v>
      </c>
      <c r="C65" s="206">
        <v>9.6</v>
      </c>
      <c r="D65" s="206">
        <v>2</v>
      </c>
      <c r="E65" s="206">
        <v>9.6</v>
      </c>
    </row>
    <row r="66" spans="1:5" x14ac:dyDescent="0.35">
      <c r="A66" s="205">
        <v>4</v>
      </c>
      <c r="B66" s="205" t="s">
        <v>668</v>
      </c>
      <c r="C66" s="205">
        <v>11.6</v>
      </c>
      <c r="D66" s="205">
        <v>2.7</v>
      </c>
      <c r="E66" s="205">
        <v>11.6</v>
      </c>
    </row>
    <row r="67" spans="1:5" x14ac:dyDescent="0.35">
      <c r="A67" s="206">
        <v>5</v>
      </c>
      <c r="B67" s="206" t="s">
        <v>669</v>
      </c>
      <c r="C67" s="206">
        <v>12.4</v>
      </c>
      <c r="D67" s="206">
        <v>2.2000000000000002</v>
      </c>
      <c r="E67" s="206">
        <v>12.4</v>
      </c>
    </row>
    <row r="68" spans="1:5" x14ac:dyDescent="0.35">
      <c r="A68" s="205">
        <v>6</v>
      </c>
      <c r="B68" s="205" t="s">
        <v>670</v>
      </c>
      <c r="C68" s="205">
        <v>12.7</v>
      </c>
      <c r="D68" s="205">
        <v>3</v>
      </c>
      <c r="E68" s="205">
        <v>12.7</v>
      </c>
    </row>
    <row r="69" spans="1:5" x14ac:dyDescent="0.35">
      <c r="A69" s="206">
        <v>7</v>
      </c>
      <c r="B69" s="206" t="s">
        <v>671</v>
      </c>
      <c r="C69" s="206">
        <v>9.3000000000000007</v>
      </c>
      <c r="D69" s="206">
        <v>2</v>
      </c>
      <c r="E69" s="206">
        <v>9.3000000000000007</v>
      </c>
    </row>
    <row r="70" spans="1:5" x14ac:dyDescent="0.35">
      <c r="A70" s="205">
        <v>8</v>
      </c>
      <c r="B70" s="205" t="s">
        <v>672</v>
      </c>
      <c r="C70" s="205">
        <v>12.5</v>
      </c>
      <c r="D70" s="205">
        <v>1.9</v>
      </c>
      <c r="E70" s="205">
        <v>12.5</v>
      </c>
    </row>
    <row r="71" spans="1:5" x14ac:dyDescent="0.35">
      <c r="A71" s="206">
        <v>9</v>
      </c>
      <c r="B71" s="206" t="s">
        <v>675</v>
      </c>
      <c r="C71" s="206">
        <v>12.4</v>
      </c>
      <c r="D71" s="206">
        <v>1.1000000000000001</v>
      </c>
      <c r="E71" s="206">
        <v>12.4</v>
      </c>
    </row>
    <row r="72" spans="1:5" x14ac:dyDescent="0.35">
      <c r="A72" s="205">
        <v>10</v>
      </c>
      <c r="B72" s="205" t="s">
        <v>676</v>
      </c>
      <c r="C72" s="205">
        <v>0.2</v>
      </c>
      <c r="D72" s="205">
        <v>0</v>
      </c>
      <c r="E72" s="205">
        <v>0.2</v>
      </c>
    </row>
    <row r="73" spans="1:5" x14ac:dyDescent="0.35">
      <c r="A73" s="206">
        <v>11</v>
      </c>
      <c r="B73" s="206" t="s">
        <v>677</v>
      </c>
      <c r="C73" s="206">
        <v>12.3</v>
      </c>
      <c r="D73" s="206">
        <v>1.2</v>
      </c>
      <c r="E73" s="206">
        <v>12.3</v>
      </c>
    </row>
    <row r="74" spans="1:5" s="213" customFormat="1" x14ac:dyDescent="0.35">
      <c r="A74" s="205">
        <v>12</v>
      </c>
      <c r="B74" s="205" t="s">
        <v>680</v>
      </c>
      <c r="C74" s="205">
        <v>9.3000000000000007</v>
      </c>
      <c r="D74" s="205">
        <v>1.7</v>
      </c>
      <c r="E74" s="205">
        <v>9.3000000000000007</v>
      </c>
    </row>
    <row r="75" spans="1:5" s="213" customFormat="1" x14ac:dyDescent="0.35">
      <c r="A75" s="206">
        <v>13</v>
      </c>
      <c r="B75" s="206" t="s">
        <v>681</v>
      </c>
      <c r="C75" s="206">
        <v>4.7</v>
      </c>
      <c r="D75" s="206">
        <v>1</v>
      </c>
      <c r="E75" s="206">
        <v>4.7</v>
      </c>
    </row>
    <row r="76" spans="1:5" s="213" customFormat="1" x14ac:dyDescent="0.35">
      <c r="A76" s="205">
        <v>14</v>
      </c>
      <c r="B76" s="205" t="s">
        <v>682</v>
      </c>
      <c r="C76" s="205">
        <v>9.6999999999999993</v>
      </c>
      <c r="D76" s="205">
        <v>1.9</v>
      </c>
      <c r="E76" s="205">
        <v>9.6999999999999993</v>
      </c>
    </row>
    <row r="77" spans="1:5" s="213" customFormat="1" x14ac:dyDescent="0.35">
      <c r="A77" s="206">
        <v>15</v>
      </c>
      <c r="B77" s="206" t="s">
        <v>685</v>
      </c>
      <c r="C77" s="206">
        <v>9.6999999999999993</v>
      </c>
      <c r="D77" s="206">
        <v>1.1000000000000001</v>
      </c>
      <c r="E77" s="206">
        <v>9.6999999999999993</v>
      </c>
    </row>
    <row r="78" spans="1:5" s="213" customFormat="1" x14ac:dyDescent="0.35">
      <c r="A78" s="205">
        <v>16</v>
      </c>
      <c r="B78" s="205" t="s">
        <v>686</v>
      </c>
      <c r="C78" s="205">
        <v>9.6</v>
      </c>
      <c r="D78" s="205">
        <v>1.1000000000000001</v>
      </c>
      <c r="E78" s="205">
        <v>9.6</v>
      </c>
    </row>
    <row r="79" spans="1:5" s="213" customFormat="1" x14ac:dyDescent="0.35">
      <c r="A79" s="206">
        <v>17</v>
      </c>
      <c r="B79" s="206" t="s">
        <v>687</v>
      </c>
      <c r="C79" s="206">
        <v>9.3000000000000007</v>
      </c>
      <c r="D79" s="206">
        <v>1</v>
      </c>
      <c r="E79" s="206">
        <v>9.3000000000000007</v>
      </c>
    </row>
    <row r="80" spans="1:5" s="213" customFormat="1" x14ac:dyDescent="0.35">
      <c r="A80" s="205">
        <v>18</v>
      </c>
      <c r="B80" s="205" t="s">
        <v>688</v>
      </c>
      <c r="C80" s="205">
        <v>9</v>
      </c>
      <c r="D80" s="205">
        <v>1.1000000000000001</v>
      </c>
      <c r="E80" s="205">
        <v>9</v>
      </c>
    </row>
    <row r="81" spans="1:8" s="213" customFormat="1" x14ac:dyDescent="0.35">
      <c r="A81" s="206">
        <v>19</v>
      </c>
      <c r="B81" s="206" t="s">
        <v>694</v>
      </c>
      <c r="C81" s="206">
        <v>9.9</v>
      </c>
      <c r="D81" s="206">
        <v>1.1000000000000001</v>
      </c>
      <c r="E81" s="206">
        <v>9.9</v>
      </c>
    </row>
    <row r="82" spans="1:8" s="213" customFormat="1" x14ac:dyDescent="0.35">
      <c r="A82" s="205">
        <v>20</v>
      </c>
      <c r="B82" s="205" t="s">
        <v>695</v>
      </c>
      <c r="C82" s="205">
        <v>12.2</v>
      </c>
      <c r="D82" s="205">
        <v>1.3</v>
      </c>
      <c r="E82" s="205">
        <v>12.2</v>
      </c>
    </row>
    <row r="83" spans="1:8" s="213" customFormat="1" x14ac:dyDescent="0.35">
      <c r="A83" s="206">
        <v>21</v>
      </c>
      <c r="B83" s="206" t="s">
        <v>696</v>
      </c>
      <c r="C83" s="206">
        <v>14.4</v>
      </c>
      <c r="D83" s="206">
        <v>1.5</v>
      </c>
      <c r="E83" s="206">
        <v>14.4</v>
      </c>
    </row>
    <row r="84" spans="1:8" s="213" customFormat="1" x14ac:dyDescent="0.35">
      <c r="A84" s="205">
        <v>22</v>
      </c>
      <c r="B84" s="205" t="s">
        <v>697</v>
      </c>
      <c r="C84" s="205">
        <v>13.2</v>
      </c>
      <c r="D84" s="205">
        <v>1.2</v>
      </c>
      <c r="E84" s="205">
        <v>13.2</v>
      </c>
    </row>
    <row r="85" spans="1:8" s="213" customFormat="1" x14ac:dyDescent="0.35">
      <c r="A85" s="206">
        <v>23</v>
      </c>
      <c r="B85" s="206" t="s">
        <v>718</v>
      </c>
      <c r="C85" s="206">
        <v>13.2</v>
      </c>
      <c r="D85" s="206">
        <v>1.2</v>
      </c>
      <c r="E85" s="206">
        <v>13.2</v>
      </c>
    </row>
    <row r="86" spans="1:8" s="213" customFormat="1" x14ac:dyDescent="0.35">
      <c r="A86" s="205">
        <v>24</v>
      </c>
      <c r="B86" s="205" t="s">
        <v>719</v>
      </c>
      <c r="C86" s="205">
        <v>9.6</v>
      </c>
      <c r="D86" s="205">
        <v>1</v>
      </c>
      <c r="E86" s="205">
        <v>9.6</v>
      </c>
    </row>
    <row r="87" spans="1:8" s="213" customFormat="1" x14ac:dyDescent="0.35">
      <c r="A87" s="206">
        <v>25</v>
      </c>
      <c r="B87" s="206" t="s">
        <v>720</v>
      </c>
      <c r="C87" s="206">
        <v>14.8</v>
      </c>
      <c r="D87" s="206">
        <v>1.7</v>
      </c>
      <c r="E87" s="206">
        <v>14.8</v>
      </c>
    </row>
    <row r="88" spans="1:8" s="213" customFormat="1" x14ac:dyDescent="0.35">
      <c r="A88" s="205">
        <v>26</v>
      </c>
      <c r="B88" s="205" t="s">
        <v>721</v>
      </c>
      <c r="C88" s="205">
        <v>13.2</v>
      </c>
      <c r="D88" s="205">
        <v>1.2</v>
      </c>
      <c r="E88" s="205">
        <v>13.2</v>
      </c>
    </row>
    <row r="89" spans="1:8" s="213" customFormat="1" x14ac:dyDescent="0.35">
      <c r="A89" s="206">
        <v>27</v>
      </c>
      <c r="B89" s="206" t="s">
        <v>722</v>
      </c>
      <c r="C89" s="206">
        <v>13.2</v>
      </c>
      <c r="D89" s="206">
        <v>1.3</v>
      </c>
      <c r="E89" s="206">
        <v>13.2</v>
      </c>
    </row>
    <row r="90" spans="1:8" s="213" customFormat="1" x14ac:dyDescent="0.35">
      <c r="A90" s="210"/>
      <c r="B90" s="210"/>
      <c r="C90" s="210"/>
      <c r="D90" s="210"/>
      <c r="E90" s="210"/>
    </row>
    <row r="91" spans="1:8" s="213" customFormat="1" x14ac:dyDescent="0.35">
      <c r="A91" s="210"/>
      <c r="B91" s="210"/>
      <c r="C91" s="210"/>
      <c r="D91" s="210"/>
      <c r="E91" s="210"/>
    </row>
    <row r="92" spans="1:8" s="213" customFormat="1" x14ac:dyDescent="0.35">
      <c r="A92" s="204" t="s">
        <v>660</v>
      </c>
      <c r="B92" s="204" t="s">
        <v>661</v>
      </c>
      <c r="C92" s="204" t="s">
        <v>662</v>
      </c>
      <c r="D92" s="204" t="s">
        <v>663</v>
      </c>
      <c r="E92" s="204" t="s">
        <v>664</v>
      </c>
      <c r="F92" s="204" t="s">
        <v>662</v>
      </c>
      <c r="G92" s="205">
        <v>506.5</v>
      </c>
      <c r="H92" s="444">
        <v>361</v>
      </c>
    </row>
    <row r="93" spans="1:8" s="213" customFormat="1" x14ac:dyDescent="0.35">
      <c r="A93" s="206">
        <v>1</v>
      </c>
      <c r="B93" s="206" t="s">
        <v>665</v>
      </c>
      <c r="C93" s="206">
        <v>21.6</v>
      </c>
      <c r="D93" s="206">
        <v>3</v>
      </c>
      <c r="E93" s="206">
        <v>21.6</v>
      </c>
      <c r="F93" s="204" t="s">
        <v>663</v>
      </c>
      <c r="G93" s="205">
        <f>SUM(D93:D119)</f>
        <v>65.400000000000006</v>
      </c>
      <c r="H93" s="444"/>
    </row>
    <row r="94" spans="1:8" s="213" customFormat="1" x14ac:dyDescent="0.35">
      <c r="A94" s="205">
        <v>2</v>
      </c>
      <c r="B94" s="205" t="s">
        <v>666</v>
      </c>
      <c r="C94" s="205">
        <v>20.100000000000001</v>
      </c>
      <c r="D94" s="205">
        <v>3.1</v>
      </c>
      <c r="E94" s="205">
        <v>20.100000000000001</v>
      </c>
      <c r="F94" s="204" t="s">
        <v>664</v>
      </c>
      <c r="G94" s="205">
        <f>G92-G93</f>
        <v>441.1</v>
      </c>
      <c r="H94" s="444"/>
    </row>
    <row r="95" spans="1:8" s="213" customFormat="1" x14ac:dyDescent="0.35">
      <c r="A95" s="206">
        <v>3</v>
      </c>
      <c r="B95" s="206" t="s">
        <v>667</v>
      </c>
      <c r="C95" s="206">
        <v>20.5</v>
      </c>
      <c r="D95" s="206">
        <v>2.5</v>
      </c>
      <c r="E95" s="206">
        <v>20.5</v>
      </c>
    </row>
    <row r="96" spans="1:8" x14ac:dyDescent="0.35">
      <c r="A96" s="205">
        <v>4</v>
      </c>
      <c r="B96" s="205" t="s">
        <v>668</v>
      </c>
      <c r="C96" s="205">
        <v>17.7</v>
      </c>
      <c r="D96" s="205">
        <v>2</v>
      </c>
      <c r="E96" s="205">
        <v>17.7</v>
      </c>
    </row>
    <row r="97" spans="1:5" x14ac:dyDescent="0.35">
      <c r="A97" s="206">
        <v>5</v>
      </c>
      <c r="B97" s="206" t="s">
        <v>669</v>
      </c>
      <c r="C97" s="206">
        <v>20.7</v>
      </c>
      <c r="D97" s="206">
        <v>3.1</v>
      </c>
      <c r="E97" s="206">
        <v>20.7</v>
      </c>
    </row>
    <row r="98" spans="1:5" x14ac:dyDescent="0.35">
      <c r="A98" s="205">
        <v>6</v>
      </c>
      <c r="B98" s="205" t="s">
        <v>670</v>
      </c>
      <c r="C98" s="205">
        <v>19.600000000000001</v>
      </c>
      <c r="D98" s="205">
        <v>3</v>
      </c>
      <c r="E98" s="205">
        <v>19.600000000000001</v>
      </c>
    </row>
    <row r="99" spans="1:5" x14ac:dyDescent="0.35">
      <c r="A99" s="206">
        <v>7</v>
      </c>
      <c r="B99" s="206" t="s">
        <v>671</v>
      </c>
      <c r="C99" s="206">
        <v>18.2</v>
      </c>
      <c r="D99" s="206">
        <v>2.7</v>
      </c>
      <c r="E99" s="206">
        <v>18.2</v>
      </c>
    </row>
    <row r="100" spans="1:5" x14ac:dyDescent="0.35">
      <c r="A100" s="205">
        <v>8</v>
      </c>
      <c r="B100" s="205" t="s">
        <v>672</v>
      </c>
      <c r="C100" s="205">
        <v>20.6</v>
      </c>
      <c r="D100" s="205">
        <v>2.5</v>
      </c>
      <c r="E100" s="205">
        <v>20.6</v>
      </c>
    </row>
    <row r="101" spans="1:5" x14ac:dyDescent="0.35">
      <c r="A101" s="206">
        <v>9</v>
      </c>
      <c r="B101" s="206" t="s">
        <v>675</v>
      </c>
      <c r="C101" s="206">
        <v>17.5</v>
      </c>
      <c r="D101" s="206">
        <v>2.2999999999999998</v>
      </c>
      <c r="E101" s="206">
        <v>17.5</v>
      </c>
    </row>
    <row r="102" spans="1:5" x14ac:dyDescent="0.35">
      <c r="A102" s="205">
        <v>10</v>
      </c>
      <c r="B102" s="205" t="s">
        <v>676</v>
      </c>
      <c r="C102" s="205">
        <v>18.399999999999999</v>
      </c>
      <c r="D102" s="205">
        <v>2.2999999999999998</v>
      </c>
      <c r="E102" s="205">
        <v>18.399999999999999</v>
      </c>
    </row>
    <row r="103" spans="1:5" x14ac:dyDescent="0.35">
      <c r="A103" s="206">
        <v>11</v>
      </c>
      <c r="B103" s="206" t="s">
        <v>677</v>
      </c>
      <c r="C103" s="206">
        <v>20.5</v>
      </c>
      <c r="D103" s="206">
        <v>3</v>
      </c>
      <c r="E103" s="206">
        <v>20.5</v>
      </c>
    </row>
    <row r="104" spans="1:5" s="213" customFormat="1" x14ac:dyDescent="0.35">
      <c r="A104" s="205">
        <v>12</v>
      </c>
      <c r="B104" s="205" t="s">
        <v>680</v>
      </c>
      <c r="C104" s="205">
        <v>19.5</v>
      </c>
      <c r="D104" s="205">
        <v>3</v>
      </c>
      <c r="E104" s="205">
        <v>19.5</v>
      </c>
    </row>
    <row r="105" spans="1:5" s="213" customFormat="1" x14ac:dyDescent="0.35">
      <c r="A105" s="206">
        <v>13</v>
      </c>
      <c r="B105" s="206" t="s">
        <v>681</v>
      </c>
      <c r="C105" s="206">
        <v>20.399999999999999</v>
      </c>
      <c r="D105" s="206">
        <v>3.3</v>
      </c>
      <c r="E105" s="206">
        <v>20.399999999999999</v>
      </c>
    </row>
    <row r="106" spans="1:5" s="213" customFormat="1" x14ac:dyDescent="0.35">
      <c r="A106" s="205">
        <v>14</v>
      </c>
      <c r="B106" s="205" t="s">
        <v>682</v>
      </c>
      <c r="C106" s="205">
        <v>21.7</v>
      </c>
      <c r="D106" s="205">
        <v>3.2</v>
      </c>
      <c r="E106" s="205">
        <v>21.7</v>
      </c>
    </row>
    <row r="107" spans="1:5" s="213" customFormat="1" x14ac:dyDescent="0.35">
      <c r="A107" s="206">
        <v>15</v>
      </c>
      <c r="B107" s="206" t="s">
        <v>685</v>
      </c>
      <c r="C107" s="206">
        <v>20</v>
      </c>
      <c r="D107" s="206">
        <v>3</v>
      </c>
      <c r="E107" s="206">
        <v>20</v>
      </c>
    </row>
    <row r="108" spans="1:5" s="213" customFormat="1" x14ac:dyDescent="0.35">
      <c r="A108" s="205">
        <v>16</v>
      </c>
      <c r="B108" s="205" t="s">
        <v>686</v>
      </c>
      <c r="C108" s="205">
        <v>5.4</v>
      </c>
      <c r="D108" s="205">
        <v>1</v>
      </c>
      <c r="E108" s="205">
        <v>5.4</v>
      </c>
    </row>
    <row r="109" spans="1:5" s="213" customFormat="1" x14ac:dyDescent="0.35">
      <c r="A109" s="206">
        <v>17</v>
      </c>
      <c r="B109" s="206" t="s">
        <v>687</v>
      </c>
      <c r="C109" s="206">
        <v>21.1</v>
      </c>
      <c r="D109" s="206">
        <v>3.2</v>
      </c>
      <c r="E109" s="206">
        <v>21.1</v>
      </c>
    </row>
    <row r="110" spans="1:5" s="213" customFormat="1" x14ac:dyDescent="0.35">
      <c r="A110" s="205">
        <v>18</v>
      </c>
      <c r="B110" s="205" t="s">
        <v>688</v>
      </c>
      <c r="C110" s="205">
        <v>17.8</v>
      </c>
      <c r="D110" s="205">
        <v>2.2000000000000002</v>
      </c>
      <c r="E110" s="205">
        <v>17.8</v>
      </c>
    </row>
    <row r="111" spans="1:5" s="213" customFormat="1" x14ac:dyDescent="0.35">
      <c r="A111" s="206">
        <v>19</v>
      </c>
      <c r="B111" s="206" t="s">
        <v>694</v>
      </c>
      <c r="C111" s="206">
        <v>19</v>
      </c>
      <c r="D111" s="206">
        <v>2</v>
      </c>
      <c r="E111" s="206">
        <v>19</v>
      </c>
    </row>
    <row r="112" spans="1:5" s="213" customFormat="1" x14ac:dyDescent="0.35">
      <c r="A112" s="205">
        <v>20</v>
      </c>
      <c r="B112" s="205" t="s">
        <v>695</v>
      </c>
      <c r="C112" s="205">
        <v>14.2</v>
      </c>
      <c r="D112" s="205">
        <v>1.9</v>
      </c>
      <c r="E112" s="205">
        <v>14.2</v>
      </c>
    </row>
    <row r="113" spans="1:8" s="213" customFormat="1" x14ac:dyDescent="0.35">
      <c r="A113" s="206">
        <v>21</v>
      </c>
      <c r="B113" s="206" t="s">
        <v>696</v>
      </c>
      <c r="C113" s="206">
        <v>14.1</v>
      </c>
      <c r="D113" s="206">
        <v>1.4</v>
      </c>
      <c r="E113" s="206">
        <v>14.1</v>
      </c>
    </row>
    <row r="114" spans="1:8" s="213" customFormat="1" x14ac:dyDescent="0.35">
      <c r="A114" s="205">
        <v>22</v>
      </c>
      <c r="B114" s="205" t="s">
        <v>697</v>
      </c>
      <c r="C114" s="205">
        <v>19.8</v>
      </c>
      <c r="D114" s="205">
        <v>1.9</v>
      </c>
      <c r="E114" s="205">
        <v>19.8</v>
      </c>
    </row>
    <row r="115" spans="1:8" s="213" customFormat="1" x14ac:dyDescent="0.35">
      <c r="A115" s="206">
        <v>23</v>
      </c>
      <c r="B115" s="206" t="s">
        <v>718</v>
      </c>
      <c r="C115" s="206">
        <v>19.8</v>
      </c>
      <c r="D115" s="206">
        <v>2</v>
      </c>
      <c r="E115" s="206">
        <v>19.8</v>
      </c>
    </row>
    <row r="116" spans="1:8" s="213" customFormat="1" x14ac:dyDescent="0.35">
      <c r="A116" s="205">
        <v>24</v>
      </c>
      <c r="B116" s="205" t="s">
        <v>719</v>
      </c>
      <c r="C116" s="205">
        <v>21.3</v>
      </c>
      <c r="D116" s="205">
        <v>2.1</v>
      </c>
      <c r="E116" s="205">
        <v>21.3</v>
      </c>
    </row>
    <row r="117" spans="1:8" s="213" customFormat="1" x14ac:dyDescent="0.35">
      <c r="A117" s="206">
        <v>25</v>
      </c>
      <c r="B117" s="206" t="s">
        <v>720</v>
      </c>
      <c r="C117" s="206">
        <v>16.600000000000001</v>
      </c>
      <c r="D117" s="206">
        <v>1.7</v>
      </c>
      <c r="E117" s="206">
        <v>16.600000000000001</v>
      </c>
    </row>
    <row r="118" spans="1:8" s="213" customFormat="1" x14ac:dyDescent="0.35">
      <c r="A118" s="205">
        <v>26</v>
      </c>
      <c r="B118" s="205" t="s">
        <v>721</v>
      </c>
      <c r="C118" s="205">
        <v>18.600000000000001</v>
      </c>
      <c r="D118" s="205">
        <v>1.9</v>
      </c>
      <c r="E118" s="205">
        <v>18.600000000000001</v>
      </c>
    </row>
    <row r="119" spans="1:8" s="213" customFormat="1" x14ac:dyDescent="0.35">
      <c r="A119" s="206">
        <v>27</v>
      </c>
      <c r="B119" s="206" t="s">
        <v>722</v>
      </c>
      <c r="C119" s="206">
        <v>21.8</v>
      </c>
      <c r="D119" s="206">
        <v>2.1</v>
      </c>
      <c r="E119" s="206">
        <v>21.8</v>
      </c>
    </row>
    <row r="120" spans="1:8" s="213" customFormat="1" x14ac:dyDescent="0.35">
      <c r="A120" s="210"/>
      <c r="B120" s="210"/>
      <c r="C120" s="210"/>
      <c r="D120" s="210"/>
      <c r="E120" s="210"/>
    </row>
    <row r="121" spans="1:8" x14ac:dyDescent="0.35">
      <c r="A121" s="212"/>
      <c r="B121" s="212"/>
      <c r="C121" s="212"/>
      <c r="D121" s="212"/>
      <c r="E121" s="212"/>
    </row>
    <row r="122" spans="1:8" x14ac:dyDescent="0.35">
      <c r="A122" s="204" t="s">
        <v>660</v>
      </c>
      <c r="B122" s="204" t="s">
        <v>661</v>
      </c>
      <c r="C122" s="204" t="s">
        <v>662</v>
      </c>
      <c r="D122" s="204" t="s">
        <v>663</v>
      </c>
      <c r="E122" s="204" t="s">
        <v>664</v>
      </c>
      <c r="F122" s="204" t="s">
        <v>662</v>
      </c>
      <c r="G122" s="205">
        <v>0.7</v>
      </c>
      <c r="H122" s="444">
        <v>362</v>
      </c>
    </row>
    <row r="123" spans="1:8" s="213" customFormat="1" x14ac:dyDescent="0.35">
      <c r="A123" s="206">
        <v>1</v>
      </c>
      <c r="B123" s="206" t="s">
        <v>665</v>
      </c>
      <c r="C123" s="206">
        <v>0</v>
      </c>
      <c r="D123" s="206">
        <v>0</v>
      </c>
      <c r="E123" s="206">
        <v>0</v>
      </c>
      <c r="F123" s="204" t="s">
        <v>663</v>
      </c>
      <c r="G123" s="205">
        <v>0</v>
      </c>
      <c r="H123" s="444"/>
    </row>
    <row r="124" spans="1:8" s="213" customFormat="1" x14ac:dyDescent="0.35">
      <c r="A124" s="205">
        <v>2</v>
      </c>
      <c r="B124" s="205" t="s">
        <v>666</v>
      </c>
      <c r="C124" s="205">
        <v>0</v>
      </c>
      <c r="D124" s="205">
        <v>0</v>
      </c>
      <c r="E124" s="205">
        <v>0</v>
      </c>
      <c r="F124" s="204" t="s">
        <v>664</v>
      </c>
      <c r="G124" s="205">
        <v>0.7</v>
      </c>
      <c r="H124" s="444"/>
    </row>
    <row r="125" spans="1:8" s="213" customFormat="1" x14ac:dyDescent="0.35">
      <c r="A125" s="206">
        <v>3</v>
      </c>
      <c r="B125" s="206" t="s">
        <v>667</v>
      </c>
      <c r="C125" s="206">
        <v>0.7</v>
      </c>
      <c r="D125" s="206">
        <v>0</v>
      </c>
      <c r="E125" s="206">
        <v>0.7</v>
      </c>
      <c r="F125" s="230" t="s">
        <v>659</v>
      </c>
    </row>
    <row r="126" spans="1:8" x14ac:dyDescent="0.35">
      <c r="A126" s="205">
        <v>4</v>
      </c>
      <c r="B126" s="205" t="s">
        <v>668</v>
      </c>
      <c r="C126" s="205">
        <v>0</v>
      </c>
      <c r="D126" s="205">
        <v>0</v>
      </c>
      <c r="E126" s="205">
        <v>0</v>
      </c>
      <c r="F126" s="230" t="s">
        <v>659</v>
      </c>
    </row>
    <row r="127" spans="1:8" x14ac:dyDescent="0.35">
      <c r="A127" s="206">
        <v>5</v>
      </c>
      <c r="B127" s="206" t="s">
        <v>669</v>
      </c>
      <c r="C127" s="206">
        <v>0</v>
      </c>
      <c r="D127" s="206">
        <v>0</v>
      </c>
      <c r="E127" s="206">
        <v>0</v>
      </c>
      <c r="F127" s="230" t="s">
        <v>659</v>
      </c>
    </row>
    <row r="128" spans="1:8" x14ac:dyDescent="0.35">
      <c r="A128" s="205">
        <v>6</v>
      </c>
      <c r="B128" s="205" t="s">
        <v>670</v>
      </c>
      <c r="C128" s="205">
        <v>0</v>
      </c>
      <c r="D128" s="205">
        <v>0</v>
      </c>
      <c r="E128" s="205">
        <v>0</v>
      </c>
      <c r="F128" s="230" t="s">
        <v>659</v>
      </c>
    </row>
    <row r="129" spans="1:6" x14ac:dyDescent="0.35">
      <c r="A129" s="206">
        <v>7</v>
      </c>
      <c r="B129" s="206" t="s">
        <v>671</v>
      </c>
      <c r="C129" s="206">
        <v>0</v>
      </c>
      <c r="D129" s="206">
        <v>0</v>
      </c>
      <c r="E129" s="206">
        <v>0</v>
      </c>
      <c r="F129" s="230" t="s">
        <v>659</v>
      </c>
    </row>
    <row r="130" spans="1:6" x14ac:dyDescent="0.35">
      <c r="A130" s="205">
        <v>8</v>
      </c>
      <c r="B130" s="205" t="s">
        <v>672</v>
      </c>
      <c r="C130" s="205">
        <v>0</v>
      </c>
      <c r="D130" s="205">
        <v>0</v>
      </c>
      <c r="E130" s="205">
        <v>0</v>
      </c>
      <c r="F130" s="230" t="s">
        <v>659</v>
      </c>
    </row>
    <row r="131" spans="1:6" x14ac:dyDescent="0.35">
      <c r="A131" s="206">
        <v>9</v>
      </c>
      <c r="B131" s="206" t="s">
        <v>675</v>
      </c>
      <c r="C131" s="206">
        <v>0</v>
      </c>
      <c r="D131" s="206">
        <v>0</v>
      </c>
      <c r="E131" s="206">
        <v>0</v>
      </c>
      <c r="F131" s="230" t="s">
        <v>659</v>
      </c>
    </row>
    <row r="132" spans="1:6" x14ac:dyDescent="0.35">
      <c r="A132" s="205">
        <v>10</v>
      </c>
      <c r="B132" s="205" t="s">
        <v>676</v>
      </c>
      <c r="C132" s="205">
        <v>0</v>
      </c>
      <c r="D132" s="205">
        <v>0</v>
      </c>
      <c r="E132" s="205">
        <v>0</v>
      </c>
      <c r="F132" s="230" t="s">
        <v>659</v>
      </c>
    </row>
    <row r="133" spans="1:6" x14ac:dyDescent="0.35">
      <c r="A133" s="206">
        <v>11</v>
      </c>
      <c r="B133" s="206" t="s">
        <v>677</v>
      </c>
      <c r="C133" s="206">
        <v>0</v>
      </c>
      <c r="D133" s="206">
        <v>0</v>
      </c>
      <c r="E133" s="206">
        <v>0</v>
      </c>
      <c r="F133" s="230" t="s">
        <v>659</v>
      </c>
    </row>
    <row r="134" spans="1:6" s="213" customFormat="1" x14ac:dyDescent="0.35">
      <c r="A134" s="205">
        <v>12</v>
      </c>
      <c r="B134" s="205" t="s">
        <v>680</v>
      </c>
      <c r="C134" s="205">
        <v>0</v>
      </c>
      <c r="D134" s="205">
        <v>0</v>
      </c>
      <c r="E134" s="205">
        <v>0</v>
      </c>
      <c r="F134" s="230" t="s">
        <v>659</v>
      </c>
    </row>
    <row r="135" spans="1:6" s="213" customFormat="1" x14ac:dyDescent="0.35">
      <c r="A135" s="206">
        <v>13</v>
      </c>
      <c r="B135" s="206" t="s">
        <v>681</v>
      </c>
      <c r="C135" s="206">
        <v>0</v>
      </c>
      <c r="D135" s="206">
        <v>0</v>
      </c>
      <c r="E135" s="206">
        <v>0</v>
      </c>
      <c r="F135" s="230" t="s">
        <v>659</v>
      </c>
    </row>
    <row r="136" spans="1:6" s="213" customFormat="1" x14ac:dyDescent="0.35">
      <c r="A136" s="205">
        <v>14</v>
      </c>
      <c r="B136" s="205" t="s">
        <v>682</v>
      </c>
      <c r="C136" s="205">
        <v>0</v>
      </c>
      <c r="D136" s="205">
        <v>0</v>
      </c>
      <c r="E136" s="205">
        <v>0</v>
      </c>
      <c r="F136" s="230" t="s">
        <v>659</v>
      </c>
    </row>
    <row r="137" spans="1:6" s="213" customFormat="1" x14ac:dyDescent="0.35">
      <c r="A137" s="206">
        <v>15</v>
      </c>
      <c r="B137" s="206" t="s">
        <v>685</v>
      </c>
      <c r="C137" s="206">
        <v>0</v>
      </c>
      <c r="D137" s="206">
        <v>0</v>
      </c>
      <c r="E137" s="206">
        <v>0</v>
      </c>
      <c r="F137" s="230" t="s">
        <v>659</v>
      </c>
    </row>
    <row r="138" spans="1:6" s="213" customFormat="1" x14ac:dyDescent="0.35">
      <c r="A138" s="205">
        <v>16</v>
      </c>
      <c r="B138" s="205" t="s">
        <v>686</v>
      </c>
      <c r="C138" s="205">
        <v>0</v>
      </c>
      <c r="D138" s="205">
        <v>0</v>
      </c>
      <c r="E138" s="205">
        <v>0</v>
      </c>
      <c r="F138" s="230" t="s">
        <v>659</v>
      </c>
    </row>
    <row r="139" spans="1:6" s="213" customFormat="1" x14ac:dyDescent="0.35">
      <c r="A139" s="206">
        <v>17</v>
      </c>
      <c r="B139" s="206" t="s">
        <v>687</v>
      </c>
      <c r="C139" s="206">
        <v>0</v>
      </c>
      <c r="D139" s="206">
        <v>0</v>
      </c>
      <c r="E139" s="206">
        <v>0</v>
      </c>
      <c r="F139" s="230" t="s">
        <v>659</v>
      </c>
    </row>
    <row r="140" spans="1:6" s="213" customFormat="1" x14ac:dyDescent="0.35">
      <c r="A140" s="205">
        <v>18</v>
      </c>
      <c r="B140" s="205" t="s">
        <v>688</v>
      </c>
      <c r="C140" s="205">
        <v>0</v>
      </c>
      <c r="D140" s="205">
        <v>0</v>
      </c>
      <c r="E140" s="205">
        <v>0</v>
      </c>
      <c r="F140" s="230" t="s">
        <v>659</v>
      </c>
    </row>
    <row r="141" spans="1:6" s="213" customFormat="1" x14ac:dyDescent="0.35">
      <c r="A141" s="206">
        <v>19</v>
      </c>
      <c r="B141" s="206" t="s">
        <v>694</v>
      </c>
      <c r="C141" s="206">
        <v>0</v>
      </c>
      <c r="D141" s="206">
        <v>0</v>
      </c>
      <c r="E141" s="206">
        <v>0</v>
      </c>
      <c r="F141" s="230" t="s">
        <v>659</v>
      </c>
    </row>
    <row r="142" spans="1:6" s="213" customFormat="1" x14ac:dyDescent="0.35">
      <c r="A142" s="205">
        <v>20</v>
      </c>
      <c r="B142" s="205" t="s">
        <v>695</v>
      </c>
      <c r="C142" s="205">
        <v>0</v>
      </c>
      <c r="D142" s="205">
        <v>0</v>
      </c>
      <c r="E142" s="205">
        <v>0</v>
      </c>
      <c r="F142" s="230" t="s">
        <v>659</v>
      </c>
    </row>
    <row r="143" spans="1:6" s="213" customFormat="1" x14ac:dyDescent="0.35">
      <c r="A143" s="206">
        <v>21</v>
      </c>
      <c r="B143" s="206" t="s">
        <v>696</v>
      </c>
      <c r="C143" s="206">
        <v>0</v>
      </c>
      <c r="D143" s="206">
        <v>0</v>
      </c>
      <c r="E143" s="206">
        <v>0</v>
      </c>
      <c r="F143" s="230" t="s">
        <v>659</v>
      </c>
    </row>
    <row r="144" spans="1:6" s="213" customFormat="1" x14ac:dyDescent="0.35">
      <c r="A144" s="205">
        <v>22</v>
      </c>
      <c r="B144" s="205" t="s">
        <v>697</v>
      </c>
      <c r="C144" s="205">
        <v>0</v>
      </c>
      <c r="D144" s="205">
        <v>0</v>
      </c>
      <c r="E144" s="205">
        <v>0</v>
      </c>
      <c r="F144" s="230" t="s">
        <v>659</v>
      </c>
    </row>
    <row r="145" spans="1:8" s="213" customFormat="1" x14ac:dyDescent="0.35">
      <c r="A145" s="206">
        <v>23</v>
      </c>
      <c r="B145" s="206" t="s">
        <v>718</v>
      </c>
      <c r="C145" s="206">
        <v>0</v>
      </c>
      <c r="D145" s="206">
        <v>0</v>
      </c>
      <c r="E145" s="206">
        <v>0</v>
      </c>
      <c r="F145" s="230" t="s">
        <v>659</v>
      </c>
    </row>
    <row r="146" spans="1:8" s="213" customFormat="1" x14ac:dyDescent="0.35">
      <c r="A146" s="205">
        <v>24</v>
      </c>
      <c r="B146" s="205" t="s">
        <v>719</v>
      </c>
      <c r="C146" s="205">
        <v>0</v>
      </c>
      <c r="D146" s="205">
        <v>0</v>
      </c>
      <c r="E146" s="205">
        <v>0</v>
      </c>
      <c r="F146" s="230" t="s">
        <v>659</v>
      </c>
    </row>
    <row r="147" spans="1:8" s="213" customFormat="1" x14ac:dyDescent="0.35">
      <c r="A147" s="206">
        <v>25</v>
      </c>
      <c r="B147" s="206" t="s">
        <v>720</v>
      </c>
      <c r="C147" s="206">
        <v>0</v>
      </c>
      <c r="D147" s="206">
        <v>0</v>
      </c>
      <c r="E147" s="206">
        <v>0</v>
      </c>
      <c r="F147" s="230" t="s">
        <v>659</v>
      </c>
    </row>
    <row r="148" spans="1:8" s="213" customFormat="1" x14ac:dyDescent="0.35">
      <c r="A148" s="205">
        <v>26</v>
      </c>
      <c r="B148" s="205" t="s">
        <v>721</v>
      </c>
      <c r="C148" s="205">
        <v>0</v>
      </c>
      <c r="D148" s="205">
        <v>0</v>
      </c>
      <c r="E148" s="205">
        <v>0</v>
      </c>
      <c r="F148" s="230" t="s">
        <v>659</v>
      </c>
    </row>
    <row r="149" spans="1:8" s="213" customFormat="1" x14ac:dyDescent="0.35">
      <c r="A149" s="206">
        <v>27</v>
      </c>
      <c r="B149" s="206" t="s">
        <v>722</v>
      </c>
      <c r="C149" s="206">
        <v>0</v>
      </c>
      <c r="D149" s="206">
        <v>0</v>
      </c>
      <c r="E149" s="206">
        <v>0</v>
      </c>
      <c r="F149" s="230" t="s">
        <v>659</v>
      </c>
    </row>
    <row r="150" spans="1:8" s="213" customFormat="1" x14ac:dyDescent="0.35">
      <c r="A150" s="210"/>
      <c r="B150" s="210"/>
      <c r="C150" s="210"/>
      <c r="D150" s="210"/>
      <c r="E150" s="210"/>
    </row>
    <row r="151" spans="1:8" s="213" customFormat="1" x14ac:dyDescent="0.35">
      <c r="A151" s="210"/>
      <c r="B151" s="210"/>
      <c r="C151" s="210"/>
      <c r="D151" s="210"/>
      <c r="E151" s="210"/>
    </row>
    <row r="152" spans="1:8" s="213" customFormat="1" x14ac:dyDescent="0.35">
      <c r="A152" s="204" t="s">
        <v>660</v>
      </c>
      <c r="B152" s="204" t="s">
        <v>661</v>
      </c>
      <c r="C152" s="204" t="s">
        <v>662</v>
      </c>
      <c r="D152" s="204" t="s">
        <v>663</v>
      </c>
      <c r="E152" s="204" t="s">
        <v>664</v>
      </c>
      <c r="F152" s="204" t="s">
        <v>662</v>
      </c>
      <c r="G152" s="205">
        <v>238.3</v>
      </c>
      <c r="H152" s="444">
        <v>373</v>
      </c>
    </row>
    <row r="153" spans="1:8" s="213" customFormat="1" x14ac:dyDescent="0.35">
      <c r="A153" s="206">
        <v>1</v>
      </c>
      <c r="B153" s="206" t="s">
        <v>665</v>
      </c>
      <c r="C153" s="206">
        <v>20.5</v>
      </c>
      <c r="D153" s="206">
        <v>3</v>
      </c>
      <c r="E153" s="206">
        <v>20.5</v>
      </c>
      <c r="F153" s="204" t="s">
        <v>663</v>
      </c>
      <c r="G153" s="205">
        <f>SUM(D153:D170)</f>
        <v>35.300000000000004</v>
      </c>
      <c r="H153" s="444"/>
    </row>
    <row r="154" spans="1:8" s="213" customFormat="1" x14ac:dyDescent="0.35">
      <c r="A154" s="205">
        <v>2</v>
      </c>
      <c r="B154" s="205" t="s">
        <v>666</v>
      </c>
      <c r="C154" s="205">
        <v>20.6</v>
      </c>
      <c r="D154" s="205">
        <v>3</v>
      </c>
      <c r="E154" s="205">
        <v>20.6</v>
      </c>
      <c r="F154" s="204" t="s">
        <v>664</v>
      </c>
      <c r="G154" s="205">
        <f>G152-G153</f>
        <v>203</v>
      </c>
      <c r="H154" s="444"/>
    </row>
    <row r="155" spans="1:8" s="213" customFormat="1" x14ac:dyDescent="0.35">
      <c r="A155" s="206">
        <v>3</v>
      </c>
      <c r="B155" s="206" t="s">
        <v>667</v>
      </c>
      <c r="C155" s="206">
        <v>20.2</v>
      </c>
      <c r="D155" s="206">
        <v>3.1</v>
      </c>
      <c r="E155" s="206">
        <v>20.2</v>
      </c>
    </row>
    <row r="156" spans="1:8" x14ac:dyDescent="0.35">
      <c r="A156" s="205">
        <v>4</v>
      </c>
      <c r="B156" s="205" t="s">
        <v>668</v>
      </c>
      <c r="C156" s="205">
        <v>18.8</v>
      </c>
      <c r="D156" s="205">
        <v>2.7</v>
      </c>
      <c r="E156" s="205">
        <v>18.8</v>
      </c>
    </row>
    <row r="157" spans="1:8" x14ac:dyDescent="0.35">
      <c r="A157" s="206">
        <v>5</v>
      </c>
      <c r="B157" s="206" t="s">
        <v>669</v>
      </c>
      <c r="C157" s="206">
        <v>10.9</v>
      </c>
      <c r="D157" s="206">
        <v>2</v>
      </c>
      <c r="E157" s="206">
        <v>10.9</v>
      </c>
    </row>
    <row r="158" spans="1:8" x14ac:dyDescent="0.35">
      <c r="A158" s="205">
        <v>6</v>
      </c>
      <c r="B158" s="205" t="s">
        <v>670</v>
      </c>
      <c r="C158" s="205">
        <v>21.6</v>
      </c>
      <c r="D158" s="205">
        <v>3.4</v>
      </c>
      <c r="E158" s="205">
        <v>21.6</v>
      </c>
    </row>
    <row r="159" spans="1:8" x14ac:dyDescent="0.35">
      <c r="A159" s="206">
        <v>7</v>
      </c>
      <c r="B159" s="206" t="s">
        <v>671</v>
      </c>
      <c r="C159" s="206">
        <v>20.5</v>
      </c>
      <c r="D159" s="206">
        <v>3.1</v>
      </c>
      <c r="E159" s="206">
        <v>20.5</v>
      </c>
    </row>
    <row r="160" spans="1:8" x14ac:dyDescent="0.35">
      <c r="A160" s="205">
        <v>8</v>
      </c>
      <c r="B160" s="205" t="s">
        <v>672</v>
      </c>
      <c r="C160" s="205">
        <v>20.100000000000001</v>
      </c>
      <c r="D160" s="205">
        <v>2.8</v>
      </c>
      <c r="E160" s="205">
        <v>20.100000000000001</v>
      </c>
    </row>
    <row r="161" spans="1:6" x14ac:dyDescent="0.35">
      <c r="A161" s="206">
        <v>9</v>
      </c>
      <c r="B161" s="206" t="s">
        <v>675</v>
      </c>
      <c r="C161" s="206">
        <v>20.2</v>
      </c>
      <c r="D161" s="206">
        <v>3</v>
      </c>
      <c r="E161" s="206">
        <v>20.2</v>
      </c>
    </row>
    <row r="162" spans="1:6" x14ac:dyDescent="0.35">
      <c r="A162" s="205">
        <v>10</v>
      </c>
      <c r="B162" s="205" t="s">
        <v>676</v>
      </c>
      <c r="C162" s="205">
        <v>8.9</v>
      </c>
      <c r="D162" s="205">
        <v>2</v>
      </c>
      <c r="E162" s="205">
        <v>8.9</v>
      </c>
    </row>
    <row r="163" spans="1:6" x14ac:dyDescent="0.35">
      <c r="A163" s="206">
        <v>11</v>
      </c>
      <c r="B163" s="206" t="s">
        <v>677</v>
      </c>
      <c r="C163" s="206">
        <v>14.1</v>
      </c>
      <c r="D163" s="206">
        <v>2.1</v>
      </c>
      <c r="E163" s="206">
        <v>14.1</v>
      </c>
    </row>
    <row r="164" spans="1:6" s="213" customFormat="1" x14ac:dyDescent="0.35">
      <c r="A164" s="205">
        <v>12</v>
      </c>
      <c r="B164" s="205" t="s">
        <v>680</v>
      </c>
      <c r="C164" s="205">
        <v>20.3</v>
      </c>
      <c r="D164" s="205">
        <v>3.1</v>
      </c>
      <c r="E164" s="205">
        <v>20.3</v>
      </c>
      <c r="F164" s="225"/>
    </row>
    <row r="165" spans="1:6" s="213" customFormat="1" x14ac:dyDescent="0.35">
      <c r="A165" s="206">
        <v>13</v>
      </c>
      <c r="B165" s="206" t="s">
        <v>681</v>
      </c>
      <c r="C165" s="206">
        <v>16.5</v>
      </c>
      <c r="D165" s="206">
        <v>2</v>
      </c>
      <c r="E165" s="206">
        <v>16.5</v>
      </c>
      <c r="F165" s="225"/>
    </row>
    <row r="166" spans="1:6" s="213" customFormat="1" x14ac:dyDescent="0.35">
      <c r="A166" s="205">
        <v>14</v>
      </c>
      <c r="B166" s="205" t="s">
        <v>682</v>
      </c>
      <c r="C166" s="205">
        <v>0</v>
      </c>
      <c r="D166" s="205">
        <v>0</v>
      </c>
      <c r="E166" s="205">
        <v>0</v>
      </c>
      <c r="F166" s="223" t="s">
        <v>683</v>
      </c>
    </row>
    <row r="167" spans="1:6" s="213" customFormat="1" x14ac:dyDescent="0.35">
      <c r="A167" s="206">
        <v>15</v>
      </c>
      <c r="B167" s="206" t="s">
        <v>685</v>
      </c>
      <c r="C167" s="206">
        <v>0</v>
      </c>
      <c r="D167" s="206">
        <v>0</v>
      </c>
      <c r="E167" s="206">
        <v>0</v>
      </c>
      <c r="F167" s="223" t="s">
        <v>683</v>
      </c>
    </row>
    <row r="168" spans="1:6" s="213" customFormat="1" x14ac:dyDescent="0.35">
      <c r="A168" s="205">
        <v>16</v>
      </c>
      <c r="B168" s="205" t="s">
        <v>686</v>
      </c>
      <c r="C168" s="205">
        <v>1.8</v>
      </c>
      <c r="D168" s="205">
        <v>0</v>
      </c>
      <c r="E168" s="205">
        <v>1.8</v>
      </c>
      <c r="F168" s="230" t="s">
        <v>659</v>
      </c>
    </row>
    <row r="169" spans="1:6" s="213" customFormat="1" x14ac:dyDescent="0.35">
      <c r="A169" s="206">
        <v>17</v>
      </c>
      <c r="B169" s="206" t="s">
        <v>687</v>
      </c>
      <c r="C169" s="206">
        <v>3.3</v>
      </c>
      <c r="D169" s="206">
        <v>0</v>
      </c>
      <c r="E169" s="206">
        <v>3.3</v>
      </c>
      <c r="F169" s="230" t="s">
        <v>659</v>
      </c>
    </row>
    <row r="170" spans="1:6" s="213" customFormat="1" x14ac:dyDescent="0.35">
      <c r="A170" s="205">
        <v>18</v>
      </c>
      <c r="B170" s="205" t="s">
        <v>688</v>
      </c>
      <c r="C170" s="205">
        <v>0</v>
      </c>
      <c r="D170" s="205">
        <v>0</v>
      </c>
      <c r="E170" s="205">
        <v>0</v>
      </c>
      <c r="F170" s="230" t="s">
        <v>659</v>
      </c>
    </row>
    <row r="171" spans="1:6" s="213" customFormat="1" x14ac:dyDescent="0.35">
      <c r="A171" s="206">
        <v>19</v>
      </c>
      <c r="B171" s="206" t="s">
        <v>694</v>
      </c>
      <c r="C171" s="206">
        <v>1.8</v>
      </c>
      <c r="D171" s="206">
        <v>0</v>
      </c>
      <c r="E171" s="206">
        <v>1.8</v>
      </c>
      <c r="F171" s="230" t="s">
        <v>659</v>
      </c>
    </row>
    <row r="172" spans="1:6" s="213" customFormat="1" x14ac:dyDescent="0.35">
      <c r="A172" s="205">
        <v>20</v>
      </c>
      <c r="B172" s="205" t="s">
        <v>695</v>
      </c>
      <c r="C172" s="205">
        <v>0</v>
      </c>
      <c r="D172" s="205">
        <v>0</v>
      </c>
      <c r="E172" s="205">
        <v>0</v>
      </c>
      <c r="F172" s="230" t="s">
        <v>659</v>
      </c>
    </row>
    <row r="173" spans="1:6" s="213" customFormat="1" x14ac:dyDescent="0.35">
      <c r="A173" s="206">
        <v>21</v>
      </c>
      <c r="B173" s="206" t="s">
        <v>696</v>
      </c>
      <c r="C173" s="206">
        <v>0.5</v>
      </c>
      <c r="D173" s="206">
        <v>0</v>
      </c>
      <c r="E173" s="206">
        <v>0.5</v>
      </c>
      <c r="F173" s="230" t="s">
        <v>659</v>
      </c>
    </row>
    <row r="174" spans="1:6" s="213" customFormat="1" x14ac:dyDescent="0.35">
      <c r="A174" s="205">
        <v>22</v>
      </c>
      <c r="B174" s="205" t="s">
        <v>697</v>
      </c>
      <c r="C174" s="205">
        <v>0</v>
      </c>
      <c r="D174" s="205">
        <v>0</v>
      </c>
      <c r="E174" s="205">
        <v>0</v>
      </c>
      <c r="F174" s="230" t="s">
        <v>659</v>
      </c>
    </row>
    <row r="175" spans="1:6" s="213" customFormat="1" x14ac:dyDescent="0.35">
      <c r="A175" s="206">
        <v>23</v>
      </c>
      <c r="B175" s="206" t="s">
        <v>718</v>
      </c>
      <c r="C175" s="206">
        <v>3.7</v>
      </c>
      <c r="D175" s="206">
        <v>0</v>
      </c>
      <c r="E175" s="206">
        <v>3.7</v>
      </c>
      <c r="F175" s="230" t="s">
        <v>659</v>
      </c>
    </row>
    <row r="176" spans="1:6" s="213" customFormat="1" x14ac:dyDescent="0.35">
      <c r="A176" s="205">
        <v>24</v>
      </c>
      <c r="B176" s="205" t="s">
        <v>719</v>
      </c>
      <c r="C176" s="205">
        <v>0.6</v>
      </c>
      <c r="D176" s="205">
        <v>0</v>
      </c>
      <c r="E176" s="205">
        <v>0.6</v>
      </c>
      <c r="F176" s="230" t="s">
        <v>659</v>
      </c>
    </row>
    <row r="177" spans="1:8" s="213" customFormat="1" x14ac:dyDescent="0.35">
      <c r="A177" s="206">
        <v>25</v>
      </c>
      <c r="B177" s="206" t="s">
        <v>720</v>
      </c>
      <c r="C177" s="206">
        <v>0</v>
      </c>
      <c r="D177" s="206">
        <v>0</v>
      </c>
      <c r="E177" s="206">
        <v>0</v>
      </c>
      <c r="F177" s="230" t="s">
        <v>659</v>
      </c>
    </row>
    <row r="178" spans="1:8" s="213" customFormat="1" x14ac:dyDescent="0.35">
      <c r="A178" s="205">
        <v>26</v>
      </c>
      <c r="B178" s="205" t="s">
        <v>721</v>
      </c>
      <c r="C178" s="205">
        <v>0</v>
      </c>
      <c r="D178" s="205">
        <v>0</v>
      </c>
      <c r="E178" s="205">
        <v>0</v>
      </c>
      <c r="F178" s="230" t="s">
        <v>659</v>
      </c>
    </row>
    <row r="179" spans="1:8" s="213" customFormat="1" x14ac:dyDescent="0.35">
      <c r="A179" s="206">
        <v>27</v>
      </c>
      <c r="B179" s="206" t="s">
        <v>722</v>
      </c>
      <c r="C179" s="206">
        <v>0</v>
      </c>
      <c r="D179" s="206">
        <v>0</v>
      </c>
      <c r="E179" s="206">
        <v>0</v>
      </c>
      <c r="F179" s="230" t="s">
        <v>659</v>
      </c>
    </row>
    <row r="180" spans="1:8" s="213" customFormat="1" x14ac:dyDescent="0.35">
      <c r="A180" s="210"/>
      <c r="B180" s="210"/>
      <c r="C180" s="210"/>
      <c r="D180" s="210"/>
      <c r="E180" s="210"/>
    </row>
    <row r="181" spans="1:8" s="213" customFormat="1" x14ac:dyDescent="0.35">
      <c r="A181" s="210"/>
      <c r="B181" s="210"/>
      <c r="C181" s="210"/>
      <c r="D181" s="210"/>
      <c r="E181" s="210"/>
    </row>
    <row r="182" spans="1:8" s="213" customFormat="1" x14ac:dyDescent="0.35">
      <c r="A182" s="204" t="s">
        <v>660</v>
      </c>
      <c r="B182" s="204" t="s">
        <v>661</v>
      </c>
      <c r="C182" s="204" t="s">
        <v>662</v>
      </c>
      <c r="D182" s="204" t="s">
        <v>663</v>
      </c>
      <c r="E182" s="204" t="s">
        <v>664</v>
      </c>
      <c r="F182" s="204" t="s">
        <v>662</v>
      </c>
      <c r="G182" s="205">
        <v>180.6</v>
      </c>
      <c r="H182" s="444">
        <v>379</v>
      </c>
    </row>
    <row r="183" spans="1:8" s="213" customFormat="1" x14ac:dyDescent="0.35">
      <c r="A183" s="206">
        <v>1</v>
      </c>
      <c r="B183" s="206" t="s">
        <v>665</v>
      </c>
      <c r="C183" s="206">
        <v>0</v>
      </c>
      <c r="D183" s="206">
        <v>0</v>
      </c>
      <c r="E183" s="206">
        <v>0</v>
      </c>
      <c r="F183" s="204" t="s">
        <v>663</v>
      </c>
      <c r="G183" s="205">
        <f>SUM(D183:D209)</f>
        <v>17</v>
      </c>
      <c r="H183" s="444"/>
    </row>
    <row r="184" spans="1:8" s="213" customFormat="1" x14ac:dyDescent="0.35">
      <c r="A184" s="205">
        <v>2</v>
      </c>
      <c r="B184" s="205" t="s">
        <v>666</v>
      </c>
      <c r="C184" s="205">
        <v>0</v>
      </c>
      <c r="D184" s="205">
        <v>0</v>
      </c>
      <c r="E184" s="205">
        <v>0</v>
      </c>
      <c r="F184" s="204" t="s">
        <v>664</v>
      </c>
      <c r="G184" s="205">
        <f>G182-G183</f>
        <v>163.6</v>
      </c>
      <c r="H184" s="444"/>
    </row>
    <row r="185" spans="1:8" s="213" customFormat="1" x14ac:dyDescent="0.35">
      <c r="A185" s="206">
        <v>3</v>
      </c>
      <c r="B185" s="206" t="s">
        <v>667</v>
      </c>
      <c r="C185" s="206">
        <v>0</v>
      </c>
      <c r="D185" s="206">
        <v>0</v>
      </c>
      <c r="E185" s="206">
        <v>0</v>
      </c>
      <c r="F185" s="230" t="s">
        <v>659</v>
      </c>
    </row>
    <row r="186" spans="1:8" x14ac:dyDescent="0.35">
      <c r="A186" s="205">
        <v>4</v>
      </c>
      <c r="B186" s="205" t="s">
        <v>668</v>
      </c>
      <c r="C186" s="205">
        <v>0</v>
      </c>
      <c r="D186" s="205">
        <v>0</v>
      </c>
      <c r="E186" s="205">
        <v>0</v>
      </c>
      <c r="F186" s="230" t="s">
        <v>659</v>
      </c>
    </row>
    <row r="187" spans="1:8" x14ac:dyDescent="0.35">
      <c r="A187" s="206">
        <v>5</v>
      </c>
      <c r="B187" s="206" t="s">
        <v>669</v>
      </c>
      <c r="C187" s="206">
        <v>0</v>
      </c>
      <c r="D187" s="206">
        <v>0</v>
      </c>
      <c r="E187" s="206">
        <v>0</v>
      </c>
      <c r="F187" s="230" t="s">
        <v>659</v>
      </c>
    </row>
    <row r="188" spans="1:8" x14ac:dyDescent="0.35">
      <c r="A188" s="205">
        <v>6</v>
      </c>
      <c r="B188" s="205" t="s">
        <v>670</v>
      </c>
      <c r="C188" s="205">
        <v>0</v>
      </c>
      <c r="D188" s="205">
        <v>0</v>
      </c>
      <c r="E188" s="205">
        <v>0</v>
      </c>
      <c r="F188" s="230" t="s">
        <v>659</v>
      </c>
    </row>
    <row r="189" spans="1:8" x14ac:dyDescent="0.35">
      <c r="A189" s="206">
        <v>7</v>
      </c>
      <c r="B189" s="206" t="s">
        <v>671</v>
      </c>
      <c r="C189" s="206">
        <v>1.2</v>
      </c>
      <c r="D189" s="206">
        <v>0</v>
      </c>
      <c r="E189" s="206">
        <v>1.2</v>
      </c>
      <c r="F189" s="230" t="s">
        <v>659</v>
      </c>
    </row>
    <row r="190" spans="1:8" x14ac:dyDescent="0.35">
      <c r="A190" s="205">
        <v>8</v>
      </c>
      <c r="B190" s="205" t="s">
        <v>672</v>
      </c>
      <c r="C190" s="205">
        <v>0</v>
      </c>
      <c r="D190" s="205">
        <v>0</v>
      </c>
      <c r="E190" s="205">
        <v>0</v>
      </c>
      <c r="F190" s="230" t="s">
        <v>659</v>
      </c>
    </row>
    <row r="191" spans="1:8" x14ac:dyDescent="0.35">
      <c r="A191" s="206">
        <v>9</v>
      </c>
      <c r="B191" s="206" t="s">
        <v>675</v>
      </c>
      <c r="C191" s="206">
        <v>0.6</v>
      </c>
      <c r="D191" s="206">
        <v>0</v>
      </c>
      <c r="E191" s="206">
        <v>0.6</v>
      </c>
      <c r="F191" s="230" t="s">
        <v>659</v>
      </c>
    </row>
    <row r="192" spans="1:8" x14ac:dyDescent="0.35">
      <c r="A192" s="205">
        <v>10</v>
      </c>
      <c r="B192" s="205" t="s">
        <v>676</v>
      </c>
      <c r="C192" s="205">
        <v>0</v>
      </c>
      <c r="D192" s="205">
        <v>0</v>
      </c>
      <c r="E192" s="205">
        <v>0</v>
      </c>
      <c r="F192" s="230" t="s">
        <v>659</v>
      </c>
    </row>
    <row r="193" spans="1:6" x14ac:dyDescent="0.35">
      <c r="A193" s="206">
        <v>11</v>
      </c>
      <c r="B193" s="206" t="s">
        <v>677</v>
      </c>
      <c r="C193" s="206">
        <v>0</v>
      </c>
      <c r="D193" s="206">
        <v>0</v>
      </c>
      <c r="E193" s="206">
        <v>0</v>
      </c>
      <c r="F193" s="230" t="s">
        <v>659</v>
      </c>
    </row>
    <row r="194" spans="1:6" s="213" customFormat="1" x14ac:dyDescent="0.35">
      <c r="A194" s="205">
        <v>12</v>
      </c>
      <c r="B194" s="205" t="s">
        <v>680</v>
      </c>
      <c r="C194" s="205">
        <v>0</v>
      </c>
      <c r="D194" s="205">
        <v>0</v>
      </c>
      <c r="E194" s="205">
        <v>0</v>
      </c>
      <c r="F194" s="230" t="s">
        <v>659</v>
      </c>
    </row>
    <row r="195" spans="1:6" s="213" customFormat="1" x14ac:dyDescent="0.35">
      <c r="A195" s="206">
        <v>13</v>
      </c>
      <c r="B195" s="206" t="s">
        <v>681</v>
      </c>
      <c r="C195" s="206">
        <v>0</v>
      </c>
      <c r="D195" s="206">
        <v>0</v>
      </c>
      <c r="E195" s="206">
        <v>0</v>
      </c>
      <c r="F195" s="230" t="s">
        <v>659</v>
      </c>
    </row>
    <row r="196" spans="1:6" s="213" customFormat="1" x14ac:dyDescent="0.35">
      <c r="A196" s="205">
        <v>14</v>
      </c>
      <c r="B196" s="205" t="s">
        <v>682</v>
      </c>
      <c r="C196" s="205">
        <v>0</v>
      </c>
      <c r="D196" s="205">
        <v>0</v>
      </c>
      <c r="E196" s="205">
        <v>0</v>
      </c>
      <c r="F196" s="230" t="s">
        <v>659</v>
      </c>
    </row>
    <row r="197" spans="1:6" s="213" customFormat="1" x14ac:dyDescent="0.35">
      <c r="A197" s="206">
        <v>15</v>
      </c>
      <c r="B197" s="206" t="s">
        <v>685</v>
      </c>
      <c r="C197" s="206">
        <v>0</v>
      </c>
      <c r="D197" s="206">
        <v>0</v>
      </c>
      <c r="E197" s="206">
        <v>0</v>
      </c>
      <c r="F197" s="230" t="s">
        <v>659</v>
      </c>
    </row>
    <row r="198" spans="1:6" s="213" customFormat="1" x14ac:dyDescent="0.35">
      <c r="A198" s="205">
        <v>16</v>
      </c>
      <c r="B198" s="205" t="s">
        <v>686</v>
      </c>
      <c r="C198" s="205">
        <v>0</v>
      </c>
      <c r="D198" s="205">
        <v>0</v>
      </c>
      <c r="E198" s="205">
        <v>0</v>
      </c>
      <c r="F198" s="230" t="s">
        <v>659</v>
      </c>
    </row>
    <row r="199" spans="1:6" s="213" customFormat="1" x14ac:dyDescent="0.35">
      <c r="A199" s="206">
        <v>17</v>
      </c>
      <c r="B199" s="206" t="s">
        <v>687</v>
      </c>
      <c r="C199" s="206">
        <v>0.2</v>
      </c>
      <c r="D199" s="206">
        <v>0</v>
      </c>
      <c r="E199" s="206">
        <v>0.2</v>
      </c>
      <c r="F199" s="230" t="s">
        <v>659</v>
      </c>
    </row>
    <row r="200" spans="1:6" s="213" customFormat="1" x14ac:dyDescent="0.35">
      <c r="A200" s="205">
        <v>18</v>
      </c>
      <c r="B200" s="205" t="s">
        <v>688</v>
      </c>
      <c r="C200" s="205">
        <v>6.6</v>
      </c>
      <c r="D200" s="205">
        <v>0</v>
      </c>
      <c r="E200" s="205">
        <v>6.6</v>
      </c>
    </row>
    <row r="201" spans="1:6" s="213" customFormat="1" x14ac:dyDescent="0.35">
      <c r="A201" s="206">
        <v>19</v>
      </c>
      <c r="B201" s="206" t="s">
        <v>694</v>
      </c>
      <c r="C201" s="206">
        <v>20.2</v>
      </c>
      <c r="D201" s="206">
        <v>2</v>
      </c>
      <c r="E201" s="206">
        <v>20.2</v>
      </c>
    </row>
    <row r="202" spans="1:6" s="213" customFormat="1" x14ac:dyDescent="0.35">
      <c r="A202" s="205">
        <v>20</v>
      </c>
      <c r="B202" s="205" t="s">
        <v>695</v>
      </c>
      <c r="C202" s="205">
        <v>20.100000000000001</v>
      </c>
      <c r="D202" s="205">
        <v>2</v>
      </c>
      <c r="E202" s="205">
        <v>20.100000000000001</v>
      </c>
    </row>
    <row r="203" spans="1:6" s="213" customFormat="1" x14ac:dyDescent="0.35">
      <c r="A203" s="206">
        <v>21</v>
      </c>
      <c r="B203" s="206" t="s">
        <v>696</v>
      </c>
      <c r="C203" s="206">
        <v>17</v>
      </c>
      <c r="D203" s="206">
        <v>1.5</v>
      </c>
      <c r="E203" s="206">
        <v>17</v>
      </c>
    </row>
    <row r="204" spans="1:6" s="213" customFormat="1" x14ac:dyDescent="0.35">
      <c r="A204" s="205">
        <v>22</v>
      </c>
      <c r="B204" s="205" t="s">
        <v>697</v>
      </c>
      <c r="C204" s="205">
        <v>15.5</v>
      </c>
      <c r="D204" s="205">
        <v>1.1000000000000001</v>
      </c>
      <c r="E204" s="205">
        <v>15.5</v>
      </c>
    </row>
    <row r="205" spans="1:6" s="213" customFormat="1" x14ac:dyDescent="0.35">
      <c r="A205" s="206">
        <v>23</v>
      </c>
      <c r="B205" s="206" t="s">
        <v>718</v>
      </c>
      <c r="C205" s="206">
        <v>20.5</v>
      </c>
      <c r="D205" s="206">
        <v>2.1</v>
      </c>
      <c r="E205" s="206">
        <v>20.5</v>
      </c>
    </row>
    <row r="206" spans="1:6" s="213" customFormat="1" x14ac:dyDescent="0.35">
      <c r="A206" s="205">
        <v>24</v>
      </c>
      <c r="B206" s="205" t="s">
        <v>719</v>
      </c>
      <c r="C206" s="205">
        <v>19.7</v>
      </c>
      <c r="D206" s="205">
        <v>2</v>
      </c>
      <c r="E206" s="205">
        <v>19.7</v>
      </c>
    </row>
    <row r="207" spans="1:6" s="213" customFormat="1" x14ac:dyDescent="0.35">
      <c r="A207" s="206">
        <v>25</v>
      </c>
      <c r="B207" s="206" t="s">
        <v>720</v>
      </c>
      <c r="C207" s="206">
        <v>19.100000000000001</v>
      </c>
      <c r="D207" s="206">
        <v>2.1</v>
      </c>
      <c r="E207" s="206">
        <v>19.100000000000001</v>
      </c>
    </row>
    <row r="208" spans="1:6" s="213" customFormat="1" x14ac:dyDescent="0.35">
      <c r="A208" s="205">
        <v>26</v>
      </c>
      <c r="B208" s="205" t="s">
        <v>721</v>
      </c>
      <c r="C208" s="205">
        <v>18.2</v>
      </c>
      <c r="D208" s="205">
        <v>1.9</v>
      </c>
      <c r="E208" s="205">
        <v>18.2</v>
      </c>
    </row>
    <row r="209" spans="1:8" s="213" customFormat="1" x14ac:dyDescent="0.35">
      <c r="A209" s="206">
        <v>27</v>
      </c>
      <c r="B209" s="206" t="s">
        <v>722</v>
      </c>
      <c r="C209" s="206">
        <v>21.6</v>
      </c>
      <c r="D209" s="206">
        <v>2.2999999999999998</v>
      </c>
      <c r="E209" s="206">
        <v>21.6</v>
      </c>
    </row>
    <row r="210" spans="1:8" s="213" customFormat="1" x14ac:dyDescent="0.35">
      <c r="A210" s="210"/>
      <c r="B210" s="210"/>
      <c r="C210" s="210"/>
      <c r="D210" s="210"/>
      <c r="E210" s="210"/>
    </row>
    <row r="211" spans="1:8" s="213" customFormat="1" x14ac:dyDescent="0.35">
      <c r="A211" s="210"/>
      <c r="B211" s="210"/>
      <c r="C211" s="210"/>
      <c r="D211" s="210"/>
      <c r="E211" s="210"/>
    </row>
    <row r="212" spans="1:8" s="213" customFormat="1" x14ac:dyDescent="0.35">
      <c r="A212" s="204" t="s">
        <v>660</v>
      </c>
      <c r="B212" s="204" t="s">
        <v>661</v>
      </c>
      <c r="C212" s="204" t="s">
        <v>662</v>
      </c>
      <c r="D212" s="204" t="s">
        <v>663</v>
      </c>
      <c r="E212" s="204" t="s">
        <v>664</v>
      </c>
      <c r="F212" s="204" t="s">
        <v>662</v>
      </c>
      <c r="G212" s="205">
        <v>524.20000000000005</v>
      </c>
      <c r="H212" s="444">
        <v>381</v>
      </c>
    </row>
    <row r="213" spans="1:8" s="213" customFormat="1" x14ac:dyDescent="0.35">
      <c r="A213" s="206">
        <v>1</v>
      </c>
      <c r="B213" s="206" t="s">
        <v>665</v>
      </c>
      <c r="C213" s="206">
        <v>20.5</v>
      </c>
      <c r="D213" s="206">
        <v>3</v>
      </c>
      <c r="E213" s="206">
        <v>20.5</v>
      </c>
      <c r="F213" s="204" t="s">
        <v>663</v>
      </c>
      <c r="G213" s="205">
        <f>SUM(D213:D239)</f>
        <v>68.599999999999994</v>
      </c>
      <c r="H213" s="444"/>
    </row>
    <row r="214" spans="1:8" s="213" customFormat="1" x14ac:dyDescent="0.35">
      <c r="A214" s="205">
        <v>2</v>
      </c>
      <c r="B214" s="205" t="s">
        <v>666</v>
      </c>
      <c r="C214" s="205">
        <v>20.9</v>
      </c>
      <c r="D214" s="205">
        <v>3</v>
      </c>
      <c r="E214" s="205">
        <v>20.9</v>
      </c>
      <c r="F214" s="204" t="s">
        <v>664</v>
      </c>
      <c r="G214" s="205">
        <f>G212-G213</f>
        <v>455.6</v>
      </c>
      <c r="H214" s="444"/>
    </row>
    <row r="215" spans="1:8" s="213" customFormat="1" x14ac:dyDescent="0.35">
      <c r="A215" s="206">
        <v>3</v>
      </c>
      <c r="B215" s="206" t="s">
        <v>667</v>
      </c>
      <c r="C215" s="206">
        <v>20.5</v>
      </c>
      <c r="D215" s="206">
        <v>2.9</v>
      </c>
      <c r="E215" s="206">
        <v>20.5</v>
      </c>
    </row>
    <row r="216" spans="1:8" x14ac:dyDescent="0.35">
      <c r="A216" s="205">
        <v>4</v>
      </c>
      <c r="B216" s="205" t="s">
        <v>668</v>
      </c>
      <c r="C216" s="205">
        <v>14.4</v>
      </c>
      <c r="D216" s="205">
        <v>2.2999999999999998</v>
      </c>
      <c r="E216" s="205">
        <v>14.4</v>
      </c>
    </row>
    <row r="217" spans="1:8" x14ac:dyDescent="0.35">
      <c r="A217" s="206">
        <v>5</v>
      </c>
      <c r="B217" s="206" t="s">
        <v>669</v>
      </c>
      <c r="C217" s="206">
        <v>20</v>
      </c>
      <c r="D217" s="206">
        <v>3.6</v>
      </c>
      <c r="E217" s="206">
        <v>20</v>
      </c>
    </row>
    <row r="218" spans="1:8" x14ac:dyDescent="0.35">
      <c r="A218" s="205">
        <v>6</v>
      </c>
      <c r="B218" s="205" t="s">
        <v>670</v>
      </c>
      <c r="C218" s="205">
        <v>20.5</v>
      </c>
      <c r="D218" s="205">
        <v>2</v>
      </c>
      <c r="E218" s="205">
        <v>20.5</v>
      </c>
    </row>
    <row r="219" spans="1:8" x14ac:dyDescent="0.35">
      <c r="A219" s="206">
        <v>7</v>
      </c>
      <c r="B219" s="206" t="s">
        <v>671</v>
      </c>
      <c r="C219" s="206">
        <v>20.2</v>
      </c>
      <c r="D219" s="206">
        <v>2.4</v>
      </c>
      <c r="E219" s="206">
        <v>20.2</v>
      </c>
    </row>
    <row r="220" spans="1:8" x14ac:dyDescent="0.35">
      <c r="A220" s="205">
        <v>8</v>
      </c>
      <c r="B220" s="205" t="s">
        <v>672</v>
      </c>
      <c r="C220" s="205">
        <v>9.8000000000000007</v>
      </c>
      <c r="D220" s="205">
        <v>2</v>
      </c>
      <c r="E220" s="205">
        <v>9.8000000000000007</v>
      </c>
    </row>
    <row r="221" spans="1:8" x14ac:dyDescent="0.35">
      <c r="A221" s="206">
        <v>9</v>
      </c>
      <c r="B221" s="206" t="s">
        <v>675</v>
      </c>
      <c r="C221" s="206">
        <v>15.3</v>
      </c>
      <c r="D221" s="206">
        <v>1.7</v>
      </c>
      <c r="E221" s="206">
        <v>15.3</v>
      </c>
    </row>
    <row r="222" spans="1:8" x14ac:dyDescent="0.35">
      <c r="A222" s="205">
        <v>10</v>
      </c>
      <c r="B222" s="205" t="s">
        <v>676</v>
      </c>
      <c r="C222" s="205">
        <v>20.100000000000001</v>
      </c>
      <c r="D222" s="205">
        <v>3</v>
      </c>
      <c r="E222" s="205">
        <v>20.100000000000001</v>
      </c>
    </row>
    <row r="223" spans="1:8" x14ac:dyDescent="0.35">
      <c r="A223" s="206">
        <v>11</v>
      </c>
      <c r="B223" s="206" t="s">
        <v>677</v>
      </c>
      <c r="C223" s="206">
        <v>19</v>
      </c>
      <c r="D223" s="206">
        <v>2.9</v>
      </c>
      <c r="E223" s="206">
        <v>19</v>
      </c>
    </row>
    <row r="224" spans="1:8" s="213" customFormat="1" x14ac:dyDescent="0.35">
      <c r="A224" s="205">
        <v>12</v>
      </c>
      <c r="B224" s="205" t="s">
        <v>680</v>
      </c>
      <c r="C224" s="205">
        <v>20.100000000000001</v>
      </c>
      <c r="D224" s="205">
        <v>3</v>
      </c>
      <c r="E224" s="205">
        <v>20.100000000000001</v>
      </c>
    </row>
    <row r="225" spans="1:5" s="213" customFormat="1" x14ac:dyDescent="0.35">
      <c r="A225" s="206">
        <v>13</v>
      </c>
      <c r="B225" s="206" t="s">
        <v>681</v>
      </c>
      <c r="C225" s="206">
        <v>20.399999999999999</v>
      </c>
      <c r="D225" s="206">
        <v>3.2</v>
      </c>
      <c r="E225" s="206">
        <v>20.399999999999999</v>
      </c>
    </row>
    <row r="226" spans="1:5" s="213" customFormat="1" x14ac:dyDescent="0.35">
      <c r="A226" s="205">
        <v>14</v>
      </c>
      <c r="B226" s="205" t="s">
        <v>682</v>
      </c>
      <c r="C226" s="205">
        <v>19.7</v>
      </c>
      <c r="D226" s="205">
        <v>2.9</v>
      </c>
      <c r="E226" s="205">
        <v>19.7</v>
      </c>
    </row>
    <row r="227" spans="1:5" s="213" customFormat="1" x14ac:dyDescent="0.35">
      <c r="A227" s="206">
        <v>15</v>
      </c>
      <c r="B227" s="206" t="s">
        <v>685</v>
      </c>
      <c r="C227" s="206">
        <v>21</v>
      </c>
      <c r="D227" s="206">
        <v>3.4</v>
      </c>
      <c r="E227" s="206">
        <v>21</v>
      </c>
    </row>
    <row r="228" spans="1:5" s="213" customFormat="1" x14ac:dyDescent="0.35">
      <c r="A228" s="205">
        <v>16</v>
      </c>
      <c r="B228" s="205" t="s">
        <v>686</v>
      </c>
      <c r="C228" s="205">
        <v>19.5</v>
      </c>
      <c r="D228" s="205">
        <v>3.1</v>
      </c>
      <c r="E228" s="205">
        <v>19.5</v>
      </c>
    </row>
    <row r="229" spans="1:5" s="213" customFormat="1" x14ac:dyDescent="0.35">
      <c r="A229" s="206">
        <v>17</v>
      </c>
      <c r="B229" s="206" t="s">
        <v>687</v>
      </c>
      <c r="C229" s="206">
        <v>20.7</v>
      </c>
      <c r="D229" s="206">
        <v>3</v>
      </c>
      <c r="E229" s="206">
        <v>20.7</v>
      </c>
    </row>
    <row r="230" spans="1:5" s="213" customFormat="1" x14ac:dyDescent="0.35">
      <c r="A230" s="205">
        <v>18</v>
      </c>
      <c r="B230" s="205" t="s">
        <v>688</v>
      </c>
      <c r="C230" s="205">
        <v>19.399999999999999</v>
      </c>
      <c r="D230" s="205">
        <v>2.5</v>
      </c>
      <c r="E230" s="205">
        <v>19.399999999999999</v>
      </c>
    </row>
    <row r="231" spans="1:5" s="213" customFormat="1" x14ac:dyDescent="0.35">
      <c r="A231" s="206">
        <v>19</v>
      </c>
      <c r="B231" s="206" t="s">
        <v>694</v>
      </c>
      <c r="C231" s="206">
        <v>20</v>
      </c>
      <c r="D231" s="206">
        <v>2</v>
      </c>
      <c r="E231" s="206">
        <v>20</v>
      </c>
    </row>
    <row r="232" spans="1:5" s="213" customFormat="1" x14ac:dyDescent="0.35">
      <c r="A232" s="205">
        <v>20</v>
      </c>
      <c r="B232" s="205" t="s">
        <v>695</v>
      </c>
      <c r="C232" s="205">
        <v>20.100000000000001</v>
      </c>
      <c r="D232" s="205">
        <v>2.1</v>
      </c>
      <c r="E232" s="205">
        <v>20.100000000000001</v>
      </c>
    </row>
    <row r="233" spans="1:5" s="213" customFormat="1" x14ac:dyDescent="0.35">
      <c r="A233" s="206">
        <v>21</v>
      </c>
      <c r="B233" s="206" t="s">
        <v>696</v>
      </c>
      <c r="C233" s="206">
        <v>20.5</v>
      </c>
      <c r="D233" s="206">
        <v>2.1</v>
      </c>
      <c r="E233" s="206">
        <v>20.5</v>
      </c>
    </row>
    <row r="234" spans="1:5" s="213" customFormat="1" x14ac:dyDescent="0.35">
      <c r="A234" s="205">
        <v>22</v>
      </c>
      <c r="B234" s="205" t="s">
        <v>697</v>
      </c>
      <c r="C234" s="205">
        <v>20.3</v>
      </c>
      <c r="D234" s="205">
        <v>2.2999999999999998</v>
      </c>
      <c r="E234" s="205">
        <v>20.3</v>
      </c>
    </row>
    <row r="235" spans="1:5" s="213" customFormat="1" x14ac:dyDescent="0.35">
      <c r="A235" s="206">
        <v>23</v>
      </c>
      <c r="B235" s="206" t="s">
        <v>718</v>
      </c>
      <c r="C235" s="206">
        <v>20.399999999999999</v>
      </c>
      <c r="D235" s="206">
        <v>2</v>
      </c>
      <c r="E235" s="206">
        <v>20.399999999999999</v>
      </c>
    </row>
    <row r="236" spans="1:5" s="213" customFormat="1" x14ac:dyDescent="0.35">
      <c r="A236" s="205">
        <v>24</v>
      </c>
      <c r="B236" s="205" t="s">
        <v>719</v>
      </c>
      <c r="C236" s="205">
        <v>20.7</v>
      </c>
      <c r="D236" s="205">
        <v>2.1</v>
      </c>
      <c r="E236" s="205">
        <v>20.7</v>
      </c>
    </row>
    <row r="237" spans="1:5" s="213" customFormat="1" x14ac:dyDescent="0.35">
      <c r="A237" s="206">
        <v>25</v>
      </c>
      <c r="B237" s="206" t="s">
        <v>720</v>
      </c>
      <c r="C237" s="206">
        <v>19.3</v>
      </c>
      <c r="D237" s="206">
        <v>2</v>
      </c>
      <c r="E237" s="206">
        <v>19.3</v>
      </c>
    </row>
    <row r="238" spans="1:5" s="213" customFormat="1" x14ac:dyDescent="0.35">
      <c r="A238" s="205">
        <v>26</v>
      </c>
      <c r="B238" s="205" t="s">
        <v>721</v>
      </c>
      <c r="C238" s="205">
        <v>19.5</v>
      </c>
      <c r="D238" s="205">
        <v>1.8</v>
      </c>
      <c r="E238" s="205">
        <v>19.5</v>
      </c>
    </row>
    <row r="239" spans="1:5" s="213" customFormat="1" x14ac:dyDescent="0.35">
      <c r="A239" s="206">
        <v>27</v>
      </c>
      <c r="B239" s="206" t="s">
        <v>722</v>
      </c>
      <c r="C239" s="206">
        <v>21.4</v>
      </c>
      <c r="D239" s="206">
        <v>2.2999999999999998</v>
      </c>
      <c r="E239" s="206">
        <v>21.4</v>
      </c>
    </row>
    <row r="240" spans="1:5" s="213" customFormat="1" x14ac:dyDescent="0.35">
      <c r="A240" s="210"/>
      <c r="B240" s="210"/>
      <c r="C240" s="210"/>
      <c r="D240" s="210"/>
      <c r="E240" s="210"/>
    </row>
    <row r="241" spans="1:8" s="213" customFormat="1" x14ac:dyDescent="0.35">
      <c r="A241" s="210"/>
      <c r="B241" s="210"/>
      <c r="C241" s="210"/>
      <c r="D241" s="210"/>
      <c r="E241" s="210"/>
    </row>
    <row r="242" spans="1:8" s="213" customFormat="1" x14ac:dyDescent="0.35">
      <c r="A242" s="204" t="s">
        <v>660</v>
      </c>
      <c r="B242" s="204" t="s">
        <v>661</v>
      </c>
      <c r="C242" s="204" t="s">
        <v>662</v>
      </c>
      <c r="D242" s="204" t="s">
        <v>663</v>
      </c>
      <c r="E242" s="204" t="s">
        <v>664</v>
      </c>
      <c r="F242" s="204" t="s">
        <v>662</v>
      </c>
      <c r="G242" s="205">
        <v>489.3</v>
      </c>
      <c r="H242" s="444">
        <v>384</v>
      </c>
    </row>
    <row r="243" spans="1:8" s="213" customFormat="1" x14ac:dyDescent="0.35">
      <c r="A243" s="206">
        <v>1</v>
      </c>
      <c r="B243" s="206" t="s">
        <v>665</v>
      </c>
      <c r="C243" s="206">
        <v>19.899999999999999</v>
      </c>
      <c r="D243" s="206">
        <v>3</v>
      </c>
      <c r="E243" s="206">
        <v>19.899999999999999</v>
      </c>
      <c r="F243" s="204" t="s">
        <v>663</v>
      </c>
      <c r="G243" s="205">
        <f>SUM(D243:D269)</f>
        <v>65.8</v>
      </c>
      <c r="H243" s="444"/>
    </row>
    <row r="244" spans="1:8" s="213" customFormat="1" x14ac:dyDescent="0.35">
      <c r="A244" s="205">
        <v>2</v>
      </c>
      <c r="B244" s="205" t="s">
        <v>666</v>
      </c>
      <c r="C244" s="205">
        <v>20.3</v>
      </c>
      <c r="D244" s="205">
        <v>3.2</v>
      </c>
      <c r="E244" s="205">
        <v>20.3</v>
      </c>
      <c r="F244" s="204" t="s">
        <v>664</v>
      </c>
      <c r="G244" s="205">
        <f>G242-G243</f>
        <v>423.5</v>
      </c>
      <c r="H244" s="444"/>
    </row>
    <row r="245" spans="1:8" s="213" customFormat="1" x14ac:dyDescent="0.35">
      <c r="A245" s="206">
        <v>3</v>
      </c>
      <c r="B245" s="206" t="s">
        <v>667</v>
      </c>
      <c r="C245" s="206">
        <v>18.399999999999999</v>
      </c>
      <c r="D245" s="206">
        <v>2.7</v>
      </c>
      <c r="E245" s="206">
        <v>18.399999999999999</v>
      </c>
    </row>
    <row r="246" spans="1:8" x14ac:dyDescent="0.35">
      <c r="A246" s="205">
        <v>4</v>
      </c>
      <c r="B246" s="205" t="s">
        <v>668</v>
      </c>
      <c r="C246" s="205">
        <v>19.100000000000001</v>
      </c>
      <c r="D246" s="205">
        <v>2</v>
      </c>
      <c r="E246" s="205">
        <v>19.100000000000001</v>
      </c>
    </row>
    <row r="247" spans="1:8" x14ac:dyDescent="0.35">
      <c r="A247" s="206">
        <v>5</v>
      </c>
      <c r="B247" s="206" t="s">
        <v>669</v>
      </c>
      <c r="C247" s="206">
        <v>20.6</v>
      </c>
      <c r="D247" s="206">
        <v>3</v>
      </c>
      <c r="E247" s="206">
        <v>20.6</v>
      </c>
    </row>
    <row r="248" spans="1:8" x14ac:dyDescent="0.35">
      <c r="A248" s="205">
        <v>6</v>
      </c>
      <c r="B248" s="205" t="s">
        <v>670</v>
      </c>
      <c r="C248" s="205">
        <v>19.5</v>
      </c>
      <c r="D248" s="205">
        <v>3</v>
      </c>
      <c r="E248" s="205">
        <v>19.5</v>
      </c>
    </row>
    <row r="249" spans="1:8" x14ac:dyDescent="0.35">
      <c r="A249" s="206">
        <v>7</v>
      </c>
      <c r="B249" s="206" t="s">
        <v>671</v>
      </c>
      <c r="C249" s="206">
        <v>20.399999999999999</v>
      </c>
      <c r="D249" s="206">
        <v>3.2</v>
      </c>
      <c r="E249" s="206">
        <v>20.399999999999999</v>
      </c>
    </row>
    <row r="250" spans="1:8" x14ac:dyDescent="0.35">
      <c r="A250" s="205">
        <v>8</v>
      </c>
      <c r="B250" s="205" t="s">
        <v>672</v>
      </c>
      <c r="C250" s="205">
        <v>20.2</v>
      </c>
      <c r="D250" s="205">
        <v>2.8</v>
      </c>
      <c r="E250" s="205">
        <v>20.2</v>
      </c>
    </row>
    <row r="251" spans="1:8" x14ac:dyDescent="0.35">
      <c r="A251" s="206">
        <v>9</v>
      </c>
      <c r="B251" s="206" t="s">
        <v>675</v>
      </c>
      <c r="C251" s="206">
        <v>19.7</v>
      </c>
      <c r="D251" s="206">
        <v>2.7</v>
      </c>
      <c r="E251" s="206">
        <v>19.7</v>
      </c>
    </row>
    <row r="252" spans="1:8" x14ac:dyDescent="0.35">
      <c r="A252" s="205">
        <v>10</v>
      </c>
      <c r="B252" s="205" t="s">
        <v>676</v>
      </c>
      <c r="C252" s="205">
        <v>10.199999999999999</v>
      </c>
      <c r="D252" s="205">
        <v>1.2</v>
      </c>
      <c r="E252" s="205">
        <v>10.199999999999999</v>
      </c>
    </row>
    <row r="253" spans="1:8" x14ac:dyDescent="0.35">
      <c r="A253" s="206">
        <v>11</v>
      </c>
      <c r="B253" s="206" t="s">
        <v>677</v>
      </c>
      <c r="C253" s="206">
        <v>10.6</v>
      </c>
      <c r="D253" s="206">
        <v>2.2999999999999998</v>
      </c>
      <c r="E253" s="206">
        <v>10.6</v>
      </c>
    </row>
    <row r="254" spans="1:8" x14ac:dyDescent="0.35">
      <c r="A254" s="205">
        <v>12</v>
      </c>
      <c r="B254" s="205" t="s">
        <v>680</v>
      </c>
      <c r="C254" s="205">
        <v>8.1</v>
      </c>
      <c r="D254" s="205">
        <v>2</v>
      </c>
      <c r="E254" s="205">
        <v>8.1</v>
      </c>
    </row>
    <row r="255" spans="1:8" x14ac:dyDescent="0.35">
      <c r="A255" s="206">
        <v>13</v>
      </c>
      <c r="B255" s="206" t="s">
        <v>681</v>
      </c>
      <c r="C255" s="206">
        <v>12.2</v>
      </c>
      <c r="D255" s="206">
        <v>2.2999999999999998</v>
      </c>
      <c r="E255" s="206">
        <v>12.2</v>
      </c>
    </row>
    <row r="256" spans="1:8" x14ac:dyDescent="0.35">
      <c r="A256" s="205">
        <v>14</v>
      </c>
      <c r="B256" s="205" t="s">
        <v>682</v>
      </c>
      <c r="C256" s="205">
        <v>19.899999999999999</v>
      </c>
      <c r="D256" s="205">
        <v>3</v>
      </c>
      <c r="E256" s="205">
        <v>19.899999999999999</v>
      </c>
    </row>
    <row r="257" spans="1:5" s="213" customFormat="1" x14ac:dyDescent="0.35">
      <c r="A257" s="206">
        <v>15</v>
      </c>
      <c r="B257" s="206" t="s">
        <v>685</v>
      </c>
      <c r="C257" s="206">
        <v>18.399999999999999</v>
      </c>
      <c r="D257" s="206">
        <v>2.4</v>
      </c>
      <c r="E257" s="206">
        <v>18.399999999999999</v>
      </c>
    </row>
    <row r="258" spans="1:5" s="213" customFormat="1" x14ac:dyDescent="0.35">
      <c r="A258" s="205">
        <v>16</v>
      </c>
      <c r="B258" s="205" t="s">
        <v>686</v>
      </c>
      <c r="C258" s="205">
        <v>19.3</v>
      </c>
      <c r="D258" s="205">
        <v>3</v>
      </c>
      <c r="E258" s="205">
        <v>19.3</v>
      </c>
    </row>
    <row r="259" spans="1:5" s="213" customFormat="1" x14ac:dyDescent="0.35">
      <c r="A259" s="206">
        <v>17</v>
      </c>
      <c r="B259" s="206" t="s">
        <v>687</v>
      </c>
      <c r="C259" s="206">
        <v>14.8</v>
      </c>
      <c r="D259" s="206">
        <v>2.1</v>
      </c>
      <c r="E259" s="206">
        <v>14.8</v>
      </c>
    </row>
    <row r="260" spans="1:5" s="213" customFormat="1" x14ac:dyDescent="0.35">
      <c r="A260" s="205">
        <v>18</v>
      </c>
      <c r="B260" s="205" t="s">
        <v>688</v>
      </c>
      <c r="C260" s="205">
        <v>18.8</v>
      </c>
      <c r="D260" s="205">
        <v>2.2000000000000002</v>
      </c>
      <c r="E260" s="205">
        <v>18.8</v>
      </c>
    </row>
    <row r="261" spans="1:5" x14ac:dyDescent="0.35">
      <c r="A261" s="206">
        <v>19</v>
      </c>
      <c r="B261" s="206" t="s">
        <v>694</v>
      </c>
      <c r="C261" s="206">
        <v>21.2</v>
      </c>
      <c r="D261" s="206">
        <v>2.2999999999999998</v>
      </c>
      <c r="E261" s="206">
        <v>21.2</v>
      </c>
    </row>
    <row r="262" spans="1:5" x14ac:dyDescent="0.35">
      <c r="A262" s="205">
        <v>20</v>
      </c>
      <c r="B262" s="205" t="s">
        <v>695</v>
      </c>
      <c r="C262" s="205">
        <v>19.3</v>
      </c>
      <c r="D262" s="205">
        <v>2</v>
      </c>
      <c r="E262" s="205">
        <v>19.3</v>
      </c>
    </row>
    <row r="263" spans="1:5" x14ac:dyDescent="0.35">
      <c r="A263" s="206">
        <v>21</v>
      </c>
      <c r="B263" s="206" t="s">
        <v>696</v>
      </c>
      <c r="C263" s="206">
        <v>20.2</v>
      </c>
      <c r="D263" s="206">
        <v>2.1</v>
      </c>
      <c r="E263" s="206">
        <v>20.2</v>
      </c>
    </row>
    <row r="264" spans="1:5" x14ac:dyDescent="0.35">
      <c r="A264" s="205">
        <v>22</v>
      </c>
      <c r="B264" s="205" t="s">
        <v>697</v>
      </c>
      <c r="C264" s="205">
        <v>20.3</v>
      </c>
      <c r="D264" s="205">
        <v>2.4</v>
      </c>
      <c r="E264" s="205">
        <v>20.3</v>
      </c>
    </row>
    <row r="265" spans="1:5" x14ac:dyDescent="0.35">
      <c r="A265" s="206">
        <v>23</v>
      </c>
      <c r="B265" s="206" t="s">
        <v>718</v>
      </c>
      <c r="C265" s="206">
        <v>20.2</v>
      </c>
      <c r="D265" s="206">
        <v>2.1</v>
      </c>
      <c r="E265" s="206">
        <v>20.2</v>
      </c>
    </row>
    <row r="266" spans="1:5" x14ac:dyDescent="0.35">
      <c r="A266" s="205">
        <v>24</v>
      </c>
      <c r="B266" s="205" t="s">
        <v>719</v>
      </c>
      <c r="C266" s="205">
        <v>20.100000000000001</v>
      </c>
      <c r="D266" s="205">
        <v>2.2999999999999998</v>
      </c>
      <c r="E266" s="205">
        <v>20.100000000000001</v>
      </c>
    </row>
    <row r="267" spans="1:5" x14ac:dyDescent="0.35">
      <c r="A267" s="206">
        <v>25</v>
      </c>
      <c r="B267" s="206" t="s">
        <v>720</v>
      </c>
      <c r="C267" s="206">
        <v>17</v>
      </c>
      <c r="D267" s="206">
        <v>2</v>
      </c>
      <c r="E267" s="206">
        <v>17</v>
      </c>
    </row>
    <row r="268" spans="1:5" x14ac:dyDescent="0.35">
      <c r="A268" s="205">
        <v>26</v>
      </c>
      <c r="B268" s="205" t="s">
        <v>721</v>
      </c>
      <c r="C268" s="205">
        <v>20.3</v>
      </c>
      <c r="D268" s="205">
        <v>2.1</v>
      </c>
      <c r="E268" s="205">
        <v>20.3</v>
      </c>
    </row>
    <row r="269" spans="1:5" x14ac:dyDescent="0.35">
      <c r="A269" s="206">
        <v>27</v>
      </c>
      <c r="B269" s="206" t="s">
        <v>722</v>
      </c>
      <c r="C269" s="206">
        <v>20.3</v>
      </c>
      <c r="D269" s="206">
        <v>2.4</v>
      </c>
      <c r="E269" s="206">
        <v>20.3</v>
      </c>
    </row>
  </sheetData>
  <mergeCells count="9">
    <mergeCell ref="H2:H4"/>
    <mergeCell ref="H32:H34"/>
    <mergeCell ref="H62:H64"/>
    <mergeCell ref="H242:H244"/>
    <mergeCell ref="H92:H94"/>
    <mergeCell ref="H122:H124"/>
    <mergeCell ref="H152:H154"/>
    <mergeCell ref="H182:H184"/>
    <mergeCell ref="H212:H214"/>
  </mergeCells>
  <pageMargins left="0.7" right="0.7" top="0.75" bottom="0.75" header="0.3" footer="0.3"/>
  <pageSetup paperSize="9" scale="18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25" sqref="A25"/>
    </sheetView>
  </sheetViews>
  <sheetFormatPr defaultRowHeight="14.5" x14ac:dyDescent="0.35"/>
  <cols>
    <col min="2" max="2" width="9.1796875" bestFit="1" customWidth="1"/>
    <col min="3" max="3" width="12.54296875" bestFit="1" customWidth="1"/>
    <col min="4" max="4" width="10" bestFit="1" customWidth="1"/>
    <col min="5" max="6" width="18.453125" bestFit="1" customWidth="1"/>
  </cols>
  <sheetData>
    <row r="2" spans="1:7" x14ac:dyDescent="0.35">
      <c r="A2" s="204" t="s">
        <v>660</v>
      </c>
      <c r="B2" s="204" t="s">
        <v>661</v>
      </c>
      <c r="C2" s="204" t="s">
        <v>662</v>
      </c>
      <c r="D2" s="204" t="s">
        <v>663</v>
      </c>
      <c r="E2" s="204" t="s">
        <v>664</v>
      </c>
      <c r="F2" s="204" t="s">
        <v>662</v>
      </c>
      <c r="G2" s="251">
        <v>221.68</v>
      </c>
    </row>
    <row r="3" spans="1:7" x14ac:dyDescent="0.35">
      <c r="A3" s="250">
        <v>1</v>
      </c>
      <c r="B3" s="250" t="s">
        <v>741</v>
      </c>
      <c r="C3" s="250">
        <v>13.11</v>
      </c>
      <c r="D3" s="250">
        <v>0</v>
      </c>
      <c r="E3" s="250">
        <v>13.11</v>
      </c>
      <c r="F3" s="204" t="s">
        <v>663</v>
      </c>
      <c r="G3" s="251">
        <v>0</v>
      </c>
    </row>
    <row r="4" spans="1:7" x14ac:dyDescent="0.35">
      <c r="A4" s="251">
        <v>2</v>
      </c>
      <c r="B4" s="251" t="s">
        <v>742</v>
      </c>
      <c r="C4" s="251">
        <v>13.74</v>
      </c>
      <c r="D4" s="251">
        <v>0</v>
      </c>
      <c r="E4" s="251">
        <v>13.74</v>
      </c>
      <c r="F4" s="204" t="s">
        <v>664</v>
      </c>
      <c r="G4" s="251">
        <v>221.68</v>
      </c>
    </row>
    <row r="5" spans="1:7" x14ac:dyDescent="0.35">
      <c r="A5" s="250">
        <v>3</v>
      </c>
      <c r="B5" s="250" t="s">
        <v>743</v>
      </c>
      <c r="C5" s="250">
        <v>7.63</v>
      </c>
      <c r="D5" s="250">
        <v>0</v>
      </c>
      <c r="E5" s="250">
        <v>7.63</v>
      </c>
    </row>
    <row r="6" spans="1:7" x14ac:dyDescent="0.35">
      <c r="A6" s="251">
        <v>4</v>
      </c>
      <c r="B6" s="251" t="s">
        <v>744</v>
      </c>
      <c r="C6" s="251">
        <v>6.41</v>
      </c>
      <c r="D6" s="251">
        <v>0</v>
      </c>
      <c r="E6" s="251">
        <v>6.41</v>
      </c>
    </row>
    <row r="7" spans="1:7" x14ac:dyDescent="0.35">
      <c r="A7" s="250">
        <v>5</v>
      </c>
      <c r="B7" s="250" t="s">
        <v>745</v>
      </c>
      <c r="C7" s="250">
        <v>10.31</v>
      </c>
      <c r="D7" s="250">
        <v>0</v>
      </c>
      <c r="E7" s="250">
        <v>10.31</v>
      </c>
    </row>
    <row r="8" spans="1:7" x14ac:dyDescent="0.35">
      <c r="A8" s="251">
        <v>6</v>
      </c>
      <c r="B8" s="251" t="s">
        <v>746</v>
      </c>
      <c r="C8" s="251">
        <v>12.8</v>
      </c>
      <c r="D8" s="251">
        <v>0</v>
      </c>
      <c r="E8" s="251">
        <v>12.8</v>
      </c>
    </row>
    <row r="9" spans="1:7" x14ac:dyDescent="0.35">
      <c r="A9" s="250">
        <v>7</v>
      </c>
      <c r="B9" s="250" t="s">
        <v>747</v>
      </c>
      <c r="C9" s="250">
        <v>10.130000000000001</v>
      </c>
      <c r="D9" s="250">
        <v>0</v>
      </c>
      <c r="E9" s="250">
        <v>10.130000000000001</v>
      </c>
    </row>
    <row r="10" spans="1:7" x14ac:dyDescent="0.35">
      <c r="A10" s="251">
        <v>8</v>
      </c>
      <c r="B10" s="251" t="s">
        <v>748</v>
      </c>
      <c r="C10" s="251">
        <v>9.1199999999999992</v>
      </c>
      <c r="D10" s="251">
        <v>0</v>
      </c>
      <c r="E10" s="251">
        <v>9.1199999999999992</v>
      </c>
    </row>
    <row r="11" spans="1:7" x14ac:dyDescent="0.35">
      <c r="A11" s="250">
        <v>9</v>
      </c>
      <c r="B11" s="250" t="s">
        <v>749</v>
      </c>
      <c r="C11" s="250">
        <v>13.35</v>
      </c>
      <c r="D11" s="250">
        <v>0</v>
      </c>
      <c r="E11" s="250">
        <v>13.35</v>
      </c>
    </row>
    <row r="12" spans="1:7" x14ac:dyDescent="0.35">
      <c r="A12" s="251">
        <v>10</v>
      </c>
      <c r="B12" s="251" t="s">
        <v>750</v>
      </c>
      <c r="C12" s="251">
        <v>13.32</v>
      </c>
      <c r="D12" s="251">
        <v>0</v>
      </c>
      <c r="E12" s="251">
        <v>13.32</v>
      </c>
    </row>
    <row r="13" spans="1:7" x14ac:dyDescent="0.35">
      <c r="A13" s="250">
        <v>11</v>
      </c>
      <c r="B13" s="250" t="s">
        <v>751</v>
      </c>
      <c r="C13" s="250">
        <v>12.17</v>
      </c>
      <c r="D13" s="250">
        <v>0</v>
      </c>
      <c r="E13" s="250">
        <v>12.17</v>
      </c>
    </row>
    <row r="14" spans="1:7" x14ac:dyDescent="0.35">
      <c r="A14" s="251">
        <v>12</v>
      </c>
      <c r="B14" s="251" t="s">
        <v>752</v>
      </c>
      <c r="C14" s="251">
        <v>10.3</v>
      </c>
      <c r="D14" s="251">
        <v>0</v>
      </c>
      <c r="E14" s="251">
        <v>10.3</v>
      </c>
    </row>
    <row r="15" spans="1:7" x14ac:dyDescent="0.35">
      <c r="A15" s="250">
        <v>13</v>
      </c>
      <c r="B15" s="250" t="s">
        <v>753</v>
      </c>
      <c r="C15" s="250">
        <v>9.6300000000000008</v>
      </c>
      <c r="D15" s="250">
        <v>0</v>
      </c>
      <c r="E15" s="250">
        <v>9.6300000000000008</v>
      </c>
    </row>
    <row r="16" spans="1:7" x14ac:dyDescent="0.35">
      <c r="A16" s="251">
        <v>14</v>
      </c>
      <c r="B16" s="251" t="s">
        <v>754</v>
      </c>
      <c r="C16" s="251">
        <v>13.53</v>
      </c>
      <c r="D16" s="251">
        <v>0</v>
      </c>
      <c r="E16" s="251">
        <v>13.53</v>
      </c>
    </row>
    <row r="17" spans="1:5" x14ac:dyDescent="0.35">
      <c r="A17" s="250">
        <v>15</v>
      </c>
      <c r="B17" s="250" t="s">
        <v>755</v>
      </c>
      <c r="C17" s="250">
        <v>9.64</v>
      </c>
      <c r="D17" s="250">
        <v>0</v>
      </c>
      <c r="E17" s="250">
        <v>9.64</v>
      </c>
    </row>
    <row r="18" spans="1:5" x14ac:dyDescent="0.35">
      <c r="A18" s="251">
        <v>16</v>
      </c>
      <c r="B18" s="251" t="s">
        <v>756</v>
      </c>
      <c r="C18" s="251">
        <v>13.01</v>
      </c>
      <c r="D18" s="251">
        <v>0</v>
      </c>
      <c r="E18" s="251">
        <v>13.01</v>
      </c>
    </row>
    <row r="19" spans="1:5" x14ac:dyDescent="0.35">
      <c r="A19" s="250">
        <v>17</v>
      </c>
      <c r="B19" s="250" t="s">
        <v>757</v>
      </c>
      <c r="C19" s="250">
        <v>10</v>
      </c>
      <c r="D19" s="250">
        <v>0</v>
      </c>
      <c r="E19" s="250">
        <v>10</v>
      </c>
    </row>
    <row r="20" spans="1:5" x14ac:dyDescent="0.35">
      <c r="A20" s="251">
        <v>18</v>
      </c>
      <c r="B20" s="251" t="s">
        <v>758</v>
      </c>
      <c r="C20" s="251">
        <v>7.85</v>
      </c>
      <c r="D20" s="251">
        <v>0</v>
      </c>
      <c r="E20" s="251">
        <v>7.85</v>
      </c>
    </row>
    <row r="21" spans="1:5" x14ac:dyDescent="0.35">
      <c r="A21" s="250">
        <v>19</v>
      </c>
      <c r="B21" s="250" t="s">
        <v>759</v>
      </c>
      <c r="C21" s="250">
        <v>11.72</v>
      </c>
      <c r="D21" s="250">
        <v>0</v>
      </c>
      <c r="E21" s="250">
        <v>11.72</v>
      </c>
    </row>
    <row r="22" spans="1:5" x14ac:dyDescent="0.35">
      <c r="A22" s="251">
        <v>20</v>
      </c>
      <c r="B22" s="251" t="s">
        <v>760</v>
      </c>
      <c r="C22" s="251">
        <v>13.29</v>
      </c>
      <c r="D22" s="251">
        <v>0</v>
      </c>
      <c r="E22" s="251">
        <v>13.29</v>
      </c>
    </row>
    <row r="23" spans="1:5" x14ac:dyDescent="0.35">
      <c r="A23" s="250">
        <v>21</v>
      </c>
      <c r="B23" s="250" t="s">
        <v>761</v>
      </c>
      <c r="C23" s="250">
        <v>0.62</v>
      </c>
      <c r="D23" s="250">
        <v>0</v>
      </c>
      <c r="E23" s="250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7"/>
  <sheetViews>
    <sheetView topLeftCell="A61" zoomScale="90" zoomScaleNormal="90" workbookViewId="0">
      <selection activeCell="K74" sqref="K74"/>
    </sheetView>
  </sheetViews>
  <sheetFormatPr defaultRowHeight="14.5" x14ac:dyDescent="0.35"/>
  <cols>
    <col min="3" max="3" width="17.6328125" bestFit="1" customWidth="1"/>
    <col min="5" max="5" width="18.1796875" bestFit="1" customWidth="1"/>
    <col min="6" max="6" width="10.6328125" bestFit="1" customWidth="1"/>
    <col min="7" max="7" width="9" customWidth="1"/>
    <col min="8" max="8" width="13.453125" customWidth="1"/>
    <col min="9" max="9" width="8.36328125" customWidth="1"/>
    <col min="10" max="10" width="31.08984375" bestFit="1" customWidth="1"/>
    <col min="11" max="11" width="24.36328125" bestFit="1" customWidth="1"/>
    <col min="12" max="12" width="13.81640625" bestFit="1" customWidth="1"/>
    <col min="13" max="13" width="11.1796875" bestFit="1" customWidth="1"/>
    <col min="14" max="14" width="13.81640625" customWidth="1"/>
  </cols>
  <sheetData>
    <row r="1" spans="2:14" x14ac:dyDescent="0.35">
      <c r="E1" s="177" t="s">
        <v>656</v>
      </c>
      <c r="H1" s="423" t="s">
        <v>656</v>
      </c>
      <c r="I1" s="423"/>
      <c r="L1" s="112">
        <v>0.15</v>
      </c>
    </row>
    <row r="2" spans="2:14" x14ac:dyDescent="0.35">
      <c r="B2" s="424" t="s">
        <v>252</v>
      </c>
      <c r="C2" s="414" t="s">
        <v>253</v>
      </c>
      <c r="D2" s="414" t="s">
        <v>254</v>
      </c>
      <c r="E2" s="414" t="s">
        <v>349</v>
      </c>
      <c r="F2" s="414" t="s">
        <v>256</v>
      </c>
      <c r="G2" s="414" t="s">
        <v>257</v>
      </c>
      <c r="H2" s="416" t="s">
        <v>348</v>
      </c>
      <c r="I2" s="416" t="s">
        <v>351</v>
      </c>
      <c r="J2" s="50" t="s">
        <v>350</v>
      </c>
      <c r="K2" s="79" t="s">
        <v>269</v>
      </c>
      <c r="L2" s="50" t="s">
        <v>442</v>
      </c>
      <c r="M2" s="416" t="s">
        <v>443</v>
      </c>
    </row>
    <row r="3" spans="2:14" ht="15" thickBot="1" x14ac:dyDescent="0.4">
      <c r="B3" s="425"/>
      <c r="C3" s="426"/>
      <c r="D3" s="426"/>
      <c r="E3" s="415"/>
      <c r="F3" s="426"/>
      <c r="G3" s="415"/>
      <c r="H3" s="417"/>
      <c r="I3" s="417"/>
      <c r="J3" s="50" t="s">
        <v>444</v>
      </c>
      <c r="K3" s="79" t="s">
        <v>445</v>
      </c>
      <c r="L3" s="50" t="s">
        <v>446</v>
      </c>
      <c r="M3" s="417"/>
    </row>
    <row r="4" spans="2:14" x14ac:dyDescent="0.35">
      <c r="B4" s="47">
        <v>1</v>
      </c>
      <c r="C4" s="138" t="s">
        <v>344</v>
      </c>
      <c r="D4" s="139" t="str">
        <f t="shared" ref="D4:D17" si="0">RIGHT(C4,3)</f>
        <v>348</v>
      </c>
      <c r="E4" s="157">
        <v>328.5</v>
      </c>
      <c r="F4" s="141" t="s">
        <v>439</v>
      </c>
      <c r="G4" s="157">
        <f>SUMIF('[7]DAFTAR BD'!$D$4:$D$93,'[7]TOTAL HM'!$D4,'[7]DAFTAR BD'!$G$4:$G$93)</f>
        <v>4</v>
      </c>
      <c r="H4" s="142">
        <v>343.6</v>
      </c>
      <c r="I4" s="143"/>
      <c r="J4" s="144">
        <f>E4-(H4-I4)</f>
        <v>-15.100000000000023</v>
      </c>
      <c r="K4" s="145">
        <f>J4/E4*100%</f>
        <v>-4.5966514459665216E-2</v>
      </c>
      <c r="L4" s="146">
        <f>K4-$L$1</f>
        <v>-0.1959665144596652</v>
      </c>
      <c r="M4" s="147">
        <f>E4*L4</f>
        <v>-64.375000000000014</v>
      </c>
    </row>
    <row r="5" spans="2:14" x14ac:dyDescent="0.35">
      <c r="B5" s="47">
        <v>2</v>
      </c>
      <c r="C5" s="138" t="s">
        <v>345</v>
      </c>
      <c r="D5" s="139" t="str">
        <f t="shared" si="0"/>
        <v>349</v>
      </c>
      <c r="E5" s="62">
        <v>202.2</v>
      </c>
      <c r="F5" s="141" t="s">
        <v>439</v>
      </c>
      <c r="G5" s="62">
        <f>SUMIF('[7]DAFTAR BD'!$D$4:$D$93,'[7]TOTAL HM'!$D5,'[7]DAFTAR BD'!$G$4:$G$93)</f>
        <v>144</v>
      </c>
      <c r="H5" s="181">
        <v>0</v>
      </c>
      <c r="I5" s="143"/>
      <c r="J5" s="144">
        <f>E5-(H5-I5)</f>
        <v>202.2</v>
      </c>
      <c r="K5" s="145">
        <f t="shared" ref="K5:K17" si="1">J5/E5*100%</f>
        <v>1</v>
      </c>
      <c r="L5" s="146">
        <f t="shared" ref="L5:L17" si="2">K5-$L$1</f>
        <v>0.85</v>
      </c>
      <c r="M5" s="147">
        <f t="shared" ref="M5:M17" si="3">E5*L5</f>
        <v>171.86999999999998</v>
      </c>
      <c r="N5" s="121" t="s">
        <v>584</v>
      </c>
    </row>
    <row r="6" spans="2:14" x14ac:dyDescent="0.35">
      <c r="B6" s="179">
        <v>3</v>
      </c>
      <c r="C6" s="138" t="s">
        <v>346</v>
      </c>
      <c r="D6" s="139" t="str">
        <f t="shared" si="0"/>
        <v>350</v>
      </c>
      <c r="E6" s="180">
        <v>283</v>
      </c>
      <c r="F6" s="141" t="s">
        <v>439</v>
      </c>
      <c r="G6" s="62">
        <f>SUMIF('[7]DAFTAR BD'!$D$4:$D$93,'[7]TOTAL HM'!$D6,'[7]DAFTAR BD'!$G$4:$G$93)</f>
        <v>74</v>
      </c>
      <c r="H6" s="142">
        <v>271.5</v>
      </c>
      <c r="I6" s="143"/>
      <c r="J6" s="134">
        <f>E6-(H6-I6)</f>
        <v>11.5</v>
      </c>
      <c r="K6" s="145">
        <f t="shared" si="1"/>
        <v>4.0636042402826852E-2</v>
      </c>
      <c r="L6" s="146">
        <f t="shared" si="2"/>
        <v>-0.10936395759717314</v>
      </c>
      <c r="M6" s="147">
        <f t="shared" si="3"/>
        <v>-30.95</v>
      </c>
      <c r="N6" s="178"/>
    </row>
    <row r="7" spans="2:14" x14ac:dyDescent="0.35">
      <c r="B7" s="47">
        <v>4</v>
      </c>
      <c r="C7" s="65" t="s">
        <v>260</v>
      </c>
      <c r="D7" s="73" t="str">
        <f t="shared" si="0"/>
        <v>372</v>
      </c>
      <c r="E7" s="62">
        <v>523.70000000000005</v>
      </c>
      <c r="F7" s="75" t="s">
        <v>439</v>
      </c>
      <c r="G7" s="62">
        <f>SUMIF('[7]DAFTAR BD'!$D$4:$D$93,'[7]TOTAL HM'!$D7,'[7]DAFTAR BD'!$G$4:$G$93)</f>
        <v>76.5</v>
      </c>
      <c r="H7" s="158">
        <v>522.27</v>
      </c>
      <c r="I7" s="158">
        <v>133.4</v>
      </c>
      <c r="J7" s="149">
        <f>E7-(H7-I7)</f>
        <v>134.83000000000004</v>
      </c>
      <c r="K7" s="150">
        <f t="shared" si="1"/>
        <v>0.25745655909872067</v>
      </c>
      <c r="L7" s="146">
        <f t="shared" si="2"/>
        <v>0.10745655909872068</v>
      </c>
      <c r="M7" s="113">
        <f t="shared" si="3"/>
        <v>56.275000000000027</v>
      </c>
    </row>
    <row r="8" spans="2:14" x14ac:dyDescent="0.35">
      <c r="B8" s="47">
        <v>5</v>
      </c>
      <c r="C8" s="65" t="s">
        <v>262</v>
      </c>
      <c r="D8" s="73" t="str">
        <f t="shared" si="0"/>
        <v>378</v>
      </c>
      <c r="E8" s="62">
        <v>605</v>
      </c>
      <c r="F8" s="75" t="s">
        <v>439</v>
      </c>
      <c r="G8" s="62">
        <f>SUMIF('[7]DAFTAR BD'!$D$4:$D$93,'[7]TOTAL HM'!$D8,'[7]DAFTAR BD'!$G$4:$G$93)</f>
        <v>0</v>
      </c>
      <c r="H8" s="158">
        <v>600.25</v>
      </c>
      <c r="I8" s="158">
        <v>132.28</v>
      </c>
      <c r="J8" s="149">
        <f t="shared" ref="J8:J17" si="4">E8-(H8-I8)</f>
        <v>137.02999999999997</v>
      </c>
      <c r="K8" s="150">
        <f t="shared" si="1"/>
        <v>0.22649586776859498</v>
      </c>
      <c r="L8" s="146">
        <f t="shared" si="2"/>
        <v>7.6495867768594988E-2</v>
      </c>
      <c r="M8" s="113">
        <f t="shared" si="3"/>
        <v>46.279999999999966</v>
      </c>
    </row>
    <row r="9" spans="2:14" x14ac:dyDescent="0.35">
      <c r="B9" s="47">
        <v>6</v>
      </c>
      <c r="C9" s="65" t="s">
        <v>264</v>
      </c>
      <c r="D9" s="73" t="str">
        <f t="shared" si="0"/>
        <v>380</v>
      </c>
      <c r="E9" s="62">
        <v>593.5</v>
      </c>
      <c r="F9" s="75" t="s">
        <v>439</v>
      </c>
      <c r="G9" s="62">
        <f>SUMIF('[7]DAFTAR BD'!$D$4:$D$93,'[7]TOTAL HM'!$D9,'[7]DAFTAR BD'!$G$4:$G$93)</f>
        <v>0</v>
      </c>
      <c r="H9" s="158">
        <v>588.17999999999995</v>
      </c>
      <c r="I9" s="158">
        <v>149.56</v>
      </c>
      <c r="J9" s="149">
        <f t="shared" si="4"/>
        <v>154.88000000000005</v>
      </c>
      <c r="K9" s="150">
        <f t="shared" si="1"/>
        <v>0.26096040438079199</v>
      </c>
      <c r="L9" s="146">
        <f t="shared" si="2"/>
        <v>0.11096040438079199</v>
      </c>
      <c r="M9" s="113">
        <f t="shared" si="3"/>
        <v>65.855000000000047</v>
      </c>
    </row>
    <row r="10" spans="2:14" x14ac:dyDescent="0.35">
      <c r="B10" s="47">
        <v>7</v>
      </c>
      <c r="C10" s="65" t="s">
        <v>266</v>
      </c>
      <c r="D10" s="73" t="str">
        <f t="shared" si="0"/>
        <v>382</v>
      </c>
      <c r="E10" s="62">
        <v>601.5</v>
      </c>
      <c r="F10" s="75" t="s">
        <v>439</v>
      </c>
      <c r="G10" s="62">
        <f>SUMIF('[7]DAFTAR BD'!$D$4:$D$93,'[7]TOTAL HM'!$D10,'[7]DAFTAR BD'!$G$4:$G$93)</f>
        <v>0</v>
      </c>
      <c r="H10" s="158">
        <v>596.41999999999996</v>
      </c>
      <c r="I10" s="158">
        <v>119.47</v>
      </c>
      <c r="J10" s="149">
        <f t="shared" si="4"/>
        <v>124.55000000000007</v>
      </c>
      <c r="K10" s="150">
        <f t="shared" si="1"/>
        <v>0.20706566916043237</v>
      </c>
      <c r="L10" s="146">
        <f t="shared" si="2"/>
        <v>5.7065669160432375E-2</v>
      </c>
      <c r="M10" s="113">
        <f t="shared" si="3"/>
        <v>34.325000000000074</v>
      </c>
    </row>
    <row r="11" spans="2:14" x14ac:dyDescent="0.35">
      <c r="B11" s="47">
        <v>8</v>
      </c>
      <c r="C11" s="65" t="s">
        <v>267</v>
      </c>
      <c r="D11" s="73" t="str">
        <f t="shared" si="0"/>
        <v>383</v>
      </c>
      <c r="E11" s="62">
        <v>489.3</v>
      </c>
      <c r="F11" s="75" t="s">
        <v>439</v>
      </c>
      <c r="G11" s="62">
        <f>SUMIF('[7]DAFTAR BD'!$D$4:$D$93,'[7]TOTAL HM'!$D11,'[7]DAFTAR BD'!$G$4:$G$93)</f>
        <v>12</v>
      </c>
      <c r="H11" s="158">
        <v>490.47</v>
      </c>
      <c r="I11" s="158">
        <v>107.24</v>
      </c>
      <c r="J11" s="149">
        <f t="shared" si="4"/>
        <v>106.07</v>
      </c>
      <c r="K11" s="150">
        <f t="shared" si="1"/>
        <v>0.21677907214387898</v>
      </c>
      <c r="L11" s="146">
        <f t="shared" si="2"/>
        <v>6.6779072143878987E-2</v>
      </c>
      <c r="M11" s="113">
        <f t="shared" si="3"/>
        <v>32.67499999999999</v>
      </c>
    </row>
    <row r="12" spans="2:14" x14ac:dyDescent="0.35">
      <c r="B12" s="47">
        <v>9</v>
      </c>
      <c r="C12" s="138" t="s">
        <v>261</v>
      </c>
      <c r="D12" s="139" t="str">
        <f t="shared" si="0"/>
        <v>373</v>
      </c>
      <c r="E12" s="62">
        <v>567.70000000000005</v>
      </c>
      <c r="F12" s="141" t="s">
        <v>439</v>
      </c>
      <c r="G12" s="62">
        <f>SUMIF('[7]DAFTAR BD'!$D$4:$D$93,'[7]TOTAL HM'!$D12,'[7]DAFTAR BD'!$G$4:$G$93)</f>
        <v>40</v>
      </c>
      <c r="H12" s="142">
        <v>569.79999999999995</v>
      </c>
      <c r="I12" s="143"/>
      <c r="J12" s="144">
        <f t="shared" si="4"/>
        <v>-2.0999999999999091</v>
      </c>
      <c r="K12" s="145">
        <f t="shared" si="1"/>
        <v>-3.699136868063958E-3</v>
      </c>
      <c r="L12" s="146">
        <f t="shared" si="2"/>
        <v>-0.15369913686806394</v>
      </c>
      <c r="M12" s="147">
        <f t="shared" si="3"/>
        <v>-87.25499999999991</v>
      </c>
    </row>
    <row r="13" spans="2:14" x14ac:dyDescent="0.35">
      <c r="B13" s="47">
        <v>10</v>
      </c>
      <c r="C13" s="138" t="s">
        <v>263</v>
      </c>
      <c r="D13" s="139" t="str">
        <f t="shared" si="0"/>
        <v>379</v>
      </c>
      <c r="E13" s="62">
        <v>0</v>
      </c>
      <c r="F13" s="141" t="s">
        <v>439</v>
      </c>
      <c r="G13" s="62">
        <f>SUMIF('[7]DAFTAR BD'!$D$4:$D$93,'[7]TOTAL HM'!$D13,'[7]DAFTAR BD'!$G$4:$G$93)</f>
        <v>648</v>
      </c>
      <c r="H13" s="142" t="s">
        <v>576</v>
      </c>
      <c r="I13" s="164"/>
      <c r="J13" s="144" t="e">
        <f t="shared" si="4"/>
        <v>#VALUE!</v>
      </c>
      <c r="K13" s="145" t="e">
        <f t="shared" si="1"/>
        <v>#VALUE!</v>
      </c>
      <c r="L13" s="146" t="e">
        <f t="shared" si="2"/>
        <v>#VALUE!</v>
      </c>
      <c r="M13" s="147" t="e">
        <f t="shared" si="3"/>
        <v>#VALUE!</v>
      </c>
      <c r="N13" s="121" t="s">
        <v>585</v>
      </c>
    </row>
    <row r="14" spans="2:14" x14ac:dyDescent="0.35">
      <c r="B14" s="47">
        <v>11</v>
      </c>
      <c r="C14" s="138" t="s">
        <v>265</v>
      </c>
      <c r="D14" s="139" t="str">
        <f t="shared" si="0"/>
        <v>381</v>
      </c>
      <c r="E14" s="62">
        <v>445.1</v>
      </c>
      <c r="F14" s="141" t="s">
        <v>439</v>
      </c>
      <c r="G14" s="62">
        <f>SUMIF('[7]DAFTAR BD'!$D$4:$D$93,'[7]TOTAL HM'!$D14,'[7]DAFTAR BD'!$G$4:$G$93)</f>
        <v>180</v>
      </c>
      <c r="H14" s="142">
        <v>448</v>
      </c>
      <c r="I14" s="143"/>
      <c r="J14" s="144">
        <f t="shared" si="4"/>
        <v>-2.8999999999999773</v>
      </c>
      <c r="K14" s="145">
        <f t="shared" si="1"/>
        <v>-6.5153898000448827E-3</v>
      </c>
      <c r="L14" s="146">
        <f t="shared" si="2"/>
        <v>-0.15651538980004487</v>
      </c>
      <c r="M14" s="147">
        <f t="shared" si="3"/>
        <v>-69.664999999999978</v>
      </c>
    </row>
    <row r="15" spans="2:14" x14ac:dyDescent="0.35">
      <c r="B15" s="47">
        <v>12</v>
      </c>
      <c r="C15" s="138" t="s">
        <v>347</v>
      </c>
      <c r="D15" s="139" t="str">
        <f t="shared" si="0"/>
        <v>384</v>
      </c>
      <c r="E15" s="62">
        <v>535.5</v>
      </c>
      <c r="F15" s="141" t="s">
        <v>439</v>
      </c>
      <c r="G15" s="62">
        <f>SUMIF('[7]DAFTAR BD'!$D$4:$D$93,'[7]TOTAL HM'!$D15,'[7]DAFTAR BD'!$G$4:$G$93)</f>
        <v>29</v>
      </c>
      <c r="H15" s="142">
        <v>552.29999999999995</v>
      </c>
      <c r="I15" s="143"/>
      <c r="J15" s="144">
        <f t="shared" si="4"/>
        <v>-16.799999999999955</v>
      </c>
      <c r="K15" s="145">
        <f t="shared" si="1"/>
        <v>-3.1372549019607759E-2</v>
      </c>
      <c r="L15" s="146">
        <f t="shared" si="2"/>
        <v>-0.18137254901960775</v>
      </c>
      <c r="M15" s="147">
        <f t="shared" si="3"/>
        <v>-97.124999999999957</v>
      </c>
    </row>
    <row r="16" spans="2:14" x14ac:dyDescent="0.35">
      <c r="B16" s="47">
        <v>13</v>
      </c>
      <c r="C16" s="138" t="s">
        <v>258</v>
      </c>
      <c r="D16" s="139" t="str">
        <f t="shared" si="0"/>
        <v>361</v>
      </c>
      <c r="E16" s="62">
        <v>607.9</v>
      </c>
      <c r="F16" s="141" t="s">
        <v>439</v>
      </c>
      <c r="G16" s="62">
        <f>SUMIF('[7]DAFTAR BD'!$D$4:$D$93,'[7]TOTAL HM'!$D16,'[7]DAFTAR BD'!$G$4:$G$93)</f>
        <v>5</v>
      </c>
      <c r="H16" s="142">
        <v>626.79999999999995</v>
      </c>
      <c r="I16" s="143"/>
      <c r="J16" s="144">
        <f t="shared" si="4"/>
        <v>-18.899999999999977</v>
      </c>
      <c r="K16" s="145">
        <f t="shared" si="1"/>
        <v>-3.1090639907879549E-2</v>
      </c>
      <c r="L16" s="146">
        <f t="shared" si="2"/>
        <v>-0.18109063990787955</v>
      </c>
      <c r="M16" s="147">
        <f t="shared" si="3"/>
        <v>-110.08499999999998</v>
      </c>
    </row>
    <row r="17" spans="2:13" x14ac:dyDescent="0.35">
      <c r="B17" s="47">
        <v>14</v>
      </c>
      <c r="C17" s="138" t="s">
        <v>259</v>
      </c>
      <c r="D17" s="139" t="str">
        <f t="shared" si="0"/>
        <v>362</v>
      </c>
      <c r="E17" s="62">
        <v>71.2</v>
      </c>
      <c r="F17" s="141" t="s">
        <v>439</v>
      </c>
      <c r="G17" s="62">
        <f>SUMIF('[7]DAFTAR BD'!$D$4:$D$93,'[7]TOTAL HM'!$D17,'[7]DAFTAR BD'!$G$4:$G$93)</f>
        <v>515</v>
      </c>
      <c r="H17" s="142">
        <v>109.6</v>
      </c>
      <c r="I17" s="143"/>
      <c r="J17" s="144">
        <f t="shared" si="4"/>
        <v>-38.399999999999991</v>
      </c>
      <c r="K17" s="145">
        <f t="shared" si="1"/>
        <v>-0.53932584269662909</v>
      </c>
      <c r="L17" s="146">
        <f t="shared" si="2"/>
        <v>-0.68932584269662911</v>
      </c>
      <c r="M17" s="147">
        <f t="shared" si="3"/>
        <v>-49.079999999999991</v>
      </c>
    </row>
    <row r="18" spans="2:13" x14ac:dyDescent="0.35">
      <c r="B18" s="413" t="s">
        <v>268</v>
      </c>
      <c r="C18" s="413"/>
      <c r="D18" s="413"/>
      <c r="E18" s="115">
        <f>SUM(E4:E17)</f>
        <v>5854.1</v>
      </c>
      <c r="F18" s="159"/>
      <c r="G18" s="115">
        <f>SUM(G4:G17)</f>
        <v>1727.5</v>
      </c>
      <c r="H18" s="117">
        <f>SUM(H4:H17)</f>
        <v>5719.1900000000005</v>
      </c>
      <c r="I18" s="117">
        <f>SUM(I7:I11)</f>
        <v>641.95000000000005</v>
      </c>
      <c r="J18" s="117"/>
      <c r="K18" s="118"/>
      <c r="L18" s="119">
        <f>SUM(L7:L11)</f>
        <v>0.41875757255241897</v>
      </c>
      <c r="M18" s="120">
        <f>SUM(M7:M11)</f>
        <v>235.41000000000008</v>
      </c>
    </row>
    <row r="20" spans="2:13" x14ac:dyDescent="0.35">
      <c r="E20" s="349" t="s">
        <v>1072</v>
      </c>
      <c r="H20" s="423" t="s">
        <v>1072</v>
      </c>
      <c r="I20" s="423"/>
      <c r="L20" s="112">
        <v>0.15</v>
      </c>
    </row>
    <row r="21" spans="2:13" x14ac:dyDescent="0.35">
      <c r="B21" s="424" t="s">
        <v>252</v>
      </c>
      <c r="C21" s="414" t="s">
        <v>253</v>
      </c>
      <c r="D21" s="414" t="s">
        <v>254</v>
      </c>
      <c r="E21" s="414" t="s">
        <v>349</v>
      </c>
      <c r="F21" s="414" t="s">
        <v>256</v>
      </c>
      <c r="G21" s="414" t="s">
        <v>257</v>
      </c>
      <c r="H21" s="416" t="s">
        <v>348</v>
      </c>
      <c r="I21" s="416" t="s">
        <v>351</v>
      </c>
      <c r="J21" s="50" t="s">
        <v>350</v>
      </c>
      <c r="K21" s="79" t="s">
        <v>269</v>
      </c>
      <c r="L21" s="50" t="s">
        <v>442</v>
      </c>
      <c r="M21" s="416" t="s">
        <v>443</v>
      </c>
    </row>
    <row r="22" spans="2:13" ht="15" thickBot="1" x14ac:dyDescent="0.4">
      <c r="B22" s="425"/>
      <c r="C22" s="426"/>
      <c r="D22" s="426"/>
      <c r="E22" s="415"/>
      <c r="F22" s="426"/>
      <c r="G22" s="415"/>
      <c r="H22" s="417"/>
      <c r="I22" s="417"/>
      <c r="J22" s="50" t="s">
        <v>444</v>
      </c>
      <c r="K22" s="79" t="s">
        <v>445</v>
      </c>
      <c r="L22" s="50" t="s">
        <v>446</v>
      </c>
      <c r="M22" s="417"/>
    </row>
    <row r="23" spans="2:13" x14ac:dyDescent="0.35">
      <c r="B23" s="47">
        <v>1</v>
      </c>
      <c r="C23" s="138" t="s">
        <v>344</v>
      </c>
      <c r="D23" s="139" t="str">
        <f t="shared" ref="D23:D36" si="5">RIGHT(C23,3)</f>
        <v>348</v>
      </c>
      <c r="E23" s="157">
        <v>235.3</v>
      </c>
      <c r="F23" s="141" t="s">
        <v>439</v>
      </c>
      <c r="G23" s="157" t="e">
        <f>SUMIF('[6]DAFTAR BD'!$D$4:$D$93,'[6]TOTAL HM'!$D23,'[6]DAFTAR BD'!$G$4:$G$93)</f>
        <v>#VALUE!</v>
      </c>
      <c r="H23" s="142">
        <v>246.5</v>
      </c>
      <c r="I23" s="143">
        <v>38.1</v>
      </c>
      <c r="J23" s="144">
        <f>E23-(H23-I23)</f>
        <v>26.900000000000006</v>
      </c>
      <c r="K23" s="145">
        <f>J23/E23*100%</f>
        <v>0.11432214194645136</v>
      </c>
      <c r="L23" s="146">
        <f>K23-$K$1</f>
        <v>0.11432214194645136</v>
      </c>
      <c r="M23" s="147">
        <f>E23*L23</f>
        <v>26.900000000000006</v>
      </c>
    </row>
    <row r="24" spans="2:13" x14ac:dyDescent="0.35">
      <c r="B24" s="47">
        <v>2</v>
      </c>
      <c r="C24" s="138" t="s">
        <v>345</v>
      </c>
      <c r="D24" s="139" t="str">
        <f t="shared" si="5"/>
        <v>349</v>
      </c>
      <c r="E24" s="62">
        <v>263.7</v>
      </c>
      <c r="F24" s="141" t="s">
        <v>439</v>
      </c>
      <c r="G24" s="62" t="e">
        <f>SUMIF('[6]DAFTAR BD'!$D$4:$D$93,'[6]TOTAL HM'!$D24,'[6]DAFTAR BD'!$G$4:$G$93)</f>
        <v>#VALUE!</v>
      </c>
      <c r="H24" s="142">
        <v>277.8</v>
      </c>
      <c r="I24" s="143">
        <v>38.700000000000003</v>
      </c>
      <c r="J24" s="144">
        <f>E24-(H24-I24)</f>
        <v>24.599999999999966</v>
      </c>
      <c r="K24" s="145">
        <f t="shared" ref="K24:K36" si="6">J24/E24*100%</f>
        <v>9.3287827076222851E-2</v>
      </c>
      <c r="L24" s="146">
        <f t="shared" ref="L24:L36" si="7">K24-$K$1</f>
        <v>9.3287827076222851E-2</v>
      </c>
      <c r="M24" s="147">
        <f t="shared" ref="M24:M36" si="8">E24*L24</f>
        <v>24.599999999999966</v>
      </c>
    </row>
    <row r="25" spans="2:13" x14ac:dyDescent="0.35">
      <c r="B25" s="179">
        <v>3</v>
      </c>
      <c r="C25" s="138" t="s">
        <v>346</v>
      </c>
      <c r="D25" s="139" t="str">
        <f t="shared" si="5"/>
        <v>350</v>
      </c>
      <c r="E25" s="180">
        <v>285.39999999999998</v>
      </c>
      <c r="F25" s="141" t="s">
        <v>439</v>
      </c>
      <c r="G25" s="62" t="e">
        <f>SUMIF('[6]DAFTAR BD'!$D$4:$D$93,'[6]TOTAL HM'!$D25,'[6]DAFTAR BD'!$G$4:$G$93)</f>
        <v>#VALUE!</v>
      </c>
      <c r="H25" s="142">
        <v>289.8</v>
      </c>
      <c r="I25" s="143">
        <v>40.4</v>
      </c>
      <c r="J25" s="144">
        <f>E25-(H25-I25)</f>
        <v>35.999999999999972</v>
      </c>
      <c r="K25" s="145">
        <f t="shared" si="6"/>
        <v>0.12613875262789059</v>
      </c>
      <c r="L25" s="146">
        <f t="shared" si="7"/>
        <v>0.12613875262789059</v>
      </c>
      <c r="M25" s="229">
        <f t="shared" si="8"/>
        <v>35.999999999999972</v>
      </c>
    </row>
    <row r="26" spans="2:13" x14ac:dyDescent="0.35">
      <c r="B26" s="47">
        <v>4</v>
      </c>
      <c r="C26" s="65" t="s">
        <v>260</v>
      </c>
      <c r="D26" s="73" t="str">
        <f t="shared" si="5"/>
        <v>372</v>
      </c>
      <c r="E26" s="62">
        <v>481.2</v>
      </c>
      <c r="F26" s="351" t="s">
        <v>439</v>
      </c>
      <c r="G26" s="62" t="e">
        <f>SUMIF('[6]DAFTAR BD'!$D$4:$D$93,'[6]TOTAL HM'!$D26,'[6]DAFTAR BD'!$G$4:$G$93)</f>
        <v>#VALUE!</v>
      </c>
      <c r="H26" s="347">
        <v>490.25</v>
      </c>
      <c r="I26" s="347">
        <v>116.47</v>
      </c>
      <c r="J26" s="149">
        <f>E26-(H26-I26)</f>
        <v>107.42000000000002</v>
      </c>
      <c r="K26" s="150">
        <f t="shared" si="6"/>
        <v>0.22323358270989196</v>
      </c>
      <c r="L26" s="146">
        <f t="shared" si="7"/>
        <v>0.22323358270989196</v>
      </c>
      <c r="M26" s="211">
        <f t="shared" si="8"/>
        <v>107.42000000000002</v>
      </c>
    </row>
    <row r="27" spans="2:13" x14ac:dyDescent="0.35">
      <c r="B27" s="47">
        <v>5</v>
      </c>
      <c r="C27" s="65" t="s">
        <v>262</v>
      </c>
      <c r="D27" s="73" t="str">
        <f t="shared" si="5"/>
        <v>378</v>
      </c>
      <c r="E27" s="62">
        <v>520</v>
      </c>
      <c r="F27" s="351" t="s">
        <v>439</v>
      </c>
      <c r="G27" s="62" t="e">
        <f>SUMIF('[6]DAFTAR BD'!$D$4:$D$93,'[6]TOTAL HM'!$D27,'[6]DAFTAR BD'!$G$4:$G$93)</f>
        <v>#VALUE!</v>
      </c>
      <c r="H27" s="347">
        <v>528.52</v>
      </c>
      <c r="I27" s="347">
        <v>135.25</v>
      </c>
      <c r="J27" s="149">
        <f t="shared" ref="J27:J36" si="9">E27-(H27-I27)</f>
        <v>126.73000000000002</v>
      </c>
      <c r="K27" s="150">
        <f t="shared" si="6"/>
        <v>0.24371153846153851</v>
      </c>
      <c r="L27" s="146">
        <f t="shared" si="7"/>
        <v>0.24371153846153851</v>
      </c>
      <c r="M27" s="211">
        <f t="shared" si="8"/>
        <v>126.73000000000002</v>
      </c>
    </row>
    <row r="28" spans="2:13" x14ac:dyDescent="0.35">
      <c r="B28" s="47">
        <v>6</v>
      </c>
      <c r="C28" s="65" t="s">
        <v>264</v>
      </c>
      <c r="D28" s="73" t="str">
        <f t="shared" si="5"/>
        <v>380</v>
      </c>
      <c r="E28" s="62">
        <v>542.6</v>
      </c>
      <c r="F28" s="351" t="s">
        <v>439</v>
      </c>
      <c r="G28" s="62" t="e">
        <f>SUMIF('[6]DAFTAR BD'!$D$4:$D$93,'[6]TOTAL HM'!$D28,'[6]DAFTAR BD'!$G$4:$G$93)</f>
        <v>#VALUE!</v>
      </c>
      <c r="H28" s="347">
        <v>551.51</v>
      </c>
      <c r="I28" s="347">
        <v>110.28</v>
      </c>
      <c r="J28" s="149">
        <f t="shared" si="9"/>
        <v>101.37</v>
      </c>
      <c r="K28" s="150">
        <f t="shared" si="6"/>
        <v>0.18682270549207519</v>
      </c>
      <c r="L28" s="146">
        <f t="shared" si="7"/>
        <v>0.18682270549207519</v>
      </c>
      <c r="M28" s="211">
        <f t="shared" si="8"/>
        <v>101.37</v>
      </c>
    </row>
    <row r="29" spans="2:13" x14ac:dyDescent="0.35">
      <c r="B29" s="47">
        <v>7</v>
      </c>
      <c r="C29" s="65" t="s">
        <v>266</v>
      </c>
      <c r="D29" s="73" t="str">
        <f t="shared" si="5"/>
        <v>382</v>
      </c>
      <c r="E29" s="62">
        <v>534.5</v>
      </c>
      <c r="F29" s="351" t="s">
        <v>439</v>
      </c>
      <c r="G29" s="62" t="e">
        <f>SUMIF('[6]DAFTAR BD'!$D$4:$D$93,'[6]TOTAL HM'!$D29,'[6]DAFTAR BD'!$G$4:$G$93)</f>
        <v>#VALUE!</v>
      </c>
      <c r="H29" s="347">
        <v>543.16999999999996</v>
      </c>
      <c r="I29" s="347">
        <v>114.22</v>
      </c>
      <c r="J29" s="149">
        <f t="shared" si="9"/>
        <v>105.55000000000007</v>
      </c>
      <c r="K29" s="150">
        <f t="shared" si="6"/>
        <v>0.19747427502338646</v>
      </c>
      <c r="L29" s="146">
        <f t="shared" si="7"/>
        <v>0.19747427502338646</v>
      </c>
      <c r="M29" s="211">
        <f t="shared" si="8"/>
        <v>105.55000000000007</v>
      </c>
    </row>
    <row r="30" spans="2:13" x14ac:dyDescent="0.35">
      <c r="B30" s="47">
        <v>8</v>
      </c>
      <c r="C30" s="65" t="s">
        <v>267</v>
      </c>
      <c r="D30" s="73" t="str">
        <f t="shared" si="5"/>
        <v>383</v>
      </c>
      <c r="E30" s="192"/>
      <c r="F30" s="354" t="s">
        <v>439</v>
      </c>
      <c r="G30" s="62" t="e">
        <f>SUMIF('[6]DAFTAR BD'!$D$4:$D$93,'[6]TOTAL HM'!$D30,'[6]DAFTAR BD'!$G$4:$G$93)</f>
        <v>#VALUE!</v>
      </c>
      <c r="H30" s="194"/>
      <c r="I30" s="194"/>
      <c r="J30" s="195">
        <f t="shared" si="9"/>
        <v>0</v>
      </c>
      <c r="K30" s="196" t="e">
        <f t="shared" si="6"/>
        <v>#DIV/0!</v>
      </c>
      <c r="L30" s="197" t="e">
        <f t="shared" si="7"/>
        <v>#DIV/0!</v>
      </c>
      <c r="M30" s="228" t="e">
        <f t="shared" si="8"/>
        <v>#DIV/0!</v>
      </c>
    </row>
    <row r="31" spans="2:13" x14ac:dyDescent="0.35">
      <c r="B31" s="47">
        <v>9</v>
      </c>
      <c r="C31" s="138" t="s">
        <v>261</v>
      </c>
      <c r="D31" s="139" t="str">
        <f t="shared" si="5"/>
        <v>373</v>
      </c>
      <c r="E31" s="62">
        <v>258.89999999999998</v>
      </c>
      <c r="F31" s="141" t="s">
        <v>439</v>
      </c>
      <c r="G31" s="62" t="e">
        <f>SUMIF('[6]DAFTAR BD'!$D$4:$D$93,'[6]TOTAL HM'!$D31,'[6]DAFTAR BD'!$G$4:$G$93)</f>
        <v>#VALUE!</v>
      </c>
      <c r="H31" s="142">
        <v>238.3</v>
      </c>
      <c r="I31" s="143">
        <v>35.299999999999997</v>
      </c>
      <c r="J31" s="144">
        <f t="shared" si="9"/>
        <v>55.899999999999977</v>
      </c>
      <c r="K31" s="145">
        <f t="shared" si="6"/>
        <v>0.21591348010814979</v>
      </c>
      <c r="L31" s="146">
        <f t="shared" si="7"/>
        <v>0.21591348010814979</v>
      </c>
      <c r="M31" s="147">
        <f t="shared" si="8"/>
        <v>55.899999999999977</v>
      </c>
    </row>
    <row r="32" spans="2:13" x14ac:dyDescent="0.35">
      <c r="B32" s="47">
        <v>10</v>
      </c>
      <c r="C32" s="138" t="s">
        <v>263</v>
      </c>
      <c r="D32" s="139" t="str">
        <f t="shared" si="5"/>
        <v>379</v>
      </c>
      <c r="E32" s="192">
        <v>166.8</v>
      </c>
      <c r="F32" s="354" t="s">
        <v>439</v>
      </c>
      <c r="G32" s="62" t="e">
        <f>SUMIF('[6]DAFTAR BD'!$D$4:$D$93,'[6]TOTAL HM'!$D32,'[6]DAFTAR BD'!$G$4:$G$93)</f>
        <v>#VALUE!</v>
      </c>
      <c r="H32" s="199">
        <v>180.6</v>
      </c>
      <c r="I32" s="200">
        <v>17</v>
      </c>
      <c r="J32" s="195">
        <f t="shared" si="9"/>
        <v>3.2000000000000171</v>
      </c>
      <c r="K32" s="196">
        <f t="shared" si="6"/>
        <v>1.9184652278177557E-2</v>
      </c>
      <c r="L32" s="197">
        <f t="shared" si="7"/>
        <v>1.9184652278177557E-2</v>
      </c>
      <c r="M32" s="198">
        <f t="shared" si="8"/>
        <v>3.2000000000000166</v>
      </c>
    </row>
    <row r="33" spans="2:14" x14ac:dyDescent="0.35">
      <c r="B33" s="47">
        <v>11</v>
      </c>
      <c r="C33" s="138" t="s">
        <v>265</v>
      </c>
      <c r="D33" s="139" t="str">
        <f t="shared" si="5"/>
        <v>381</v>
      </c>
      <c r="E33" s="62">
        <v>521.6</v>
      </c>
      <c r="F33" s="141" t="s">
        <v>439</v>
      </c>
      <c r="G33" s="62" t="e">
        <f>SUMIF('[6]DAFTAR BD'!$D$4:$D$93,'[6]TOTAL HM'!$D33,'[6]DAFTAR BD'!$G$4:$G$93)</f>
        <v>#VALUE!</v>
      </c>
      <c r="H33" s="142">
        <v>524.20000000000005</v>
      </c>
      <c r="I33" s="143">
        <v>68.599999999999994</v>
      </c>
      <c r="J33" s="144">
        <f t="shared" si="9"/>
        <v>66</v>
      </c>
      <c r="K33" s="145">
        <f t="shared" si="6"/>
        <v>0.12653374233128833</v>
      </c>
      <c r="L33" s="146">
        <f t="shared" si="7"/>
        <v>0.12653374233128833</v>
      </c>
      <c r="M33" s="147">
        <f t="shared" si="8"/>
        <v>66</v>
      </c>
    </row>
    <row r="34" spans="2:14" x14ac:dyDescent="0.35">
      <c r="B34" s="47">
        <v>12</v>
      </c>
      <c r="C34" s="138" t="s">
        <v>347</v>
      </c>
      <c r="D34" s="139" t="str">
        <f t="shared" si="5"/>
        <v>384</v>
      </c>
      <c r="E34" s="62">
        <v>472</v>
      </c>
      <c r="F34" s="141" t="s">
        <v>439</v>
      </c>
      <c r="G34" s="62" t="e">
        <f>SUMIF('[6]DAFTAR BD'!$D$4:$D$93,'[6]TOTAL HM'!$D34,'[6]DAFTAR BD'!$G$4:$G$93)</f>
        <v>#VALUE!</v>
      </c>
      <c r="H34" s="142">
        <v>489.3</v>
      </c>
      <c r="I34" s="143">
        <v>65.8</v>
      </c>
      <c r="J34" s="144">
        <f t="shared" si="9"/>
        <v>48.5</v>
      </c>
      <c r="K34" s="145">
        <f t="shared" si="6"/>
        <v>0.1027542372881356</v>
      </c>
      <c r="L34" s="146">
        <f t="shared" si="7"/>
        <v>0.1027542372881356</v>
      </c>
      <c r="M34" s="147">
        <f t="shared" si="8"/>
        <v>48.5</v>
      </c>
    </row>
    <row r="35" spans="2:14" x14ac:dyDescent="0.35">
      <c r="B35" s="47">
        <v>13</v>
      </c>
      <c r="C35" s="138" t="s">
        <v>258</v>
      </c>
      <c r="D35" s="139" t="str">
        <f t="shared" si="5"/>
        <v>361</v>
      </c>
      <c r="E35" s="62">
        <v>487.3</v>
      </c>
      <c r="F35" s="141" t="s">
        <v>439</v>
      </c>
      <c r="G35" s="62" t="e">
        <f>SUMIF('[6]DAFTAR BD'!$D$4:$D$93,'[6]TOTAL HM'!$D35,'[6]DAFTAR BD'!$G$4:$G$93)</f>
        <v>#VALUE!</v>
      </c>
      <c r="H35" s="142">
        <v>506.5</v>
      </c>
      <c r="I35" s="143">
        <v>65.400000000000006</v>
      </c>
      <c r="J35" s="144">
        <f t="shared" si="9"/>
        <v>46.199999999999989</v>
      </c>
      <c r="K35" s="145">
        <f t="shared" si="6"/>
        <v>9.4808126410835192E-2</v>
      </c>
      <c r="L35" s="146">
        <f t="shared" si="7"/>
        <v>9.4808126410835192E-2</v>
      </c>
      <c r="M35" s="147">
        <f t="shared" si="8"/>
        <v>46.199999999999989</v>
      </c>
    </row>
    <row r="36" spans="2:14" x14ac:dyDescent="0.35">
      <c r="B36" s="47">
        <v>14</v>
      </c>
      <c r="C36" s="138" t="s">
        <v>259</v>
      </c>
      <c r="D36" s="139" t="str">
        <f t="shared" si="5"/>
        <v>362</v>
      </c>
      <c r="E36" s="192"/>
      <c r="F36" s="354" t="s">
        <v>439</v>
      </c>
      <c r="G36" s="62" t="e">
        <f>SUMIF('[6]DAFTAR BD'!$D$4:$D$93,'[6]TOTAL HM'!$D36,'[6]DAFTAR BD'!$G$4:$G$93)</f>
        <v>#VALUE!</v>
      </c>
      <c r="H36" s="199"/>
      <c r="I36" s="201"/>
      <c r="J36" s="195">
        <f t="shared" si="9"/>
        <v>0</v>
      </c>
      <c r="K36" s="196" t="e">
        <f t="shared" si="6"/>
        <v>#DIV/0!</v>
      </c>
      <c r="L36" s="197" t="e">
        <f t="shared" si="7"/>
        <v>#DIV/0!</v>
      </c>
      <c r="M36" s="198" t="e">
        <f t="shared" si="8"/>
        <v>#DIV/0!</v>
      </c>
    </row>
    <row r="37" spans="2:14" x14ac:dyDescent="0.35">
      <c r="B37" s="413" t="s">
        <v>268</v>
      </c>
      <c r="C37" s="413"/>
      <c r="D37" s="413"/>
      <c r="E37" s="115">
        <f>SUM(E23:E36)</f>
        <v>4769.3</v>
      </c>
      <c r="F37" s="352"/>
      <c r="G37" s="115" t="e">
        <f>SUM(G23:G36)</f>
        <v>#VALUE!</v>
      </c>
      <c r="H37" s="117"/>
      <c r="I37" s="117">
        <f>SUM(I26:I30)</f>
        <v>476.22</v>
      </c>
      <c r="J37" s="117"/>
      <c r="K37" s="118"/>
      <c r="L37" s="119" t="e">
        <f>SUM(L26:L30)</f>
        <v>#DIV/0!</v>
      </c>
      <c r="M37" s="120" t="e">
        <f>SUM(M26:M30)</f>
        <v>#DIV/0!</v>
      </c>
    </row>
    <row r="39" spans="2:14" x14ac:dyDescent="0.35">
      <c r="E39" s="349" t="s">
        <v>1071</v>
      </c>
      <c r="H39" s="423" t="s">
        <v>1071</v>
      </c>
      <c r="I39" s="423"/>
      <c r="L39" s="112">
        <v>0.15</v>
      </c>
    </row>
    <row r="40" spans="2:14" x14ac:dyDescent="0.35">
      <c r="B40" s="424" t="s">
        <v>252</v>
      </c>
      <c r="C40" s="414" t="s">
        <v>253</v>
      </c>
      <c r="D40" s="414" t="s">
        <v>254</v>
      </c>
      <c r="E40" s="414" t="s">
        <v>349</v>
      </c>
      <c r="F40" s="414" t="s">
        <v>256</v>
      </c>
      <c r="G40" s="414" t="s">
        <v>257</v>
      </c>
      <c r="H40" s="416" t="s">
        <v>348</v>
      </c>
      <c r="I40" s="416" t="s">
        <v>351</v>
      </c>
      <c r="J40" s="50" t="s">
        <v>350</v>
      </c>
      <c r="K40" s="79" t="s">
        <v>269</v>
      </c>
      <c r="L40" s="50" t="s">
        <v>442</v>
      </c>
      <c r="M40" s="416" t="s">
        <v>443</v>
      </c>
    </row>
    <row r="41" spans="2:14" ht="15" thickBot="1" x14ac:dyDescent="0.4">
      <c r="B41" s="425"/>
      <c r="C41" s="426"/>
      <c r="D41" s="426"/>
      <c r="E41" s="415"/>
      <c r="F41" s="426"/>
      <c r="G41" s="415"/>
      <c r="H41" s="417"/>
      <c r="I41" s="417"/>
      <c r="J41" s="50" t="s">
        <v>444</v>
      </c>
      <c r="K41" s="79" t="s">
        <v>445</v>
      </c>
      <c r="L41" s="50" t="s">
        <v>446</v>
      </c>
      <c r="M41" s="417"/>
    </row>
    <row r="42" spans="2:14" x14ac:dyDescent="0.35">
      <c r="B42" s="47">
        <v>1</v>
      </c>
      <c r="C42" s="138" t="s">
        <v>344</v>
      </c>
      <c r="D42" s="139" t="str">
        <f t="shared" ref="D42:D61" si="10">RIGHT(C42,3)</f>
        <v>348</v>
      </c>
      <c r="E42" s="151">
        <v>331.8</v>
      </c>
      <c r="F42" s="141" t="s">
        <v>439</v>
      </c>
      <c r="G42" s="249" t="e">
        <f>SUMIF('[5]DAFTAR BD'!$D$4:$D$999,'[5]TOTAL HM'!$D42,'[5]DAFTAR BD'!$G$4:$G$999)</f>
        <v>#VALUE!</v>
      </c>
      <c r="H42" s="142">
        <v>317.10000000000002</v>
      </c>
      <c r="I42" s="143"/>
      <c r="J42" s="144">
        <f>E42-(H42-I42)</f>
        <v>14.699999999999989</v>
      </c>
      <c r="K42" s="145">
        <f>J42/E42*100%</f>
        <v>4.4303797468354396E-2</v>
      </c>
      <c r="L42" s="146">
        <f>K42-$K$1</f>
        <v>4.4303797468354396E-2</v>
      </c>
      <c r="M42" s="147">
        <f>E42*L42</f>
        <v>14.699999999999989</v>
      </c>
    </row>
    <row r="43" spans="2:14" x14ac:dyDescent="0.35">
      <c r="B43" s="47">
        <v>2</v>
      </c>
      <c r="C43" s="138" t="s">
        <v>345</v>
      </c>
      <c r="D43" s="139" t="str">
        <f t="shared" si="10"/>
        <v>349</v>
      </c>
      <c r="E43" s="140">
        <v>307.2</v>
      </c>
      <c r="F43" s="141" t="s">
        <v>439</v>
      </c>
      <c r="G43" s="140" t="e">
        <f>SUMIF('[5]DAFTAR BD'!$D$4:$D$999,'[5]TOTAL HM'!$D43,'[5]DAFTAR BD'!$G$4:$G$999)</f>
        <v>#VALUE!</v>
      </c>
      <c r="H43" s="142">
        <v>292.89</v>
      </c>
      <c r="I43" s="143"/>
      <c r="J43" s="144">
        <f t="shared" ref="J43:J44" si="11">E43-(H43-I43)</f>
        <v>14.310000000000002</v>
      </c>
      <c r="K43" s="145">
        <f t="shared" ref="K43:K61" si="12">J43/E43*100%</f>
        <v>4.658203125000001E-2</v>
      </c>
      <c r="L43" s="146">
        <f t="shared" ref="L43:L61" si="13">K43-$K$1</f>
        <v>4.658203125000001E-2</v>
      </c>
      <c r="M43" s="147">
        <f t="shared" ref="M43:M61" si="14">E43*L43</f>
        <v>14.310000000000002</v>
      </c>
    </row>
    <row r="44" spans="2:14" x14ac:dyDescent="0.35">
      <c r="B44" s="179">
        <v>3</v>
      </c>
      <c r="C44" s="138" t="s">
        <v>346</v>
      </c>
      <c r="D44" s="139" t="str">
        <f t="shared" si="10"/>
        <v>350</v>
      </c>
      <c r="E44" s="140">
        <v>339.1</v>
      </c>
      <c r="F44" s="141" t="s">
        <v>439</v>
      </c>
      <c r="G44" s="140" t="e">
        <f>SUMIF('[5]DAFTAR BD'!$D$4:$D$999,'[5]TOTAL HM'!$D44,'[5]DAFTAR BD'!$G$4:$G$999)</f>
        <v>#VALUE!</v>
      </c>
      <c r="H44" s="142">
        <v>322.57</v>
      </c>
      <c r="I44" s="143"/>
      <c r="J44" s="144">
        <f t="shared" si="11"/>
        <v>16.53000000000003</v>
      </c>
      <c r="K44" s="145">
        <f t="shared" si="12"/>
        <v>4.8746682394573956E-2</v>
      </c>
      <c r="L44" s="146">
        <f t="shared" si="13"/>
        <v>4.8746682394573956E-2</v>
      </c>
      <c r="M44" s="229">
        <f t="shared" si="14"/>
        <v>16.53000000000003</v>
      </c>
    </row>
    <row r="45" spans="2:14" x14ac:dyDescent="0.35">
      <c r="B45" s="47">
        <v>4</v>
      </c>
      <c r="C45" s="65" t="s">
        <v>260</v>
      </c>
      <c r="D45" s="73" t="str">
        <f t="shared" si="10"/>
        <v>372</v>
      </c>
      <c r="E45" s="148">
        <v>582.79999999999995</v>
      </c>
      <c r="F45" s="351" t="s">
        <v>439</v>
      </c>
      <c r="G45" s="148" t="e">
        <f>SUMIF('[5]DAFTAR BD'!$D$4:$D$999,'[5]TOTAL HM'!$D45,'[5]DAFTAR BD'!$G$4:$G$999)</f>
        <v>#VALUE!</v>
      </c>
      <c r="H45" s="76">
        <v>563.15</v>
      </c>
      <c r="I45" s="347">
        <v>125.31</v>
      </c>
      <c r="J45" s="149">
        <f>E45-(H45-I45)</f>
        <v>144.95999999999998</v>
      </c>
      <c r="K45" s="150">
        <f t="shared" si="12"/>
        <v>0.24873026767330128</v>
      </c>
      <c r="L45" s="114">
        <f t="shared" si="13"/>
        <v>0.24873026767330128</v>
      </c>
      <c r="M45" s="113">
        <f t="shared" si="14"/>
        <v>144.95999999999998</v>
      </c>
    </row>
    <row r="46" spans="2:14" x14ac:dyDescent="0.35">
      <c r="B46" s="47">
        <v>5</v>
      </c>
      <c r="C46" s="65" t="s">
        <v>262</v>
      </c>
      <c r="D46" s="73" t="str">
        <f t="shared" si="10"/>
        <v>378</v>
      </c>
      <c r="E46" s="148">
        <v>602.4</v>
      </c>
      <c r="F46" s="351" t="s">
        <v>439</v>
      </c>
      <c r="G46" s="148" t="e">
        <f>SUMIF('[5]DAFTAR BD'!$D$4:$D$999,'[5]TOTAL HM'!$D46,'[5]DAFTAR BD'!$G$4:$G$999)</f>
        <v>#VALUE!</v>
      </c>
      <c r="H46" s="76">
        <v>603.23</v>
      </c>
      <c r="I46" s="347">
        <v>134.6</v>
      </c>
      <c r="J46" s="149">
        <f t="shared" ref="J46:J61" si="15">E46-(H46-I46)</f>
        <v>133.76999999999998</v>
      </c>
      <c r="K46" s="150">
        <f t="shared" si="12"/>
        <v>0.22206175298804778</v>
      </c>
      <c r="L46" s="114">
        <f t="shared" si="13"/>
        <v>0.22206175298804778</v>
      </c>
      <c r="M46" s="113">
        <f t="shared" si="14"/>
        <v>133.76999999999998</v>
      </c>
    </row>
    <row r="47" spans="2:14" x14ac:dyDescent="0.35">
      <c r="B47" s="47">
        <v>6</v>
      </c>
      <c r="C47" s="65" t="s">
        <v>264</v>
      </c>
      <c r="D47" s="73" t="str">
        <f t="shared" si="10"/>
        <v>380</v>
      </c>
      <c r="E47" s="148">
        <v>556.29999999999995</v>
      </c>
      <c r="F47" s="351" t="s">
        <v>439</v>
      </c>
      <c r="G47" s="148" t="e">
        <f>SUMIF('[5]DAFTAR BD'!$D$4:$D$999,'[5]TOTAL HM'!$D47,'[5]DAFTAR BD'!$G$4:$G$999)</f>
        <v>#VALUE!</v>
      </c>
      <c r="H47" s="76">
        <v>557.41</v>
      </c>
      <c r="I47" s="347">
        <v>143.44</v>
      </c>
      <c r="J47" s="149">
        <f t="shared" si="15"/>
        <v>142.32999999999998</v>
      </c>
      <c r="K47" s="150">
        <f t="shared" si="12"/>
        <v>0.2558511594463419</v>
      </c>
      <c r="L47" s="114">
        <f t="shared" si="13"/>
        <v>0.2558511594463419</v>
      </c>
      <c r="M47" s="113">
        <f t="shared" si="14"/>
        <v>142.32999999999998</v>
      </c>
    </row>
    <row r="48" spans="2:14" x14ac:dyDescent="0.35">
      <c r="B48" s="47">
        <v>7</v>
      </c>
      <c r="C48" s="65" t="s">
        <v>266</v>
      </c>
      <c r="D48" s="258" t="str">
        <f t="shared" si="10"/>
        <v>382</v>
      </c>
      <c r="E48" s="259"/>
      <c r="F48" s="260" t="s">
        <v>439</v>
      </c>
      <c r="G48" s="259" t="e">
        <f>SUMIF('[5]DAFTAR BD'!$D$4:$D$999,'[5]TOTAL HM'!$D48,'[5]DAFTAR BD'!$G$4:$G$999)</f>
        <v>#VALUE!</v>
      </c>
      <c r="H48" s="348"/>
      <c r="I48" s="348"/>
      <c r="J48" s="261">
        <f t="shared" si="15"/>
        <v>0</v>
      </c>
      <c r="K48" s="262" t="e">
        <f t="shared" si="12"/>
        <v>#DIV/0!</v>
      </c>
      <c r="L48" s="263" t="e">
        <f t="shared" si="13"/>
        <v>#DIV/0!</v>
      </c>
      <c r="M48" s="211" t="e">
        <f t="shared" si="14"/>
        <v>#DIV/0!</v>
      </c>
      <c r="N48" s="121" t="s">
        <v>762</v>
      </c>
    </row>
    <row r="49" spans="2:14" x14ac:dyDescent="0.35">
      <c r="B49" s="47">
        <v>8</v>
      </c>
      <c r="C49" s="65" t="s">
        <v>267</v>
      </c>
      <c r="D49" s="73" t="str">
        <f t="shared" si="10"/>
        <v>383</v>
      </c>
      <c r="E49" s="148">
        <v>292.3</v>
      </c>
      <c r="F49" s="351" t="s">
        <v>439</v>
      </c>
      <c r="G49" s="148" t="e">
        <f>SUMIF('[5]DAFTAR BD'!$D$4:$D$999,'[5]TOTAL HM'!$D49,'[5]DAFTAR BD'!$G$4:$G$999)</f>
        <v>#VALUE!</v>
      </c>
      <c r="H49" s="76">
        <v>291.32</v>
      </c>
      <c r="I49" s="347">
        <v>86.11</v>
      </c>
      <c r="J49" s="149">
        <f t="shared" si="15"/>
        <v>87.090000000000032</v>
      </c>
      <c r="K49" s="150">
        <f t="shared" si="12"/>
        <v>0.2979473144030107</v>
      </c>
      <c r="L49" s="114">
        <f t="shared" si="13"/>
        <v>0.2979473144030107</v>
      </c>
      <c r="M49" s="246">
        <f t="shared" si="14"/>
        <v>87.090000000000032</v>
      </c>
    </row>
    <row r="50" spans="2:14" x14ac:dyDescent="0.35">
      <c r="B50" s="47">
        <v>9</v>
      </c>
      <c r="C50" s="138" t="s">
        <v>261</v>
      </c>
      <c r="D50" s="139" t="str">
        <f t="shared" si="10"/>
        <v>373</v>
      </c>
      <c r="E50" s="140">
        <v>309.8</v>
      </c>
      <c r="F50" s="141" t="s">
        <v>439</v>
      </c>
      <c r="G50" s="140" t="e">
        <f>SUMIF('[5]DAFTAR BD'!$D$4:$D$999,'[5]TOTAL HM'!$D50,'[5]DAFTAR BD'!$G$4:$G$999)</f>
        <v>#VALUE!</v>
      </c>
      <c r="H50" s="142">
        <v>276.85000000000002</v>
      </c>
      <c r="I50" s="143"/>
      <c r="J50" s="144">
        <f t="shared" si="15"/>
        <v>32.949999999999989</v>
      </c>
      <c r="K50" s="145">
        <f t="shared" si="12"/>
        <v>0.10635894125242087</v>
      </c>
      <c r="L50" s="146">
        <f t="shared" si="13"/>
        <v>0.10635894125242087</v>
      </c>
      <c r="M50" s="147">
        <f t="shared" si="14"/>
        <v>32.949999999999989</v>
      </c>
    </row>
    <row r="51" spans="2:14" x14ac:dyDescent="0.35">
      <c r="B51" s="47">
        <v>10</v>
      </c>
      <c r="C51" s="138" t="s">
        <v>263</v>
      </c>
      <c r="D51" s="139" t="str">
        <f t="shared" si="10"/>
        <v>379</v>
      </c>
      <c r="E51" s="140">
        <v>323.5</v>
      </c>
      <c r="F51" s="141" t="s">
        <v>439</v>
      </c>
      <c r="G51" s="140" t="e">
        <f>SUMIF('[5]DAFTAR BD'!$D$4:$D$999,'[5]TOTAL HM'!$D51,'[5]DAFTAR BD'!$G$4:$G$999)</f>
        <v>#VALUE!</v>
      </c>
      <c r="H51" s="142">
        <v>330.87</v>
      </c>
      <c r="I51" s="164"/>
      <c r="J51" s="144">
        <f t="shared" si="15"/>
        <v>-7.3700000000000045</v>
      </c>
      <c r="K51" s="145">
        <f t="shared" si="12"/>
        <v>-2.2782071097372503E-2</v>
      </c>
      <c r="L51" s="146">
        <f t="shared" si="13"/>
        <v>-2.2782071097372503E-2</v>
      </c>
      <c r="M51" s="147">
        <f t="shared" si="14"/>
        <v>-7.3700000000000045</v>
      </c>
    </row>
    <row r="52" spans="2:14" x14ac:dyDescent="0.35">
      <c r="B52" s="47">
        <v>11</v>
      </c>
      <c r="C52" s="138" t="s">
        <v>265</v>
      </c>
      <c r="D52" s="139" t="str">
        <f t="shared" si="10"/>
        <v>381</v>
      </c>
      <c r="E52" s="140">
        <v>617.9</v>
      </c>
      <c r="F52" s="141" t="s">
        <v>439</v>
      </c>
      <c r="G52" s="140" t="e">
        <f>SUMIF('[5]DAFTAR BD'!$D$4:$D$999,'[5]TOTAL HM'!$D52,'[5]DAFTAR BD'!$G$4:$G$999)</f>
        <v>#VALUE!</v>
      </c>
      <c r="H52" s="142">
        <v>581.91999999999996</v>
      </c>
      <c r="I52" s="143"/>
      <c r="J52" s="144">
        <f t="shared" si="15"/>
        <v>35.980000000000018</v>
      </c>
      <c r="K52" s="145">
        <f t="shared" si="12"/>
        <v>5.8229486972001976E-2</v>
      </c>
      <c r="L52" s="146">
        <f t="shared" si="13"/>
        <v>5.8229486972001976E-2</v>
      </c>
      <c r="M52" s="147">
        <f t="shared" si="14"/>
        <v>35.980000000000018</v>
      </c>
    </row>
    <row r="53" spans="2:14" x14ac:dyDescent="0.35">
      <c r="B53" s="47">
        <v>12</v>
      </c>
      <c r="C53" s="138" t="s">
        <v>347</v>
      </c>
      <c r="D53" s="139" t="str">
        <f t="shared" si="10"/>
        <v>384</v>
      </c>
      <c r="E53" s="140">
        <v>548.4</v>
      </c>
      <c r="F53" s="141" t="s">
        <v>439</v>
      </c>
      <c r="G53" s="140" t="e">
        <f>SUMIF('[5]DAFTAR BD'!$D$4:$D$999,'[5]TOTAL HM'!$D53,'[5]DAFTAR BD'!$G$4:$G$999)</f>
        <v>#VALUE!</v>
      </c>
      <c r="H53" s="142">
        <v>540.89</v>
      </c>
      <c r="I53" s="143"/>
      <c r="J53" s="144">
        <f t="shared" si="15"/>
        <v>7.5099999999999909</v>
      </c>
      <c r="K53" s="145">
        <f t="shared" si="12"/>
        <v>1.3694383661560889E-2</v>
      </c>
      <c r="L53" s="146">
        <f t="shared" si="13"/>
        <v>1.3694383661560889E-2</v>
      </c>
      <c r="M53" s="147">
        <f t="shared" si="14"/>
        <v>7.5099999999999909</v>
      </c>
    </row>
    <row r="54" spans="2:14" x14ac:dyDescent="0.35">
      <c r="B54" s="47">
        <v>13</v>
      </c>
      <c r="C54" s="138" t="s">
        <v>258</v>
      </c>
      <c r="D54" s="139" t="str">
        <f t="shared" si="10"/>
        <v>361</v>
      </c>
      <c r="E54" s="140">
        <v>592.5</v>
      </c>
      <c r="F54" s="141" t="s">
        <v>439</v>
      </c>
      <c r="G54" s="140" t="e">
        <f>SUMIF('[5]DAFTAR BD'!$D$4:$D$999,'[5]TOTAL HM'!$D54,'[5]DAFTAR BD'!$G$4:$G$999)</f>
        <v>#VALUE!</v>
      </c>
      <c r="H54" s="142">
        <v>593.02</v>
      </c>
      <c r="I54" s="143"/>
      <c r="J54" s="144">
        <f t="shared" si="15"/>
        <v>-0.51999999999998181</v>
      </c>
      <c r="K54" s="145">
        <f t="shared" si="12"/>
        <v>-8.7763713080165706E-4</v>
      </c>
      <c r="L54" s="146">
        <f t="shared" si="13"/>
        <v>-8.7763713080165706E-4</v>
      </c>
      <c r="M54" s="147">
        <f t="shared" si="14"/>
        <v>-0.51999999999998181</v>
      </c>
    </row>
    <row r="55" spans="2:14" x14ac:dyDescent="0.35">
      <c r="B55" s="47">
        <v>14</v>
      </c>
      <c r="C55" s="138" t="s">
        <v>259</v>
      </c>
      <c r="D55" s="139" t="str">
        <f t="shared" si="10"/>
        <v>362</v>
      </c>
      <c r="E55" s="140"/>
      <c r="F55" s="141" t="s">
        <v>439</v>
      </c>
      <c r="G55" s="140" t="e">
        <f>SUMIF('[5]DAFTAR BD'!$D$4:$D$999,'[5]TOTAL HM'!$D55,'[5]DAFTAR BD'!$G$4:$G$999)</f>
        <v>#VALUE!</v>
      </c>
      <c r="H55" s="142"/>
      <c r="I55" s="143"/>
      <c r="J55" s="144">
        <f t="shared" si="15"/>
        <v>0</v>
      </c>
      <c r="K55" s="145" t="e">
        <f t="shared" si="12"/>
        <v>#DIV/0!</v>
      </c>
      <c r="L55" s="146" t="e">
        <f t="shared" si="13"/>
        <v>#DIV/0!</v>
      </c>
      <c r="M55" s="147" t="e">
        <f t="shared" si="14"/>
        <v>#DIV/0!</v>
      </c>
    </row>
    <row r="56" spans="2:14" x14ac:dyDescent="0.35">
      <c r="B56" s="47">
        <v>15</v>
      </c>
      <c r="C56" s="247" t="s">
        <v>734</v>
      </c>
      <c r="D56" s="248" t="str">
        <f t="shared" si="10"/>
        <v>387</v>
      </c>
      <c r="E56" s="192">
        <v>592.1</v>
      </c>
      <c r="F56" s="354" t="s">
        <v>439</v>
      </c>
      <c r="G56" s="192" t="e">
        <f>SUMIF('[5]DAFTAR BD'!$D$4:$D$999,'[5]TOTAL HM'!$D56,'[5]DAFTAR BD'!$G$4:$G$999)</f>
        <v>#VALUE!</v>
      </c>
      <c r="H56" s="199">
        <v>583.66999999999996</v>
      </c>
      <c r="I56" s="201">
        <v>489.49</v>
      </c>
      <c r="J56" s="195">
        <f t="shared" si="15"/>
        <v>497.92000000000007</v>
      </c>
      <c r="K56" s="196">
        <f t="shared" si="12"/>
        <v>0.84093903056916075</v>
      </c>
      <c r="L56" s="197">
        <f t="shared" si="13"/>
        <v>0.84093903056916075</v>
      </c>
      <c r="M56" s="198">
        <f t="shared" si="14"/>
        <v>497.92000000000007</v>
      </c>
      <c r="N56" s="121" t="s">
        <v>765</v>
      </c>
    </row>
    <row r="57" spans="2:14" x14ac:dyDescent="0.35">
      <c r="B57" s="47">
        <v>16</v>
      </c>
      <c r="C57" s="247" t="s">
        <v>733</v>
      </c>
      <c r="D57" s="248" t="str">
        <f t="shared" si="10"/>
        <v>388</v>
      </c>
      <c r="E57" s="192">
        <v>573.79999999999995</v>
      </c>
      <c r="F57" s="354" t="s">
        <v>439</v>
      </c>
      <c r="G57" s="192" t="e">
        <f>SUMIF('[5]DAFTAR BD'!$D$4:$D$999,'[5]TOTAL HM'!$D57,'[5]DAFTAR BD'!$G$4:$G$999)</f>
        <v>#VALUE!</v>
      </c>
      <c r="H57" s="199">
        <v>552.14</v>
      </c>
      <c r="I57" s="200">
        <v>472.57</v>
      </c>
      <c r="J57" s="195">
        <f t="shared" si="15"/>
        <v>494.22999999999996</v>
      </c>
      <c r="K57" s="196">
        <f t="shared" si="12"/>
        <v>0.86132798884628792</v>
      </c>
      <c r="L57" s="197">
        <f t="shared" si="13"/>
        <v>0.86132798884628792</v>
      </c>
      <c r="M57" s="198">
        <f t="shared" si="14"/>
        <v>494.22999999999996</v>
      </c>
      <c r="N57" s="121" t="s">
        <v>765</v>
      </c>
    </row>
    <row r="58" spans="2:14" x14ac:dyDescent="0.35">
      <c r="B58" s="47">
        <v>17</v>
      </c>
      <c r="C58" s="247" t="s">
        <v>732</v>
      </c>
      <c r="D58" s="248" t="str">
        <f t="shared" si="10"/>
        <v>391</v>
      </c>
      <c r="E58" s="192">
        <v>234.1</v>
      </c>
      <c r="F58" s="354" t="s">
        <v>439</v>
      </c>
      <c r="G58" s="192" t="e">
        <f>SUMIF('[5]DAFTAR BD'!$D$4:$D$999,'[5]TOTAL HM'!$D58,'[5]DAFTAR BD'!$G$4:$G$999)</f>
        <v>#VALUE!</v>
      </c>
      <c r="H58" s="199">
        <v>219</v>
      </c>
      <c r="I58" s="201"/>
      <c r="J58" s="195">
        <f t="shared" si="15"/>
        <v>15.099999999999994</v>
      </c>
      <c r="K58" s="196">
        <f t="shared" si="12"/>
        <v>6.4502349423323349E-2</v>
      </c>
      <c r="L58" s="197">
        <f t="shared" si="13"/>
        <v>6.4502349423323349E-2</v>
      </c>
      <c r="M58" s="198">
        <f t="shared" si="14"/>
        <v>15.099999999999996</v>
      </c>
    </row>
    <row r="59" spans="2:14" x14ac:dyDescent="0.35">
      <c r="B59" s="47">
        <v>18</v>
      </c>
      <c r="C59" s="247" t="s">
        <v>737</v>
      </c>
      <c r="D59" s="248" t="str">
        <f t="shared" si="10"/>
        <v>389</v>
      </c>
      <c r="E59" s="192"/>
      <c r="F59" s="354" t="s">
        <v>439</v>
      </c>
      <c r="G59" s="192"/>
      <c r="H59" s="199"/>
      <c r="I59" s="201"/>
      <c r="J59" s="195">
        <f t="shared" si="15"/>
        <v>0</v>
      </c>
      <c r="K59" s="196" t="e">
        <f t="shared" si="12"/>
        <v>#DIV/0!</v>
      </c>
      <c r="L59" s="197" t="e">
        <f t="shared" si="13"/>
        <v>#DIV/0!</v>
      </c>
      <c r="M59" s="198" t="e">
        <f t="shared" si="14"/>
        <v>#DIV/0!</v>
      </c>
    </row>
    <row r="60" spans="2:14" x14ac:dyDescent="0.35">
      <c r="B60" s="47">
        <v>19</v>
      </c>
      <c r="C60" s="247" t="s">
        <v>735</v>
      </c>
      <c r="D60" s="248" t="str">
        <f t="shared" si="10"/>
        <v>390</v>
      </c>
      <c r="E60" s="192"/>
      <c r="F60" s="354" t="s">
        <v>439</v>
      </c>
      <c r="G60" s="192"/>
      <c r="H60" s="199"/>
      <c r="I60" s="201"/>
      <c r="J60" s="195">
        <f>E60-(H60-I60)</f>
        <v>0</v>
      </c>
      <c r="K60" s="196" t="e">
        <f t="shared" si="12"/>
        <v>#DIV/0!</v>
      </c>
      <c r="L60" s="197" t="e">
        <f t="shared" si="13"/>
        <v>#DIV/0!</v>
      </c>
      <c r="M60" s="198" t="e">
        <f t="shared" si="14"/>
        <v>#DIV/0!</v>
      </c>
    </row>
    <row r="61" spans="2:14" ht="15" thickBot="1" x14ac:dyDescent="0.4">
      <c r="B61" s="47">
        <v>20</v>
      </c>
      <c r="C61" s="247" t="s">
        <v>736</v>
      </c>
      <c r="D61" s="248" t="str">
        <f t="shared" si="10"/>
        <v>392</v>
      </c>
      <c r="E61" s="192"/>
      <c r="F61" s="354" t="s">
        <v>439</v>
      </c>
      <c r="G61" s="192"/>
      <c r="H61" s="199"/>
      <c r="I61" s="201"/>
      <c r="J61" s="195">
        <f t="shared" si="15"/>
        <v>0</v>
      </c>
      <c r="K61" s="196" t="e">
        <f t="shared" si="12"/>
        <v>#DIV/0!</v>
      </c>
      <c r="L61" s="197" t="e">
        <f t="shared" si="13"/>
        <v>#DIV/0!</v>
      </c>
      <c r="M61" s="198" t="e">
        <f t="shared" si="14"/>
        <v>#DIV/0!</v>
      </c>
    </row>
    <row r="62" spans="2:14" ht="15" thickBot="1" x14ac:dyDescent="0.4">
      <c r="B62" s="413" t="s">
        <v>268</v>
      </c>
      <c r="C62" s="413"/>
      <c r="D62" s="413"/>
      <c r="E62" s="245">
        <f>SUM(E42:E61)</f>
        <v>6804.0000000000009</v>
      </c>
      <c r="F62" s="352"/>
      <c r="G62" s="115" t="e">
        <f>SUM(G42:G55)</f>
        <v>#VALUE!</v>
      </c>
      <c r="H62" s="270">
        <f>SUM(H42:H61)</f>
        <v>6626.03</v>
      </c>
      <c r="I62" s="117">
        <f>SUM(I45:I49)</f>
        <v>489.46</v>
      </c>
      <c r="J62" s="271">
        <f>SUM(J42:J61)</f>
        <v>1629.4900000000002</v>
      </c>
      <c r="K62" s="118"/>
      <c r="L62" s="119" t="e">
        <f>SUM(L45:L49)</f>
        <v>#DIV/0!</v>
      </c>
      <c r="M62" s="120" t="e">
        <f>SUM(M45:M49)</f>
        <v>#DIV/0!</v>
      </c>
    </row>
    <row r="64" spans="2:14" x14ac:dyDescent="0.35">
      <c r="E64" s="349">
        <v>44681</v>
      </c>
      <c r="H64" s="423">
        <v>44681</v>
      </c>
      <c r="I64" s="423"/>
      <c r="L64" s="112">
        <v>0.15</v>
      </c>
    </row>
    <row r="65" spans="2:15" x14ac:dyDescent="0.35">
      <c r="B65" s="424" t="s">
        <v>252</v>
      </c>
      <c r="C65" s="414" t="s">
        <v>253</v>
      </c>
      <c r="D65" s="414" t="s">
        <v>254</v>
      </c>
      <c r="E65" s="414" t="s">
        <v>349</v>
      </c>
      <c r="F65" s="414" t="s">
        <v>256</v>
      </c>
      <c r="G65" s="414" t="s">
        <v>257</v>
      </c>
      <c r="H65" s="416" t="s">
        <v>348</v>
      </c>
      <c r="I65" s="416" t="s">
        <v>351</v>
      </c>
      <c r="J65" s="50" t="s">
        <v>350</v>
      </c>
      <c r="K65" s="79" t="s">
        <v>269</v>
      </c>
      <c r="L65" s="50" t="s">
        <v>442</v>
      </c>
      <c r="M65" s="416" t="s">
        <v>443</v>
      </c>
    </row>
    <row r="66" spans="2:15" ht="15" thickBot="1" x14ac:dyDescent="0.4">
      <c r="B66" s="425"/>
      <c r="C66" s="426"/>
      <c r="D66" s="426"/>
      <c r="E66" s="415"/>
      <c r="F66" s="426"/>
      <c r="G66" s="415"/>
      <c r="H66" s="417"/>
      <c r="I66" s="417"/>
      <c r="J66" s="50" t="s">
        <v>444</v>
      </c>
      <c r="K66" s="79" t="s">
        <v>445</v>
      </c>
      <c r="L66" s="50" t="s">
        <v>446</v>
      </c>
      <c r="M66" s="417"/>
    </row>
    <row r="67" spans="2:15" x14ac:dyDescent="0.35">
      <c r="B67" s="47">
        <v>1</v>
      </c>
      <c r="C67" s="278" t="s">
        <v>344</v>
      </c>
      <c r="D67" s="279" t="str">
        <f t="shared" ref="D67:D86" si="16">RIGHT(C67,3)</f>
        <v>348</v>
      </c>
      <c r="E67" s="280">
        <v>77.400000000000006</v>
      </c>
      <c r="F67" s="353" t="s">
        <v>439</v>
      </c>
      <c r="G67" s="281">
        <v>116</v>
      </c>
      <c r="H67" s="282">
        <f>'APRIL INT'!G97</f>
        <v>0</v>
      </c>
      <c r="I67" s="283"/>
      <c r="J67" s="284">
        <f>E67-(H67-I67)</f>
        <v>77.400000000000006</v>
      </c>
      <c r="K67" s="285">
        <f>J67/E67*100%</f>
        <v>1</v>
      </c>
      <c r="L67" s="286">
        <f>K67-$K$1</f>
        <v>1</v>
      </c>
      <c r="M67" s="287">
        <f>E67*L67</f>
        <v>77.400000000000006</v>
      </c>
      <c r="N67" s="418" t="s">
        <v>831</v>
      </c>
    </row>
    <row r="68" spans="2:15" x14ac:dyDescent="0.35">
      <c r="B68" s="47">
        <v>2</v>
      </c>
      <c r="C68" s="278" t="s">
        <v>345</v>
      </c>
      <c r="D68" s="279" t="str">
        <f t="shared" si="16"/>
        <v>349</v>
      </c>
      <c r="E68" s="288">
        <v>288.89999999999998</v>
      </c>
      <c r="F68" s="353" t="s">
        <v>439</v>
      </c>
      <c r="G68" s="288" t="e">
        <f>SUMIF('[4]DAFTAR BD'!$D$4:$D$995,'[4]TOTAL HM'!$D68,'[4]DAFTAR BD'!$G$4:$G$995)</f>
        <v>#VALUE!</v>
      </c>
      <c r="H68" s="282">
        <v>293.52</v>
      </c>
      <c r="I68" s="283"/>
      <c r="J68" s="284">
        <f t="shared" ref="J68:J69" si="17">E68-(H68-I68)</f>
        <v>-4.6200000000000045</v>
      </c>
      <c r="K68" s="285">
        <f t="shared" ref="K68:K86" si="18">J68/E68*100%</f>
        <v>-1.5991692627206663E-2</v>
      </c>
      <c r="L68" s="286">
        <f t="shared" ref="L68:L86" si="19">K68-$K$1</f>
        <v>-1.5991692627206663E-2</v>
      </c>
      <c r="M68" s="287">
        <f t="shared" ref="M68:M86" si="20">E68*L68</f>
        <v>-4.6200000000000045</v>
      </c>
      <c r="N68" s="418"/>
    </row>
    <row r="69" spans="2:15" x14ac:dyDescent="0.35">
      <c r="B69" s="179">
        <v>3</v>
      </c>
      <c r="C69" s="278" t="s">
        <v>346</v>
      </c>
      <c r="D69" s="279" t="str">
        <f t="shared" si="16"/>
        <v>350</v>
      </c>
      <c r="E69" s="288">
        <v>324.5</v>
      </c>
      <c r="F69" s="353" t="s">
        <v>439</v>
      </c>
      <c r="G69" s="288" t="e">
        <f>SUMIF('[4]DAFTAR BD'!$D$4:$D$995,'[4]TOTAL HM'!$D69,'[4]DAFTAR BD'!$G$4:$G$995)</f>
        <v>#VALUE!</v>
      </c>
      <c r="H69" s="282">
        <v>301.74</v>
      </c>
      <c r="I69" s="283"/>
      <c r="J69" s="284">
        <f t="shared" si="17"/>
        <v>22.759999999999991</v>
      </c>
      <c r="K69" s="285">
        <f t="shared" si="18"/>
        <v>7.0138674884437563E-2</v>
      </c>
      <c r="L69" s="286">
        <f t="shared" si="19"/>
        <v>7.0138674884437563E-2</v>
      </c>
      <c r="M69" s="289">
        <f t="shared" si="20"/>
        <v>22.759999999999991</v>
      </c>
      <c r="N69" s="418"/>
    </row>
    <row r="70" spans="2:15" x14ac:dyDescent="0.35">
      <c r="B70" s="47">
        <v>4</v>
      </c>
      <c r="C70" s="297" t="s">
        <v>260</v>
      </c>
      <c r="D70" s="298" t="str">
        <f t="shared" si="16"/>
        <v>372</v>
      </c>
      <c r="E70" s="299">
        <v>486.2</v>
      </c>
      <c r="F70" s="300" t="s">
        <v>439</v>
      </c>
      <c r="G70" s="299" t="e">
        <f>SUMIF('[4]DAFTAR BD'!$D$4:$D$995,'[4]TOTAL HM'!$D70,'[4]DAFTAR BD'!$G$4:$G$995)</f>
        <v>#VALUE!</v>
      </c>
      <c r="H70" s="301">
        <v>498.18</v>
      </c>
      <c r="I70" s="302"/>
      <c r="J70" s="303">
        <f>E70-(H70-I70)</f>
        <v>-11.980000000000018</v>
      </c>
      <c r="K70" s="304">
        <f t="shared" si="18"/>
        <v>-2.4640065816536442E-2</v>
      </c>
      <c r="L70" s="305">
        <f t="shared" si="19"/>
        <v>-2.4640065816536442E-2</v>
      </c>
      <c r="M70" s="306">
        <f t="shared" si="20"/>
        <v>-11.980000000000018</v>
      </c>
      <c r="N70" s="412" t="s">
        <v>830</v>
      </c>
    </row>
    <row r="71" spans="2:15" x14ac:dyDescent="0.35">
      <c r="B71" s="47">
        <v>5</v>
      </c>
      <c r="C71" s="297" t="s">
        <v>262</v>
      </c>
      <c r="D71" s="298" t="str">
        <f t="shared" si="16"/>
        <v>378</v>
      </c>
      <c r="E71" s="299">
        <v>485.7</v>
      </c>
      <c r="F71" s="300" t="s">
        <v>439</v>
      </c>
      <c r="G71" s="299" t="e">
        <f>SUMIF('[4]DAFTAR BD'!$D$4:$D$995,'[4]TOTAL HM'!$D71,'[4]DAFTAR BD'!$G$4:$G$995)</f>
        <v>#VALUE!</v>
      </c>
      <c r="H71" s="301">
        <v>502.61</v>
      </c>
      <c r="I71" s="302"/>
      <c r="J71" s="303">
        <f t="shared" ref="J71:J86" si="21">E71-(H71-I71)</f>
        <v>-16.910000000000025</v>
      </c>
      <c r="K71" s="304">
        <f t="shared" si="18"/>
        <v>-3.4815729874408126E-2</v>
      </c>
      <c r="L71" s="305">
        <f t="shared" si="19"/>
        <v>-3.4815729874408126E-2</v>
      </c>
      <c r="M71" s="306">
        <f t="shared" si="20"/>
        <v>-16.910000000000025</v>
      </c>
      <c r="N71" s="412"/>
    </row>
    <row r="72" spans="2:15" x14ac:dyDescent="0.35">
      <c r="B72" s="47">
        <v>6</v>
      </c>
      <c r="C72" s="297" t="s">
        <v>264</v>
      </c>
      <c r="D72" s="298" t="str">
        <f t="shared" si="16"/>
        <v>380</v>
      </c>
      <c r="E72" s="299">
        <v>559.70000000000005</v>
      </c>
      <c r="F72" s="300" t="s">
        <v>439</v>
      </c>
      <c r="G72" s="299" t="e">
        <f>SUMIF('[4]DAFTAR BD'!$D$4:$D$995,'[4]TOTAL HM'!$D72,'[4]DAFTAR BD'!$G$4:$G$995)</f>
        <v>#VALUE!</v>
      </c>
      <c r="H72" s="301">
        <v>560.6</v>
      </c>
      <c r="I72" s="302"/>
      <c r="J72" s="303">
        <f t="shared" si="21"/>
        <v>-0.89999999999997726</v>
      </c>
      <c r="K72" s="304">
        <f t="shared" si="18"/>
        <v>-1.6080042880113939E-3</v>
      </c>
      <c r="L72" s="305">
        <f t="shared" si="19"/>
        <v>-1.6080042880113939E-3</v>
      </c>
      <c r="M72" s="306">
        <f t="shared" si="20"/>
        <v>-0.89999999999997726</v>
      </c>
      <c r="N72" s="412"/>
    </row>
    <row r="73" spans="2:15" x14ac:dyDescent="0.35">
      <c r="B73" s="47">
        <v>7</v>
      </c>
      <c r="C73" s="297" t="s">
        <v>266</v>
      </c>
      <c r="D73" s="298" t="str">
        <f t="shared" si="16"/>
        <v>382</v>
      </c>
      <c r="E73" s="299">
        <v>459.1</v>
      </c>
      <c r="F73" s="300" t="s">
        <v>439</v>
      </c>
      <c r="G73" s="299" t="e">
        <f>SUMIF('[4]DAFTAR BD'!$D$4:$D$995,'[4]TOTAL HM'!$D73,'[4]DAFTAR BD'!$G$4:$G$995)</f>
        <v>#VALUE!</v>
      </c>
      <c r="H73" s="302">
        <v>463.78</v>
      </c>
      <c r="I73" s="302"/>
      <c r="J73" s="303">
        <f t="shared" si="21"/>
        <v>-4.67999999999995</v>
      </c>
      <c r="K73" s="304">
        <f t="shared" si="18"/>
        <v>-1.0193857547375189E-2</v>
      </c>
      <c r="L73" s="305">
        <f t="shared" si="19"/>
        <v>-1.0193857547375189E-2</v>
      </c>
      <c r="M73" s="306">
        <f t="shared" si="20"/>
        <v>-4.67999999999995</v>
      </c>
      <c r="N73" s="412"/>
    </row>
    <row r="74" spans="2:15" x14ac:dyDescent="0.35">
      <c r="B74" s="47">
        <v>8</v>
      </c>
      <c r="C74" s="297" t="s">
        <v>267</v>
      </c>
      <c r="D74" s="298" t="str">
        <f t="shared" si="16"/>
        <v>383</v>
      </c>
      <c r="E74" s="299">
        <v>575.20000000000005</v>
      </c>
      <c r="F74" s="300" t="s">
        <v>439</v>
      </c>
      <c r="G74" s="299" t="e">
        <f>SUMIF('[4]DAFTAR BD'!$D$4:$D$995,'[4]TOTAL HM'!$D74,'[4]DAFTAR BD'!$G$4:$G$995)</f>
        <v>#VALUE!</v>
      </c>
      <c r="H74" s="301">
        <v>574.66</v>
      </c>
      <c r="I74" s="302"/>
      <c r="J74" s="303">
        <f t="shared" si="21"/>
        <v>0.54000000000007731</v>
      </c>
      <c r="K74" s="304">
        <f t="shared" si="18"/>
        <v>9.3880389429776994E-4</v>
      </c>
      <c r="L74" s="305">
        <f t="shared" si="19"/>
        <v>9.3880389429776994E-4</v>
      </c>
      <c r="M74" s="307">
        <f t="shared" si="20"/>
        <v>0.54000000000007731</v>
      </c>
      <c r="N74" s="412"/>
    </row>
    <row r="75" spans="2:15" x14ac:dyDescent="0.35">
      <c r="B75" s="47">
        <v>9</v>
      </c>
      <c r="C75" s="313" t="s">
        <v>261</v>
      </c>
      <c r="D75" s="314" t="str">
        <f t="shared" si="16"/>
        <v>373</v>
      </c>
      <c r="E75" s="315">
        <v>565.6</v>
      </c>
      <c r="F75" s="350" t="s">
        <v>439</v>
      </c>
      <c r="G75" s="315" t="e">
        <f>SUMIF('[4]DAFTAR BD'!$D$4:$D$995,'[4]TOTAL HM'!$D75,'[4]DAFTAR BD'!$G$4:$G$995)</f>
        <v>#VALUE!</v>
      </c>
      <c r="H75" s="316">
        <v>542.74</v>
      </c>
      <c r="I75" s="317"/>
      <c r="J75" s="318">
        <f t="shared" si="21"/>
        <v>22.860000000000014</v>
      </c>
      <c r="K75" s="319">
        <f t="shared" si="18"/>
        <v>4.041725601131544E-2</v>
      </c>
      <c r="L75" s="320">
        <f t="shared" si="19"/>
        <v>4.041725601131544E-2</v>
      </c>
      <c r="M75" s="321">
        <f t="shared" si="20"/>
        <v>22.860000000000014</v>
      </c>
      <c r="N75" s="410" t="s">
        <v>828</v>
      </c>
    </row>
    <row r="76" spans="2:15" x14ac:dyDescent="0.35">
      <c r="B76" s="47">
        <v>10</v>
      </c>
      <c r="C76" s="313" t="s">
        <v>263</v>
      </c>
      <c r="D76" s="314" t="str">
        <f t="shared" si="16"/>
        <v>379</v>
      </c>
      <c r="E76" s="315">
        <v>44</v>
      </c>
      <c r="F76" s="350" t="s">
        <v>439</v>
      </c>
      <c r="G76" s="315" t="e">
        <f>SUMIF('[4]DAFTAR BD'!$D$4:$D$995,'[4]TOTAL HM'!$D76,'[4]DAFTAR BD'!$G$4:$G$995)</f>
        <v>#VALUE!</v>
      </c>
      <c r="H76" s="316">
        <v>70.260000000000005</v>
      </c>
      <c r="I76" s="322"/>
      <c r="J76" s="318">
        <f t="shared" si="21"/>
        <v>-26.260000000000005</v>
      </c>
      <c r="K76" s="319">
        <f t="shared" si="18"/>
        <v>-0.59681818181818191</v>
      </c>
      <c r="L76" s="320">
        <f t="shared" si="19"/>
        <v>-0.59681818181818191</v>
      </c>
      <c r="M76" s="321">
        <f t="shared" si="20"/>
        <v>-26.260000000000005</v>
      </c>
      <c r="N76" s="410"/>
      <c r="O76" s="121" t="s">
        <v>762</v>
      </c>
    </row>
    <row r="77" spans="2:15" x14ac:dyDescent="0.35">
      <c r="B77" s="47">
        <v>11</v>
      </c>
      <c r="C77" s="313" t="s">
        <v>265</v>
      </c>
      <c r="D77" s="314" t="str">
        <f t="shared" si="16"/>
        <v>381</v>
      </c>
      <c r="E77" s="315">
        <v>583</v>
      </c>
      <c r="F77" s="350" t="s">
        <v>439</v>
      </c>
      <c r="G77" s="315" t="e">
        <f>SUMIF('[4]DAFTAR BD'!$D$4:$D$995,'[4]TOTAL HM'!$D77,'[4]DAFTAR BD'!$G$4:$G$995)</f>
        <v>#VALUE!</v>
      </c>
      <c r="H77" s="316">
        <v>595.1</v>
      </c>
      <c r="I77" s="317"/>
      <c r="J77" s="318">
        <f t="shared" si="21"/>
        <v>-12.100000000000023</v>
      </c>
      <c r="K77" s="319">
        <f t="shared" si="18"/>
        <v>-2.0754716981132116E-2</v>
      </c>
      <c r="L77" s="320">
        <f t="shared" si="19"/>
        <v>-2.0754716981132116E-2</v>
      </c>
      <c r="M77" s="321">
        <f t="shared" si="20"/>
        <v>-12.100000000000023</v>
      </c>
      <c r="N77" s="410"/>
    </row>
    <row r="78" spans="2:15" x14ac:dyDescent="0.35">
      <c r="B78" s="47">
        <v>12</v>
      </c>
      <c r="C78" s="313" t="s">
        <v>347</v>
      </c>
      <c r="D78" s="314" t="str">
        <f t="shared" si="16"/>
        <v>384</v>
      </c>
      <c r="E78" s="315">
        <v>393.8</v>
      </c>
      <c r="F78" s="350" t="s">
        <v>439</v>
      </c>
      <c r="G78" s="315" t="e">
        <f>SUMIF('[4]DAFTAR BD'!$D$4:$D$995,'[4]TOTAL HM'!$D78,'[4]DAFTAR BD'!$G$4:$G$995)</f>
        <v>#VALUE!</v>
      </c>
      <c r="H78" s="316">
        <v>411.84</v>
      </c>
      <c r="I78" s="317"/>
      <c r="J78" s="318">
        <f t="shared" si="21"/>
        <v>-18.039999999999964</v>
      </c>
      <c r="K78" s="319">
        <f t="shared" si="18"/>
        <v>-4.5810055865921691E-2</v>
      </c>
      <c r="L78" s="320">
        <f t="shared" si="19"/>
        <v>-4.5810055865921691E-2</v>
      </c>
      <c r="M78" s="321">
        <f t="shared" si="20"/>
        <v>-18.039999999999964</v>
      </c>
      <c r="N78" s="410"/>
    </row>
    <row r="79" spans="2:15" x14ac:dyDescent="0.35">
      <c r="B79" s="47">
        <v>13</v>
      </c>
      <c r="C79" s="65" t="s">
        <v>258</v>
      </c>
      <c r="D79" s="73" t="str">
        <f t="shared" si="16"/>
        <v>361</v>
      </c>
      <c r="E79" s="148">
        <v>350.2</v>
      </c>
      <c r="F79" s="351" t="s">
        <v>439</v>
      </c>
      <c r="G79" s="148" t="e">
        <f>SUMIF('[4]DAFTAR BD'!$D$4:$D$995,'[4]TOTAL HM'!$D79,'[4]DAFTAR BD'!$G$4:$G$995)</f>
        <v>#VALUE!</v>
      </c>
      <c r="H79" s="311">
        <v>375.74</v>
      </c>
      <c r="I79" s="312"/>
      <c r="J79" s="149">
        <f t="shared" si="21"/>
        <v>-25.54000000000002</v>
      </c>
      <c r="K79" s="150">
        <f t="shared" si="18"/>
        <v>-7.2929754426042326E-2</v>
      </c>
      <c r="L79" s="114">
        <f t="shared" si="19"/>
        <v>-7.2929754426042326E-2</v>
      </c>
      <c r="M79" s="113">
        <f t="shared" si="20"/>
        <v>-25.54000000000002</v>
      </c>
      <c r="N79" s="411" t="s">
        <v>829</v>
      </c>
    </row>
    <row r="80" spans="2:15" x14ac:dyDescent="0.35">
      <c r="B80" s="47">
        <v>14</v>
      </c>
      <c r="C80" s="65" t="s">
        <v>259</v>
      </c>
      <c r="D80" s="73" t="str">
        <f t="shared" si="16"/>
        <v>362</v>
      </c>
      <c r="E80" s="148">
        <v>179.3</v>
      </c>
      <c r="F80" s="351" t="s">
        <v>439</v>
      </c>
      <c r="G80" s="148" t="e">
        <f>SUMIF('[4]DAFTAR BD'!$D$4:$D$995,'[4]TOTAL HM'!$D80,'[4]DAFTAR BD'!$G$4:$G$995)</f>
        <v>#VALUE!</v>
      </c>
      <c r="H80" s="311">
        <v>171.77</v>
      </c>
      <c r="I80" s="312"/>
      <c r="J80" s="149">
        <f t="shared" si="21"/>
        <v>7.5300000000000011</v>
      </c>
      <c r="K80" s="150">
        <f t="shared" si="18"/>
        <v>4.1996653653095371E-2</v>
      </c>
      <c r="L80" s="114">
        <f t="shared" si="19"/>
        <v>4.1996653653095371E-2</v>
      </c>
      <c r="M80" s="113">
        <f t="shared" si="20"/>
        <v>7.53</v>
      </c>
      <c r="N80" s="411"/>
      <c r="O80" s="121" t="s">
        <v>762</v>
      </c>
    </row>
    <row r="81" spans="2:14" x14ac:dyDescent="0.35">
      <c r="B81" s="47">
        <v>15</v>
      </c>
      <c r="C81" s="323" t="s">
        <v>734</v>
      </c>
      <c r="D81" s="314" t="str">
        <f t="shared" si="16"/>
        <v>387</v>
      </c>
      <c r="E81" s="315">
        <v>534.29999999999995</v>
      </c>
      <c r="F81" s="350" t="s">
        <v>439</v>
      </c>
      <c r="G81" s="315" t="e">
        <f>SUMIF('[4]DAFTAR BD'!$D$4:$D$995,'[4]TOTAL HM'!$D81,'[4]DAFTAR BD'!$G$4:$G$995)</f>
        <v>#VALUE!</v>
      </c>
      <c r="H81" s="316">
        <v>540.32000000000005</v>
      </c>
      <c r="I81" s="317"/>
      <c r="J81" s="318">
        <f t="shared" si="21"/>
        <v>-6.0200000000000955</v>
      </c>
      <c r="K81" s="319">
        <f t="shared" si="18"/>
        <v>-1.1267078420363272E-2</v>
      </c>
      <c r="L81" s="320">
        <f t="shared" si="19"/>
        <v>-1.1267078420363272E-2</v>
      </c>
      <c r="M81" s="321">
        <f t="shared" si="20"/>
        <v>-6.0200000000000955</v>
      </c>
      <c r="N81" s="275" t="s">
        <v>828</v>
      </c>
    </row>
    <row r="82" spans="2:14" x14ac:dyDescent="0.35">
      <c r="B82" s="47">
        <v>16</v>
      </c>
      <c r="C82" s="324" t="s">
        <v>733</v>
      </c>
      <c r="D82" s="290" t="str">
        <f t="shared" si="16"/>
        <v>388</v>
      </c>
      <c r="E82" s="291">
        <v>475.8</v>
      </c>
      <c r="F82" s="292" t="s">
        <v>439</v>
      </c>
      <c r="G82" s="291" t="e">
        <f>SUMIF('[4]DAFTAR BD'!$D$4:$D$995,'[4]TOTAL HM'!$D82,'[4]DAFTAR BD'!$G$4:$G$995)</f>
        <v>#VALUE!</v>
      </c>
      <c r="H82" s="308">
        <v>472.68</v>
      </c>
      <c r="I82" s="310"/>
      <c r="J82" s="293">
        <f t="shared" si="21"/>
        <v>3.1200000000000045</v>
      </c>
      <c r="K82" s="294">
        <f t="shared" si="18"/>
        <v>6.5573770491803374E-3</v>
      </c>
      <c r="L82" s="295">
        <f t="shared" si="19"/>
        <v>6.5573770491803374E-3</v>
      </c>
      <c r="M82" s="296">
        <f t="shared" si="20"/>
        <v>3.1200000000000045</v>
      </c>
      <c r="N82" s="412" t="s">
        <v>830</v>
      </c>
    </row>
    <row r="83" spans="2:14" x14ac:dyDescent="0.35">
      <c r="B83" s="47">
        <v>17</v>
      </c>
      <c r="C83" s="324" t="s">
        <v>732</v>
      </c>
      <c r="D83" s="290" t="str">
        <f t="shared" si="16"/>
        <v>391</v>
      </c>
      <c r="E83" s="291">
        <v>554.9</v>
      </c>
      <c r="F83" s="292" t="s">
        <v>439</v>
      </c>
      <c r="G83" s="291" t="e">
        <f>SUMIF('[4]DAFTAR BD'!$D$4:$D$995,'[4]TOTAL HM'!$D83,'[4]DAFTAR BD'!$G$4:$G$995)</f>
        <v>#VALUE!</v>
      </c>
      <c r="H83" s="308">
        <v>573.30999999999995</v>
      </c>
      <c r="I83" s="309"/>
      <c r="J83" s="293">
        <f t="shared" si="21"/>
        <v>-18.409999999999968</v>
      </c>
      <c r="K83" s="294">
        <f t="shared" si="18"/>
        <v>-3.3177149035862261E-2</v>
      </c>
      <c r="L83" s="295">
        <f t="shared" si="19"/>
        <v>-3.3177149035862261E-2</v>
      </c>
      <c r="M83" s="296">
        <f t="shared" si="20"/>
        <v>-18.409999999999968</v>
      </c>
      <c r="N83" s="412"/>
    </row>
    <row r="84" spans="2:14" x14ac:dyDescent="0.35">
      <c r="B84" s="47">
        <v>18</v>
      </c>
      <c r="C84" s="324" t="s">
        <v>737</v>
      </c>
      <c r="D84" s="290" t="str">
        <f t="shared" si="16"/>
        <v>389</v>
      </c>
      <c r="E84" s="291">
        <v>528.79999999999995</v>
      </c>
      <c r="F84" s="292" t="s">
        <v>439</v>
      </c>
      <c r="G84" s="291" t="e">
        <f>SUMIF('[4]DAFTAR BD'!$D$4:$D$995,'[4]TOTAL HM'!$D84,'[4]DAFTAR BD'!$G$4:$G$995)</f>
        <v>#VALUE!</v>
      </c>
      <c r="H84" s="308">
        <v>536.63</v>
      </c>
      <c r="I84" s="309"/>
      <c r="J84" s="293">
        <f t="shared" si="21"/>
        <v>-7.8300000000000409</v>
      </c>
      <c r="K84" s="294">
        <f t="shared" si="18"/>
        <v>-1.4807110438729277E-2</v>
      </c>
      <c r="L84" s="295">
        <f t="shared" si="19"/>
        <v>-1.4807110438729277E-2</v>
      </c>
      <c r="M84" s="296">
        <f t="shared" si="20"/>
        <v>-7.8300000000000409</v>
      </c>
      <c r="N84" s="412"/>
    </row>
    <row r="85" spans="2:14" x14ac:dyDescent="0.35">
      <c r="B85" s="47">
        <v>19</v>
      </c>
      <c r="C85" s="324" t="s">
        <v>735</v>
      </c>
      <c r="D85" s="290" t="str">
        <f t="shared" si="16"/>
        <v>390</v>
      </c>
      <c r="E85" s="291">
        <v>547</v>
      </c>
      <c r="F85" s="292" t="s">
        <v>439</v>
      </c>
      <c r="G85" s="291" t="e">
        <f>SUMIF('[4]DAFTAR BD'!$D$4:$D$995,'[4]TOTAL HM'!$D85,'[4]DAFTAR BD'!$G$4:$G$995)</f>
        <v>#VALUE!</v>
      </c>
      <c r="H85" s="308">
        <v>551.70000000000005</v>
      </c>
      <c r="I85" s="309"/>
      <c r="J85" s="293">
        <f t="shared" si="21"/>
        <v>-4.7000000000000455</v>
      </c>
      <c r="K85" s="294">
        <f t="shared" si="18"/>
        <v>-8.5923217550275058E-3</v>
      </c>
      <c r="L85" s="295">
        <f t="shared" si="19"/>
        <v>-8.5923217550275058E-3</v>
      </c>
      <c r="M85" s="296">
        <f t="shared" si="20"/>
        <v>-4.7000000000000455</v>
      </c>
      <c r="N85" s="412"/>
    </row>
    <row r="86" spans="2:14" ht="15" thickBot="1" x14ac:dyDescent="0.4">
      <c r="B86" s="47">
        <v>20</v>
      </c>
      <c r="C86" s="324" t="s">
        <v>736</v>
      </c>
      <c r="D86" s="290" t="str">
        <f t="shared" si="16"/>
        <v>392</v>
      </c>
      <c r="E86" s="291">
        <v>577.20000000000005</v>
      </c>
      <c r="F86" s="292" t="s">
        <v>439</v>
      </c>
      <c r="G86" s="291" t="e">
        <f>SUMIF('[4]DAFTAR BD'!$D$4:$D$995,'[4]TOTAL HM'!$D86,'[4]DAFTAR BD'!$G$4:$G$995)</f>
        <v>#VALUE!</v>
      </c>
      <c r="H86" s="308">
        <v>571.88</v>
      </c>
      <c r="I86" s="309"/>
      <c r="J86" s="293">
        <f t="shared" si="21"/>
        <v>5.32000000000005</v>
      </c>
      <c r="K86" s="294">
        <f t="shared" si="18"/>
        <v>9.2169092169093036E-3</v>
      </c>
      <c r="L86" s="295">
        <f t="shared" si="19"/>
        <v>9.2169092169093036E-3</v>
      </c>
      <c r="M86" s="296">
        <f t="shared" si="20"/>
        <v>5.32000000000005</v>
      </c>
      <c r="N86" s="412"/>
    </row>
    <row r="87" spans="2:14" ht="15" thickBot="1" x14ac:dyDescent="0.4">
      <c r="B87" s="413" t="s">
        <v>268</v>
      </c>
      <c r="C87" s="413"/>
      <c r="D87" s="413"/>
      <c r="E87" s="245">
        <f>SUM(E67:E86)</f>
        <v>8590.6</v>
      </c>
      <c r="F87" s="352"/>
      <c r="G87" s="115" t="e">
        <f>SUM(G67:G80)</f>
        <v>#VALUE!</v>
      </c>
      <c r="H87" s="117">
        <f>SUM(H67:H86)</f>
        <v>8609.06</v>
      </c>
      <c r="I87" s="117">
        <f>SUM(I70:I74)</f>
        <v>0</v>
      </c>
      <c r="J87" s="271">
        <f>SUM(J67:J86)</f>
        <v>-18.459999999999994</v>
      </c>
      <c r="K87" s="271">
        <f>SUM(K67:K86)</f>
        <v>0.27785995581443756</v>
      </c>
      <c r="L87" s="119">
        <f>SUM(L70:L74)</f>
        <v>-7.0318853632033385E-2</v>
      </c>
      <c r="M87" s="120">
        <f>SUM(M67:M86)</f>
        <v>-18.459999999999994</v>
      </c>
    </row>
  </sheetData>
  <mergeCells count="49">
    <mergeCell ref="N82:N86"/>
    <mergeCell ref="B87:D87"/>
    <mergeCell ref="M65:M66"/>
    <mergeCell ref="N67:N69"/>
    <mergeCell ref="N70:N74"/>
    <mergeCell ref="N75:N78"/>
    <mergeCell ref="N79:N80"/>
    <mergeCell ref="B62:D62"/>
    <mergeCell ref="H64:I64"/>
    <mergeCell ref="B65:B66"/>
    <mergeCell ref="C65:C66"/>
    <mergeCell ref="D65:D66"/>
    <mergeCell ref="E65:E66"/>
    <mergeCell ref="F65:F66"/>
    <mergeCell ref="G65:G66"/>
    <mergeCell ref="H65:H66"/>
    <mergeCell ref="I65:I66"/>
    <mergeCell ref="M21:M22"/>
    <mergeCell ref="B37:D37"/>
    <mergeCell ref="H39:I39"/>
    <mergeCell ref="B40:B41"/>
    <mergeCell ref="C40:C41"/>
    <mergeCell ref="D40:D41"/>
    <mergeCell ref="E40:E41"/>
    <mergeCell ref="F40:F41"/>
    <mergeCell ref="G40:G41"/>
    <mergeCell ref="H40:H41"/>
    <mergeCell ref="I40:I41"/>
    <mergeCell ref="M40:M41"/>
    <mergeCell ref="H20:I20"/>
    <mergeCell ref="B21:B22"/>
    <mergeCell ref="C21:C22"/>
    <mergeCell ref="D21:D22"/>
    <mergeCell ref="E21:E22"/>
    <mergeCell ref="F21:F22"/>
    <mergeCell ref="G21:G22"/>
    <mergeCell ref="H21:H22"/>
    <mergeCell ref="I21:I22"/>
    <mergeCell ref="M2:M3"/>
    <mergeCell ref="B18:D18"/>
    <mergeCell ref="H1:I1"/>
    <mergeCell ref="B2:B3"/>
    <mergeCell ref="C2:C3"/>
    <mergeCell ref="D2:D3"/>
    <mergeCell ref="E2:E3"/>
    <mergeCell ref="F2:F3"/>
    <mergeCell ref="G2:G3"/>
    <mergeCell ref="H2:H3"/>
    <mergeCell ref="I2:I3"/>
  </mergeCells>
  <pageMargins left="0.11811023622047245" right="0.11811023622047245" top="0.15748031496062992" bottom="0.15748031496062992" header="0.31496062992125984" footer="0.31496062992125984"/>
  <pageSetup paperSize="9" scale="45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opLeftCell="B1" zoomScale="85" zoomScaleNormal="85" zoomScaleSheetLayoutView="85" workbookViewId="0">
      <selection activeCell="M7" sqref="M7"/>
    </sheetView>
  </sheetViews>
  <sheetFormatPr defaultRowHeight="14.5" x14ac:dyDescent="0.35"/>
  <cols>
    <col min="2" max="2" width="4" bestFit="1" customWidth="1"/>
    <col min="3" max="3" width="17.6328125" bestFit="1" customWidth="1"/>
    <col min="5" max="5" width="18.1796875" bestFit="1" customWidth="1"/>
    <col min="6" max="6" width="10.6328125" bestFit="1" customWidth="1"/>
    <col min="7" max="7" width="7.90625" bestFit="1" customWidth="1"/>
    <col min="8" max="8" width="13.453125" bestFit="1" customWidth="1"/>
    <col min="10" max="10" width="31.08984375" bestFit="1" customWidth="1"/>
    <col min="11" max="11" width="24.36328125" bestFit="1" customWidth="1"/>
    <col min="12" max="12" width="14.08984375" bestFit="1" customWidth="1"/>
    <col min="13" max="13" width="11.1796875" bestFit="1" customWidth="1"/>
    <col min="14" max="14" width="25.1796875" bestFit="1" customWidth="1"/>
  </cols>
  <sheetData>
    <row r="1" spans="2:14" x14ac:dyDescent="0.35">
      <c r="E1" s="126"/>
      <c r="H1" s="448"/>
      <c r="I1" s="448"/>
      <c r="L1" s="112">
        <v>0.15</v>
      </c>
    </row>
    <row r="2" spans="2:14" x14ac:dyDescent="0.35">
      <c r="B2" s="424" t="s">
        <v>252</v>
      </c>
      <c r="C2" s="414" t="s">
        <v>253</v>
      </c>
      <c r="D2" s="414" t="s">
        <v>254</v>
      </c>
      <c r="E2" s="414" t="s">
        <v>349</v>
      </c>
      <c r="F2" s="414" t="s">
        <v>256</v>
      </c>
      <c r="G2" s="414" t="s">
        <v>257</v>
      </c>
      <c r="H2" s="416" t="s">
        <v>348</v>
      </c>
      <c r="I2" s="416" t="s">
        <v>351</v>
      </c>
      <c r="J2" s="50" t="s">
        <v>350</v>
      </c>
      <c r="K2" s="79" t="s">
        <v>269</v>
      </c>
      <c r="L2" s="50" t="s">
        <v>442</v>
      </c>
      <c r="M2" s="416" t="s">
        <v>443</v>
      </c>
    </row>
    <row r="3" spans="2:14" ht="15" thickBot="1" x14ac:dyDescent="0.4">
      <c r="B3" s="425"/>
      <c r="C3" s="426"/>
      <c r="D3" s="426"/>
      <c r="E3" s="415"/>
      <c r="F3" s="426"/>
      <c r="G3" s="415"/>
      <c r="H3" s="417"/>
      <c r="I3" s="417"/>
      <c r="J3" s="50" t="s">
        <v>444</v>
      </c>
      <c r="K3" s="79" t="s">
        <v>445</v>
      </c>
      <c r="L3" s="50" t="s">
        <v>446</v>
      </c>
      <c r="M3" s="417"/>
    </row>
    <row r="4" spans="2:14" x14ac:dyDescent="0.35">
      <c r="B4" s="47">
        <v>1</v>
      </c>
      <c r="C4" s="138" t="s">
        <v>344</v>
      </c>
      <c r="D4" s="139" t="str">
        <f t="shared" ref="D4:D17" si="0">RIGHT(C4,3)</f>
        <v>348</v>
      </c>
      <c r="E4" s="151">
        <f>IF(SUMIFS('[8]DATA HM LA'!$I$4:$I$871,'[8]DATA HM LA'!$F$4:$F$871,$D4)&lt;&gt;0,SUMIFS('[8]DATA HM LA'!$I$4:$I$871,'[8]DATA HM LA'!$F$4:$F$871,$D4),"")</f>
        <v>252.89999999999873</v>
      </c>
      <c r="F4" s="141" t="s">
        <v>439</v>
      </c>
      <c r="G4" s="151">
        <f>SUMIF('[8]DAFTAR BD'!$D$4:$D$93,'[8]TOTAL HM'!$D4,'[8]DAFTAR BD'!$G$4:$G$93)</f>
        <v>62</v>
      </c>
      <c r="H4" s="142">
        <v>261.5</v>
      </c>
      <c r="I4" s="143">
        <v>0</v>
      </c>
      <c r="J4" s="144">
        <f>E4-(H4-I4)</f>
        <v>-8.6000000000012733</v>
      </c>
      <c r="K4" s="145">
        <f>J4/E4*100%</f>
        <v>-3.4005535784900419E-2</v>
      </c>
      <c r="L4" s="146">
        <f t="shared" ref="L4:L17" si="1">K4-$L$1</f>
        <v>-0.18400553578490042</v>
      </c>
      <c r="M4" s="147">
        <f>E4*L4</f>
        <v>-46.535000000001084</v>
      </c>
    </row>
    <row r="5" spans="2:14" x14ac:dyDescent="0.35">
      <c r="B5" s="47">
        <v>2</v>
      </c>
      <c r="C5" s="138" t="s">
        <v>345</v>
      </c>
      <c r="D5" s="139" t="str">
        <f t="shared" si="0"/>
        <v>349</v>
      </c>
      <c r="E5" s="140">
        <f>IF(SUMIFS('[8]DATA HM LA'!$I$4:$I$871,'[8]DATA HM LA'!$F$4:$F$871,$D5)&lt;&gt;0,SUMIFS('[8]DATA HM LA'!$I$4:$I$871,'[8]DATA HM LA'!$F$4:$F$871,$D5),"")</f>
        <v>279.70000000000027</v>
      </c>
      <c r="F5" s="141" t="s">
        <v>439</v>
      </c>
      <c r="G5" s="140">
        <f>SUMIF('[8]DAFTAR BD'!$D$4:$D$93,'[8]TOTAL HM'!$D5,'[8]DAFTAR BD'!$G$4:$G$93)</f>
        <v>37</v>
      </c>
      <c r="H5" s="142">
        <v>292.89999999999998</v>
      </c>
      <c r="I5" s="143">
        <v>0</v>
      </c>
      <c r="J5" s="144">
        <f t="shared" ref="J5:J17" si="2">E5-(H5-I5)</f>
        <v>-13.199999999999704</v>
      </c>
      <c r="K5" s="145">
        <f t="shared" ref="K5:K17" si="3">J5/E5*100%</f>
        <v>-4.7193421523059317E-2</v>
      </c>
      <c r="L5" s="146">
        <f t="shared" si="1"/>
        <v>-0.1971934215230593</v>
      </c>
      <c r="M5" s="147">
        <f t="shared" ref="M5:M17" si="4">E5*L5</f>
        <v>-55.154999999999738</v>
      </c>
    </row>
    <row r="6" spans="2:14" x14ac:dyDescent="0.35">
      <c r="B6" s="127">
        <v>3</v>
      </c>
      <c r="C6" s="128" t="s">
        <v>346</v>
      </c>
      <c r="D6" s="129" t="str">
        <f t="shared" si="0"/>
        <v>350</v>
      </c>
      <c r="E6" s="130">
        <f>IF(SUMIFS('[8]DATA HM LA'!$I$4:$I$871,'[8]DATA HM LA'!$F$4:$F$871,$D6)&lt;&gt;0,SUMIFS('[8]DATA HM LA'!$I$4:$I$871,'[8]DATA HM LA'!$F$4:$F$871,$D6),"")</f>
        <v>288.39999999999964</v>
      </c>
      <c r="F6" s="131" t="s">
        <v>439</v>
      </c>
      <c r="G6" s="130">
        <f>SUMIF('[8]DAFTAR BD'!$D$4:$D$93,'[8]TOTAL HM'!$D6,'[8]DAFTAR BD'!$G$4:$G$93)</f>
        <v>0</v>
      </c>
      <c r="H6" s="132">
        <v>232</v>
      </c>
      <c r="I6" s="133">
        <v>0</v>
      </c>
      <c r="J6" s="134">
        <f t="shared" si="2"/>
        <v>56.399999999999636</v>
      </c>
      <c r="K6" s="135">
        <f t="shared" si="3"/>
        <v>0.19556171983356349</v>
      </c>
      <c r="L6" s="136">
        <f t="shared" si="1"/>
        <v>4.5561719833563497E-2</v>
      </c>
      <c r="M6" s="137">
        <f t="shared" si="4"/>
        <v>13.139999999999695</v>
      </c>
      <c r="N6" s="121" t="s">
        <v>489</v>
      </c>
    </row>
    <row r="7" spans="2:14" x14ac:dyDescent="0.35">
      <c r="B7" s="47">
        <v>4</v>
      </c>
      <c r="C7" s="65" t="s">
        <v>260</v>
      </c>
      <c r="D7" s="73" t="str">
        <f t="shared" si="0"/>
        <v>372</v>
      </c>
      <c r="E7" s="148">
        <f>IF(SUMIFS('[8]DATA HM LA'!$I$4:$I$871,'[8]DATA HM LA'!$F$4:$F$871,$D7)&lt;&gt;0,SUMIFS('[8]DATA HM LA'!$I$4:$I$871,'[8]DATA HM LA'!$F$4:$F$871,$D7),"")</f>
        <v>540.09999999999945</v>
      </c>
      <c r="F7" s="75" t="s">
        <v>439</v>
      </c>
      <c r="G7" s="148">
        <f>SUMIF('[8]DAFTAR BD'!$D$4:$D$93,'[8]TOTAL HM'!$D7,'[8]DAFTAR BD'!$G$4:$G$93)</f>
        <v>17</v>
      </c>
      <c r="H7" s="123">
        <v>545.12</v>
      </c>
      <c r="I7" s="123">
        <v>155.16</v>
      </c>
      <c r="J7" s="149">
        <f t="shared" si="2"/>
        <v>150.13999999999942</v>
      </c>
      <c r="K7" s="150">
        <f t="shared" si="3"/>
        <v>0.27798555822995663</v>
      </c>
      <c r="L7" s="114">
        <f t="shared" si="1"/>
        <v>0.12798555822995664</v>
      </c>
      <c r="M7" s="113">
        <f t="shared" si="4"/>
        <v>69.124999999999503</v>
      </c>
    </row>
    <row r="8" spans="2:14" x14ac:dyDescent="0.35">
      <c r="B8" s="47">
        <v>5</v>
      </c>
      <c r="C8" s="65" t="s">
        <v>262</v>
      </c>
      <c r="D8" s="73" t="str">
        <f t="shared" si="0"/>
        <v>378</v>
      </c>
      <c r="E8" s="148">
        <f>IF(SUMIFS('[8]DATA HM LA'!$I$4:$I$871,'[8]DATA HM LA'!$F$4:$F$871,$D8)&lt;&gt;0,SUMIFS('[8]DATA HM LA'!$I$4:$I$871,'[8]DATA HM LA'!$F$4:$F$871,$D8),"")</f>
        <v>524.80000000000018</v>
      </c>
      <c r="F8" s="75" t="s">
        <v>439</v>
      </c>
      <c r="G8" s="148">
        <f>SUMIF('[8]DAFTAR BD'!$D$4:$D$93,'[8]TOTAL HM'!$D8,'[8]DAFTAR BD'!$G$4:$G$93)</f>
        <v>53</v>
      </c>
      <c r="H8" s="123">
        <v>530.28</v>
      </c>
      <c r="I8" s="123">
        <v>108.13</v>
      </c>
      <c r="J8" s="149">
        <f t="shared" si="2"/>
        <v>102.6500000000002</v>
      </c>
      <c r="K8" s="150">
        <f t="shared" si="3"/>
        <v>0.19559832317073203</v>
      </c>
      <c r="L8" s="114">
        <f t="shared" si="1"/>
        <v>4.5598323170732036E-2</v>
      </c>
      <c r="M8" s="113">
        <f t="shared" si="4"/>
        <v>23.930000000000181</v>
      </c>
    </row>
    <row r="9" spans="2:14" x14ac:dyDescent="0.35">
      <c r="B9" s="47">
        <v>6</v>
      </c>
      <c r="C9" s="65" t="s">
        <v>264</v>
      </c>
      <c r="D9" s="73" t="str">
        <f t="shared" si="0"/>
        <v>380</v>
      </c>
      <c r="E9" s="148">
        <f>IF(SUMIFS('[8]DATA HM LA'!$I$4:$I$871,'[8]DATA HM LA'!$F$4:$F$871,$D9)&lt;&gt;0,SUMIFS('[8]DATA HM LA'!$I$4:$I$871,'[8]DATA HM LA'!$F$4:$F$871,$D9),"")</f>
        <v>590.20000000000027</v>
      </c>
      <c r="F9" s="75" t="s">
        <v>439</v>
      </c>
      <c r="G9" s="148">
        <f>SUMIF('[8]DAFTAR BD'!$D$4:$D$93,'[8]TOTAL HM'!$D9,'[8]DAFTAR BD'!$G$4:$G$93)</f>
        <v>0</v>
      </c>
      <c r="H9" s="123">
        <v>592.16</v>
      </c>
      <c r="I9" s="123">
        <v>117.9</v>
      </c>
      <c r="J9" s="149">
        <f t="shared" si="2"/>
        <v>115.94000000000028</v>
      </c>
      <c r="K9" s="150">
        <f t="shared" si="3"/>
        <v>0.19644188410708274</v>
      </c>
      <c r="L9" s="114">
        <f t="shared" si="1"/>
        <v>4.6441884107082748E-2</v>
      </c>
      <c r="M9" s="113">
        <f t="shared" si="4"/>
        <v>27.410000000000252</v>
      </c>
    </row>
    <row r="10" spans="2:14" x14ac:dyDescent="0.35">
      <c r="B10" s="47">
        <v>7</v>
      </c>
      <c r="C10" s="65" t="s">
        <v>266</v>
      </c>
      <c r="D10" s="73" t="str">
        <f t="shared" si="0"/>
        <v>382</v>
      </c>
      <c r="E10" s="148">
        <f>IF(SUMIFS('[8]DATA HM LA'!$I$4:$I$871,'[8]DATA HM LA'!$F$4:$F$871,$D10)&lt;&gt;0,SUMIFS('[8]DATA HM LA'!$I$4:$I$871,'[8]DATA HM LA'!$F$4:$F$871,$D10),"")</f>
        <v>555.10000000000036</v>
      </c>
      <c r="F10" s="75" t="s">
        <v>439</v>
      </c>
      <c r="G10" s="148">
        <f>SUMIF('[8]DAFTAR BD'!$D$4:$D$93,'[8]TOTAL HM'!$D10,'[8]DAFTAR BD'!$G$4:$G$93)</f>
        <v>3.5</v>
      </c>
      <c r="H10" s="123">
        <v>555.41999999999996</v>
      </c>
      <c r="I10" s="123">
        <v>159.19999999999999</v>
      </c>
      <c r="J10" s="149">
        <f t="shared" si="2"/>
        <v>158.88000000000039</v>
      </c>
      <c r="K10" s="150">
        <f t="shared" si="3"/>
        <v>0.28621869933345395</v>
      </c>
      <c r="L10" s="114">
        <f t="shared" si="1"/>
        <v>0.13621869933345396</v>
      </c>
      <c r="M10" s="113">
        <f t="shared" si="4"/>
        <v>75.615000000000336</v>
      </c>
    </row>
    <row r="11" spans="2:14" x14ac:dyDescent="0.35">
      <c r="B11" s="47">
        <v>8</v>
      </c>
      <c r="C11" s="65" t="s">
        <v>267</v>
      </c>
      <c r="D11" s="73" t="str">
        <f t="shared" si="0"/>
        <v>383</v>
      </c>
      <c r="E11" s="148">
        <f>IF(SUMIFS('[8]DATA HM LA'!$I$4:$I$871,'[8]DATA HM LA'!$F$4:$F$871,$D11)&lt;&gt;0,SUMIFS('[8]DATA HM LA'!$I$4:$I$871,'[8]DATA HM LA'!$F$4:$F$871,$D11),"")</f>
        <v>585.90000000000009</v>
      </c>
      <c r="F11" s="75" t="s">
        <v>439</v>
      </c>
      <c r="G11" s="148">
        <f>SUMIF('[8]DAFTAR BD'!$D$4:$D$93,'[8]TOTAL HM'!$D11,'[8]DAFTAR BD'!$G$4:$G$93)</f>
        <v>0</v>
      </c>
      <c r="H11" s="123">
        <v>587.29999999999995</v>
      </c>
      <c r="I11" s="123">
        <v>119.32</v>
      </c>
      <c r="J11" s="149">
        <f t="shared" si="2"/>
        <v>117.92000000000013</v>
      </c>
      <c r="K11" s="150">
        <f t="shared" si="3"/>
        <v>0.20126301416624015</v>
      </c>
      <c r="L11" s="114">
        <f t="shared" si="1"/>
        <v>5.1263014166240156E-2</v>
      </c>
      <c r="M11" s="113">
        <f t="shared" si="4"/>
        <v>30.035000000000114</v>
      </c>
    </row>
    <row r="12" spans="2:14" x14ac:dyDescent="0.35">
      <c r="B12" s="47">
        <v>9</v>
      </c>
      <c r="C12" s="138" t="s">
        <v>261</v>
      </c>
      <c r="D12" s="139" t="str">
        <f t="shared" si="0"/>
        <v>373</v>
      </c>
      <c r="E12" s="140">
        <f>IF(SUMIFS('[8]DATA HM LA'!$I$4:$I$871,'[8]DATA HM LA'!$F$4:$F$871,$D12)&lt;&gt;0,SUMIFS('[8]DATA HM LA'!$I$4:$I$871,'[8]DATA HM LA'!$F$4:$F$871,$D12),"")</f>
        <v>589.59999999999991</v>
      </c>
      <c r="F12" s="141" t="s">
        <v>439</v>
      </c>
      <c r="G12" s="140">
        <f>SUMIF('[8]DAFTAR BD'!$D$4:$D$93,'[8]TOTAL HM'!$D12,'[8]DAFTAR BD'!$G$4:$G$93)</f>
        <v>0</v>
      </c>
      <c r="H12" s="142">
        <v>595.6</v>
      </c>
      <c r="I12" s="143">
        <v>0</v>
      </c>
      <c r="J12" s="144">
        <f t="shared" si="2"/>
        <v>-6.0000000000001137</v>
      </c>
      <c r="K12" s="145">
        <f t="shared" si="3"/>
        <v>-1.0176390773405894E-2</v>
      </c>
      <c r="L12" s="146">
        <f t="shared" si="1"/>
        <v>-0.1601763907734059</v>
      </c>
      <c r="M12" s="147">
        <f t="shared" si="4"/>
        <v>-94.440000000000097</v>
      </c>
    </row>
    <row r="13" spans="2:14" x14ac:dyDescent="0.35">
      <c r="B13" s="47">
        <v>10</v>
      </c>
      <c r="C13" s="138" t="s">
        <v>263</v>
      </c>
      <c r="D13" s="139" t="str">
        <f t="shared" si="0"/>
        <v>379</v>
      </c>
      <c r="E13" s="140">
        <f>IF(SUMIFS('[8]DATA HM LA'!$I$4:$I$871,'[8]DATA HM LA'!$F$4:$F$871,$D13)&lt;&gt;0,SUMIFS('[8]DATA HM LA'!$I$4:$I$871,'[8]DATA HM LA'!$F$4:$F$871,$D13),"")</f>
        <v>483.19999999999982</v>
      </c>
      <c r="F13" s="141" t="s">
        <v>439</v>
      </c>
      <c r="G13" s="140">
        <f>SUMIF('[8]DAFTAR BD'!$D$4:$D$93,'[8]TOTAL HM'!$D13,'[8]DAFTAR BD'!$G$4:$G$93)</f>
        <v>133</v>
      </c>
      <c r="H13" s="142">
        <v>494.1</v>
      </c>
      <c r="I13" s="143">
        <v>0</v>
      </c>
      <c r="J13" s="144">
        <f t="shared" si="2"/>
        <v>-10.900000000000205</v>
      </c>
      <c r="K13" s="145">
        <f t="shared" si="3"/>
        <v>-2.2557947019867981E-2</v>
      </c>
      <c r="L13" s="146">
        <f t="shared" si="1"/>
        <v>-0.17255794701986799</v>
      </c>
      <c r="M13" s="147">
        <f t="shared" si="4"/>
        <v>-83.38000000000018</v>
      </c>
    </row>
    <row r="14" spans="2:14" x14ac:dyDescent="0.35">
      <c r="B14" s="47">
        <v>11</v>
      </c>
      <c r="C14" s="138" t="s">
        <v>265</v>
      </c>
      <c r="D14" s="139" t="str">
        <f t="shared" si="0"/>
        <v>381</v>
      </c>
      <c r="E14" s="140">
        <f>IF(SUMIFS('[8]DATA HM LA'!$I$4:$I$871,'[8]DATA HM LA'!$F$4:$F$871,$D14)&lt;&gt;0,SUMIFS('[8]DATA HM LA'!$I$4:$I$871,'[8]DATA HM LA'!$F$4:$F$871,$D14),"")</f>
        <v>591.19999999999936</v>
      </c>
      <c r="F14" s="141" t="s">
        <v>439</v>
      </c>
      <c r="G14" s="140">
        <f>SUMIF('[8]DAFTAR BD'!$D$4:$D$93,'[8]TOTAL HM'!$D14,'[8]DAFTAR BD'!$G$4:$G$93)</f>
        <v>0</v>
      </c>
      <c r="H14" s="142">
        <v>597.4</v>
      </c>
      <c r="I14" s="143">
        <v>0</v>
      </c>
      <c r="J14" s="144">
        <f t="shared" si="2"/>
        <v>-6.2000000000006139</v>
      </c>
      <c r="K14" s="145">
        <f t="shared" si="3"/>
        <v>-1.0487144790258154E-2</v>
      </c>
      <c r="L14" s="146">
        <f t="shared" si="1"/>
        <v>-0.16048714479025816</v>
      </c>
      <c r="M14" s="147">
        <f t="shared" si="4"/>
        <v>-94.880000000000521</v>
      </c>
    </row>
    <row r="15" spans="2:14" x14ac:dyDescent="0.35">
      <c r="B15" s="47">
        <v>12</v>
      </c>
      <c r="C15" s="138" t="s">
        <v>347</v>
      </c>
      <c r="D15" s="139" t="str">
        <f t="shared" si="0"/>
        <v>384</v>
      </c>
      <c r="E15" s="140">
        <f>IF(SUMIFS('[8]DATA HM LA'!$I$4:$I$871,'[8]DATA HM LA'!$F$4:$F$871,$D15)&lt;&gt;0,SUMIFS('[8]DATA HM LA'!$I$4:$I$871,'[8]DATA HM LA'!$F$4:$F$871,$D15),"")</f>
        <v>406</v>
      </c>
      <c r="F15" s="141" t="s">
        <v>439</v>
      </c>
      <c r="G15" s="140">
        <f>SUMIF('[8]DAFTAR BD'!$D$4:$D$93,'[8]TOTAL HM'!$D15,'[8]DAFTAR BD'!$G$4:$G$93)</f>
        <v>10</v>
      </c>
      <c r="H15" s="142">
        <v>430.9</v>
      </c>
      <c r="I15" s="143">
        <v>0</v>
      </c>
      <c r="J15" s="144">
        <f t="shared" si="2"/>
        <v>-24.899999999999977</v>
      </c>
      <c r="K15" s="145">
        <f t="shared" si="3"/>
        <v>-6.1330049261083687E-2</v>
      </c>
      <c r="L15" s="146">
        <f t="shared" si="1"/>
        <v>-0.21133004926108367</v>
      </c>
      <c r="M15" s="147">
        <f t="shared" si="4"/>
        <v>-85.799999999999969</v>
      </c>
    </row>
    <row r="16" spans="2:14" x14ac:dyDescent="0.35">
      <c r="B16" s="47">
        <v>13</v>
      </c>
      <c r="C16" s="138" t="s">
        <v>258</v>
      </c>
      <c r="D16" s="139" t="str">
        <f t="shared" si="0"/>
        <v>361</v>
      </c>
      <c r="E16" s="140">
        <f>IF(SUMIFS('[8]DATA HM LA'!$I$4:$I$871,'[8]DATA HM LA'!$F$4:$F$871,$D16)&lt;&gt;0,SUMIFS('[8]DATA HM LA'!$I$4:$I$871,'[8]DATA HM LA'!$F$4:$F$871,$D16),"")</f>
        <v>559.30000000000018</v>
      </c>
      <c r="F16" s="141" t="s">
        <v>439</v>
      </c>
      <c r="G16" s="140">
        <f>SUMIF('[8]DAFTAR BD'!$D$4:$D$93,'[8]TOTAL HM'!$D16,'[8]DAFTAR BD'!$G$4:$G$93)</f>
        <v>14</v>
      </c>
      <c r="H16" s="142">
        <v>579.1</v>
      </c>
      <c r="I16" s="143">
        <v>0</v>
      </c>
      <c r="J16" s="144">
        <f t="shared" si="2"/>
        <v>-19.799999999999841</v>
      </c>
      <c r="K16" s="145">
        <f t="shared" si="3"/>
        <v>-3.540139460039305E-2</v>
      </c>
      <c r="L16" s="146">
        <f t="shared" si="1"/>
        <v>-0.18540139460039304</v>
      </c>
      <c r="M16" s="147">
        <f t="shared" si="4"/>
        <v>-103.69499999999987</v>
      </c>
    </row>
    <row r="17" spans="2:13" x14ac:dyDescent="0.35">
      <c r="B17" s="47">
        <v>14</v>
      </c>
      <c r="C17" s="138" t="s">
        <v>259</v>
      </c>
      <c r="D17" s="139" t="str">
        <f t="shared" si="0"/>
        <v>362</v>
      </c>
      <c r="E17" s="140">
        <f>IF(SUMIFS('[8]DATA HM LA'!$I$4:$I$871,'[8]DATA HM LA'!$F$4:$F$871,$D17)&lt;&gt;0,SUMIFS('[8]DATA HM LA'!$I$4:$I$871,'[8]DATA HM LA'!$F$4:$F$871,$D17),"")</f>
        <v>234.99999999999909</v>
      </c>
      <c r="F17" s="141" t="s">
        <v>439</v>
      </c>
      <c r="G17" s="140">
        <f>SUMIF('[8]DAFTAR BD'!$D$4:$D$93,'[8]TOTAL HM'!$D17,'[8]DAFTAR BD'!$G$4:$G$93)</f>
        <v>416.81666666666666</v>
      </c>
      <c r="H17" s="142">
        <v>244.1</v>
      </c>
      <c r="I17" s="143">
        <v>0</v>
      </c>
      <c r="J17" s="144">
        <f t="shared" si="2"/>
        <v>-9.1000000000009038</v>
      </c>
      <c r="K17" s="145">
        <f t="shared" si="3"/>
        <v>-3.8723404255323148E-2</v>
      </c>
      <c r="L17" s="146">
        <f t="shared" si="1"/>
        <v>-0.18872340425532314</v>
      </c>
      <c r="M17" s="147">
        <f t="shared" si="4"/>
        <v>-44.350000000000762</v>
      </c>
    </row>
    <row r="18" spans="2:13" x14ac:dyDescent="0.35">
      <c r="B18" s="413" t="s">
        <v>268</v>
      </c>
      <c r="C18" s="413"/>
      <c r="D18" s="413"/>
      <c r="E18" s="115">
        <f>SUM(E4:E17)</f>
        <v>6481.3999999999978</v>
      </c>
      <c r="F18" s="116"/>
      <c r="G18" s="115">
        <f>SUM(G4:G17)</f>
        <v>746.31666666666661</v>
      </c>
      <c r="H18" s="117"/>
      <c r="I18" s="117">
        <f>SUM(I7:I11)</f>
        <v>659.70999999999981</v>
      </c>
      <c r="J18" s="117"/>
      <c r="K18" s="118"/>
      <c r="L18" s="119">
        <f>SUM(L7:L11)</f>
        <v>0.40750747900746553</v>
      </c>
      <c r="M18" s="120">
        <f>SUM(M7:M11)</f>
        <v>226.11500000000038</v>
      </c>
    </row>
  </sheetData>
  <mergeCells count="11">
    <mergeCell ref="F2:F3"/>
    <mergeCell ref="B18:D18"/>
    <mergeCell ref="B2:B3"/>
    <mergeCell ref="C2:C3"/>
    <mergeCell ref="D2:D3"/>
    <mergeCell ref="E2:E3"/>
    <mergeCell ref="H1:I1"/>
    <mergeCell ref="G2:G3"/>
    <mergeCell ref="H2:H3"/>
    <mergeCell ref="I2:I3"/>
    <mergeCell ref="M2:M3"/>
  </mergeCells>
  <pageMargins left="0.7" right="0.7" top="0.75" bottom="0.75" header="0.3" footer="0.3"/>
  <pageSetup paperSize="9" scale="47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85" zoomScaleNormal="85" workbookViewId="0">
      <selection activeCell="L7" sqref="L7"/>
    </sheetView>
  </sheetViews>
  <sheetFormatPr defaultRowHeight="14.5" x14ac:dyDescent="0.35"/>
  <cols>
    <col min="1" max="1" width="4" bestFit="1" customWidth="1"/>
    <col min="2" max="2" width="17.6328125" bestFit="1" customWidth="1"/>
    <col min="4" max="4" width="18.1796875" bestFit="1" customWidth="1"/>
    <col min="5" max="5" width="10.6328125" bestFit="1" customWidth="1"/>
    <col min="7" max="7" width="13.453125" bestFit="1" customWidth="1"/>
    <col min="9" max="9" width="31.08984375" bestFit="1" customWidth="1"/>
    <col min="10" max="10" width="24.36328125" bestFit="1" customWidth="1"/>
    <col min="11" max="11" width="13.81640625" bestFit="1" customWidth="1"/>
    <col min="12" max="12" width="11.1796875" bestFit="1" customWidth="1"/>
  </cols>
  <sheetData>
    <row r="1" spans="1:13" x14ac:dyDescent="0.35">
      <c r="D1" s="126"/>
      <c r="G1" s="448"/>
      <c r="H1" s="448"/>
      <c r="K1" s="112">
        <v>0.15</v>
      </c>
    </row>
    <row r="2" spans="1:13" x14ac:dyDescent="0.35">
      <c r="A2" s="424" t="s">
        <v>252</v>
      </c>
      <c r="B2" s="414" t="s">
        <v>253</v>
      </c>
      <c r="C2" s="414" t="s">
        <v>254</v>
      </c>
      <c r="D2" s="414" t="s">
        <v>349</v>
      </c>
      <c r="E2" s="414" t="s">
        <v>256</v>
      </c>
      <c r="F2" s="414" t="s">
        <v>257</v>
      </c>
      <c r="G2" s="416" t="s">
        <v>348</v>
      </c>
      <c r="H2" s="416" t="s">
        <v>351</v>
      </c>
      <c r="I2" s="50" t="s">
        <v>350</v>
      </c>
      <c r="J2" s="79" t="s">
        <v>269</v>
      </c>
      <c r="K2" s="50" t="s">
        <v>442</v>
      </c>
      <c r="L2" s="416" t="s">
        <v>443</v>
      </c>
    </row>
    <row r="3" spans="1:13" ht="15" thickBot="1" x14ac:dyDescent="0.4">
      <c r="A3" s="425"/>
      <c r="B3" s="426"/>
      <c r="C3" s="426"/>
      <c r="D3" s="415"/>
      <c r="E3" s="426"/>
      <c r="F3" s="415"/>
      <c r="G3" s="417"/>
      <c r="H3" s="417"/>
      <c r="I3" s="50" t="s">
        <v>444</v>
      </c>
      <c r="J3" s="79" t="s">
        <v>445</v>
      </c>
      <c r="K3" s="50" t="s">
        <v>446</v>
      </c>
      <c r="L3" s="417"/>
    </row>
    <row r="4" spans="1:13" x14ac:dyDescent="0.35">
      <c r="A4" s="47">
        <v>1</v>
      </c>
      <c r="B4" s="138" t="s">
        <v>344</v>
      </c>
      <c r="C4" s="139" t="str">
        <f t="shared" ref="C4:C17" si="0">RIGHT(B4,3)</f>
        <v>348</v>
      </c>
      <c r="D4" s="160" t="e">
        <f>IF(SUMIF('[9]DATA HM'!$E$4:$E$9995,'[9]TOTAL HM'!$C4,'[9]DATA HM'!$I$4:$I$9995)&lt;&gt;0,SUMIF('[9]DATA HM'!$E$4:$E$9995,'[9]TOTAL HM'!$C4,'[9]DATA HM'!$I$4:$I$9995),"")</f>
        <v>#VALUE!</v>
      </c>
      <c r="E4" s="141" t="s">
        <v>439</v>
      </c>
      <c r="F4" s="162"/>
      <c r="G4" s="142">
        <v>261.5</v>
      </c>
      <c r="H4" s="143">
        <v>0</v>
      </c>
      <c r="I4" s="144" t="e">
        <f>D4-(G4-H4)</f>
        <v>#VALUE!</v>
      </c>
      <c r="J4" s="145" t="e">
        <f>I4/D4*100%</f>
        <v>#VALUE!</v>
      </c>
      <c r="K4" s="146" t="e">
        <f t="shared" ref="K4:K17" si="1">J4-$L$1</f>
        <v>#VALUE!</v>
      </c>
      <c r="L4" s="147" t="e">
        <f>D4*K4</f>
        <v>#VALUE!</v>
      </c>
    </row>
    <row r="5" spans="1:13" x14ac:dyDescent="0.35">
      <c r="A5" s="47">
        <v>2</v>
      </c>
      <c r="B5" s="138" t="s">
        <v>345</v>
      </c>
      <c r="C5" s="139" t="str">
        <f t="shared" si="0"/>
        <v>349</v>
      </c>
      <c r="D5" s="160" t="e">
        <f>IF(SUMIF('[9]DATA HM'!$E$4:$E$9995,'[9]TOTAL HM'!$C5,'[9]DATA HM'!$I$4:$I$9995)&lt;&gt;0,SUMIF('[9]DATA HM'!$E$4:$E$9995,'[9]TOTAL HM'!$C5,'[9]DATA HM'!$I$4:$I$9995),"")</f>
        <v>#VALUE!</v>
      </c>
      <c r="E5" s="141" t="s">
        <v>439</v>
      </c>
      <c r="F5" s="163"/>
      <c r="G5" s="142">
        <v>292.89999999999998</v>
      </c>
      <c r="H5" s="143">
        <v>0</v>
      </c>
      <c r="I5" s="144" t="e">
        <f t="shared" ref="I5:I17" si="2">D5-(G5-H5)</f>
        <v>#VALUE!</v>
      </c>
      <c r="J5" s="145" t="e">
        <f t="shared" ref="J5:J17" si="3">I5/D5*100%</f>
        <v>#VALUE!</v>
      </c>
      <c r="K5" s="146" t="e">
        <f t="shared" si="1"/>
        <v>#VALUE!</v>
      </c>
      <c r="L5" s="147" t="e">
        <f t="shared" ref="L5:L17" si="4">D5*K5</f>
        <v>#VALUE!</v>
      </c>
    </row>
    <row r="6" spans="1:13" x14ac:dyDescent="0.35">
      <c r="A6" s="127">
        <v>3</v>
      </c>
      <c r="B6" s="128" t="s">
        <v>346</v>
      </c>
      <c r="C6" s="129" t="str">
        <f t="shared" si="0"/>
        <v>350</v>
      </c>
      <c r="D6" s="160" t="e">
        <f>IF(SUMIF('[9]DATA HM'!$E$4:$E$9995,'[9]TOTAL HM'!$C6,'[9]DATA HM'!$I$4:$I$9995)&lt;&gt;0,SUMIF('[9]DATA HM'!$E$4:$E$9995,'[9]TOTAL HM'!$C6,'[9]DATA HM'!$I$4:$I$9995),"")</f>
        <v>#VALUE!</v>
      </c>
      <c r="E6" s="131" t="s">
        <v>439</v>
      </c>
      <c r="F6" s="163"/>
      <c r="G6" s="132">
        <v>232</v>
      </c>
      <c r="H6" s="133">
        <v>0</v>
      </c>
      <c r="I6" s="134" t="e">
        <f t="shared" si="2"/>
        <v>#VALUE!</v>
      </c>
      <c r="J6" s="135" t="e">
        <f t="shared" si="3"/>
        <v>#VALUE!</v>
      </c>
      <c r="K6" s="136" t="e">
        <f t="shared" si="1"/>
        <v>#VALUE!</v>
      </c>
      <c r="L6" s="137" t="e">
        <f t="shared" si="4"/>
        <v>#VALUE!</v>
      </c>
      <c r="M6" s="121" t="s">
        <v>489</v>
      </c>
    </row>
    <row r="7" spans="1:13" x14ac:dyDescent="0.35">
      <c r="A7" s="47">
        <v>4</v>
      </c>
      <c r="B7" s="65" t="s">
        <v>260</v>
      </c>
      <c r="C7" s="73" t="str">
        <f t="shared" si="0"/>
        <v>372</v>
      </c>
      <c r="D7" s="160" t="e">
        <f>IF(SUMIF('[9]DATA HM'!$E$4:$E$9995,'[9]TOTAL HM'!$C7,'[9]DATA HM'!$I$4:$I$9995)&lt;&gt;0,SUMIF('[9]DATA HM'!$E$4:$E$9995,'[9]TOTAL HM'!$C7,'[9]DATA HM'!$I$4:$I$9995),"")</f>
        <v>#VALUE!</v>
      </c>
      <c r="E7" s="75" t="s">
        <v>439</v>
      </c>
      <c r="F7" s="163"/>
      <c r="G7" s="124">
        <v>545.12</v>
      </c>
      <c r="H7" s="124">
        <v>155.16</v>
      </c>
      <c r="I7" s="149" t="e">
        <f t="shared" si="2"/>
        <v>#VALUE!</v>
      </c>
      <c r="J7" s="150" t="e">
        <f t="shared" si="3"/>
        <v>#VALUE!</v>
      </c>
      <c r="K7" s="114" t="e">
        <f t="shared" si="1"/>
        <v>#VALUE!</v>
      </c>
      <c r="L7" s="113" t="e">
        <f t="shared" si="4"/>
        <v>#VALUE!</v>
      </c>
    </row>
    <row r="8" spans="1:13" x14ac:dyDescent="0.35">
      <c r="A8" s="47">
        <v>5</v>
      </c>
      <c r="B8" s="65" t="s">
        <v>262</v>
      </c>
      <c r="C8" s="73" t="str">
        <f t="shared" si="0"/>
        <v>378</v>
      </c>
      <c r="D8" s="160" t="e">
        <f>IF(SUMIF('[9]DATA HM'!$E$4:$E$9995,'[9]TOTAL HM'!$C8,'[9]DATA HM'!$I$4:$I$9995)&lt;&gt;0,SUMIF('[9]DATA HM'!$E$4:$E$9995,'[9]TOTAL HM'!$C8,'[9]DATA HM'!$I$4:$I$9995),"")</f>
        <v>#VALUE!</v>
      </c>
      <c r="E8" s="75" t="s">
        <v>439</v>
      </c>
      <c r="F8" s="163"/>
      <c r="G8" s="124">
        <v>530.28</v>
      </c>
      <c r="H8" s="124">
        <v>108.13</v>
      </c>
      <c r="I8" s="149" t="e">
        <f t="shared" si="2"/>
        <v>#VALUE!</v>
      </c>
      <c r="J8" s="150" t="e">
        <f t="shared" si="3"/>
        <v>#VALUE!</v>
      </c>
      <c r="K8" s="114" t="e">
        <f t="shared" si="1"/>
        <v>#VALUE!</v>
      </c>
      <c r="L8" s="113" t="e">
        <f t="shared" si="4"/>
        <v>#VALUE!</v>
      </c>
    </row>
    <row r="9" spans="1:13" x14ac:dyDescent="0.35">
      <c r="A9" s="47">
        <v>6</v>
      </c>
      <c r="B9" s="65" t="s">
        <v>264</v>
      </c>
      <c r="C9" s="73" t="str">
        <f t="shared" si="0"/>
        <v>380</v>
      </c>
      <c r="D9" s="160" t="e">
        <f>IF(SUMIF('[9]DATA HM'!$E$4:$E$9995,'[9]TOTAL HM'!$C9,'[9]DATA HM'!$I$4:$I$9995)&lt;&gt;0,SUMIF('[9]DATA HM'!$E$4:$E$9995,'[9]TOTAL HM'!$C9,'[9]DATA HM'!$I$4:$I$9995),"")</f>
        <v>#VALUE!</v>
      </c>
      <c r="E9" s="75" t="s">
        <v>439</v>
      </c>
      <c r="F9" s="163"/>
      <c r="G9" s="124">
        <v>592.16</v>
      </c>
      <c r="H9" s="124">
        <v>117.9</v>
      </c>
      <c r="I9" s="149" t="e">
        <f t="shared" si="2"/>
        <v>#VALUE!</v>
      </c>
      <c r="J9" s="150" t="e">
        <f t="shared" si="3"/>
        <v>#VALUE!</v>
      </c>
      <c r="K9" s="114" t="e">
        <f t="shared" si="1"/>
        <v>#VALUE!</v>
      </c>
      <c r="L9" s="113" t="e">
        <f t="shared" si="4"/>
        <v>#VALUE!</v>
      </c>
    </row>
    <row r="10" spans="1:13" x14ac:dyDescent="0.35">
      <c r="A10" s="47">
        <v>7</v>
      </c>
      <c r="B10" s="65" t="s">
        <v>266</v>
      </c>
      <c r="C10" s="73" t="str">
        <f t="shared" si="0"/>
        <v>382</v>
      </c>
      <c r="D10" s="160" t="e">
        <f>IF(SUMIF('[9]DATA HM'!$E$4:$E$9995,'[9]TOTAL HM'!$C10,'[9]DATA HM'!$I$4:$I$9995)&lt;&gt;0,SUMIF('[9]DATA HM'!$E$4:$E$9995,'[9]TOTAL HM'!$C10,'[9]DATA HM'!$I$4:$I$9995),"")</f>
        <v>#VALUE!</v>
      </c>
      <c r="E10" s="75" t="s">
        <v>439</v>
      </c>
      <c r="F10" s="163"/>
      <c r="G10" s="124">
        <v>555.41999999999996</v>
      </c>
      <c r="H10" s="124">
        <v>159.19999999999999</v>
      </c>
      <c r="I10" s="149" t="e">
        <f t="shared" si="2"/>
        <v>#VALUE!</v>
      </c>
      <c r="J10" s="150" t="e">
        <f t="shared" si="3"/>
        <v>#VALUE!</v>
      </c>
      <c r="K10" s="114" t="e">
        <f t="shared" si="1"/>
        <v>#VALUE!</v>
      </c>
      <c r="L10" s="113" t="e">
        <f t="shared" si="4"/>
        <v>#VALUE!</v>
      </c>
    </row>
    <row r="11" spans="1:13" x14ac:dyDescent="0.35">
      <c r="A11" s="47">
        <v>8</v>
      </c>
      <c r="B11" s="65" t="s">
        <v>267</v>
      </c>
      <c r="C11" s="73" t="str">
        <f t="shared" si="0"/>
        <v>383</v>
      </c>
      <c r="D11" s="160" t="e">
        <f>IF(SUMIF('[9]DATA HM'!$E$4:$E$9995,'[9]TOTAL HM'!$C11,'[9]DATA HM'!$I$4:$I$9995)&lt;&gt;0,SUMIF('[9]DATA HM'!$E$4:$E$9995,'[9]TOTAL HM'!$C11,'[9]DATA HM'!$I$4:$I$9995),"")</f>
        <v>#VALUE!</v>
      </c>
      <c r="E11" s="75" t="s">
        <v>439</v>
      </c>
      <c r="F11" s="163"/>
      <c r="G11" s="124">
        <v>587.29999999999995</v>
      </c>
      <c r="H11" s="124">
        <v>119.32</v>
      </c>
      <c r="I11" s="149" t="e">
        <f t="shared" si="2"/>
        <v>#VALUE!</v>
      </c>
      <c r="J11" s="150" t="e">
        <f t="shared" si="3"/>
        <v>#VALUE!</v>
      </c>
      <c r="K11" s="114" t="e">
        <f t="shared" si="1"/>
        <v>#VALUE!</v>
      </c>
      <c r="L11" s="113" t="e">
        <f t="shared" si="4"/>
        <v>#VALUE!</v>
      </c>
    </row>
    <row r="12" spans="1:13" x14ac:dyDescent="0.35">
      <c r="A12" s="47">
        <v>9</v>
      </c>
      <c r="B12" s="138" t="s">
        <v>261</v>
      </c>
      <c r="C12" s="139" t="str">
        <f t="shared" si="0"/>
        <v>373</v>
      </c>
      <c r="D12" s="160" t="e">
        <f>IF(SUMIF('[9]DATA HM'!$E$4:$E$9995,'[9]TOTAL HM'!$C12,'[9]DATA HM'!$I$4:$I$9995)&lt;&gt;0,SUMIF('[9]DATA HM'!$E$4:$E$9995,'[9]TOTAL HM'!$C12,'[9]DATA HM'!$I$4:$I$9995),"")</f>
        <v>#VALUE!</v>
      </c>
      <c r="E12" s="141" t="s">
        <v>439</v>
      </c>
      <c r="F12" s="163"/>
      <c r="G12" s="142">
        <v>595.6</v>
      </c>
      <c r="H12" s="143">
        <v>0</v>
      </c>
      <c r="I12" s="144" t="e">
        <f t="shared" si="2"/>
        <v>#VALUE!</v>
      </c>
      <c r="J12" s="145" t="e">
        <f t="shared" si="3"/>
        <v>#VALUE!</v>
      </c>
      <c r="K12" s="146" t="e">
        <f t="shared" si="1"/>
        <v>#VALUE!</v>
      </c>
      <c r="L12" s="147" t="e">
        <f t="shared" si="4"/>
        <v>#VALUE!</v>
      </c>
    </row>
    <row r="13" spans="1:13" x14ac:dyDescent="0.35">
      <c r="A13" s="47">
        <v>10</v>
      </c>
      <c r="B13" s="138" t="s">
        <v>263</v>
      </c>
      <c r="C13" s="139" t="str">
        <f t="shared" si="0"/>
        <v>379</v>
      </c>
      <c r="D13" s="160" t="e">
        <f>IF(SUMIF('[9]DATA HM'!$E$4:$E$9995,'[9]TOTAL HM'!$C13,'[9]DATA HM'!$I$4:$I$9995)&lt;&gt;0,SUMIF('[9]DATA HM'!$E$4:$E$9995,'[9]TOTAL HM'!$C13,'[9]DATA HM'!$I$4:$I$9995),"")</f>
        <v>#VALUE!</v>
      </c>
      <c r="E13" s="141" t="s">
        <v>439</v>
      </c>
      <c r="F13" s="163"/>
      <c r="G13" s="142">
        <v>494.1</v>
      </c>
      <c r="H13" s="143">
        <v>0</v>
      </c>
      <c r="I13" s="144" t="e">
        <f t="shared" si="2"/>
        <v>#VALUE!</v>
      </c>
      <c r="J13" s="145" t="e">
        <f t="shared" si="3"/>
        <v>#VALUE!</v>
      </c>
      <c r="K13" s="146" t="e">
        <f t="shared" si="1"/>
        <v>#VALUE!</v>
      </c>
      <c r="L13" s="147" t="e">
        <f t="shared" si="4"/>
        <v>#VALUE!</v>
      </c>
    </row>
    <row r="14" spans="1:13" x14ac:dyDescent="0.35">
      <c r="A14" s="47">
        <v>11</v>
      </c>
      <c r="B14" s="138" t="s">
        <v>265</v>
      </c>
      <c r="C14" s="139" t="str">
        <f t="shared" si="0"/>
        <v>381</v>
      </c>
      <c r="D14" s="160" t="e">
        <f>IF(SUMIF('[9]DATA HM'!$E$4:$E$9995,'[9]TOTAL HM'!$C14,'[9]DATA HM'!$I$4:$I$9995)&lt;&gt;0,SUMIF('[9]DATA HM'!$E$4:$E$9995,'[9]TOTAL HM'!$C14,'[9]DATA HM'!$I$4:$I$9995),"")</f>
        <v>#VALUE!</v>
      </c>
      <c r="E14" s="141" t="s">
        <v>439</v>
      </c>
      <c r="F14" s="163"/>
      <c r="G14" s="142">
        <v>597.4</v>
      </c>
      <c r="H14" s="143">
        <v>0</v>
      </c>
      <c r="I14" s="144" t="e">
        <f t="shared" si="2"/>
        <v>#VALUE!</v>
      </c>
      <c r="J14" s="145" t="e">
        <f t="shared" si="3"/>
        <v>#VALUE!</v>
      </c>
      <c r="K14" s="146" t="e">
        <f t="shared" si="1"/>
        <v>#VALUE!</v>
      </c>
      <c r="L14" s="147" t="e">
        <f t="shared" si="4"/>
        <v>#VALUE!</v>
      </c>
    </row>
    <row r="15" spans="1:13" x14ac:dyDescent="0.35">
      <c r="A15" s="47">
        <v>12</v>
      </c>
      <c r="B15" s="138" t="s">
        <v>347</v>
      </c>
      <c r="C15" s="139" t="str">
        <f t="shared" si="0"/>
        <v>384</v>
      </c>
      <c r="D15" s="160" t="e">
        <f>IF(SUMIF('[9]DATA HM'!$E$4:$E$9995,'[9]TOTAL HM'!$C15,'[9]DATA HM'!$I$4:$I$9995)&lt;&gt;0,SUMIF('[9]DATA HM'!$E$4:$E$9995,'[9]TOTAL HM'!$C15,'[9]DATA HM'!$I$4:$I$9995),"")</f>
        <v>#VALUE!</v>
      </c>
      <c r="E15" s="141" t="s">
        <v>439</v>
      </c>
      <c r="F15" s="163"/>
      <c r="G15" s="142">
        <v>430.9</v>
      </c>
      <c r="H15" s="143">
        <v>0</v>
      </c>
      <c r="I15" s="144" t="e">
        <f t="shared" si="2"/>
        <v>#VALUE!</v>
      </c>
      <c r="J15" s="145" t="e">
        <f t="shared" si="3"/>
        <v>#VALUE!</v>
      </c>
      <c r="K15" s="146" t="e">
        <f t="shared" si="1"/>
        <v>#VALUE!</v>
      </c>
      <c r="L15" s="147" t="e">
        <f t="shared" si="4"/>
        <v>#VALUE!</v>
      </c>
    </row>
    <row r="16" spans="1:13" x14ac:dyDescent="0.35">
      <c r="A16" s="47">
        <v>13</v>
      </c>
      <c r="B16" s="138" t="s">
        <v>258</v>
      </c>
      <c r="C16" s="139" t="str">
        <f t="shared" si="0"/>
        <v>361</v>
      </c>
      <c r="D16" s="160" t="e">
        <f>IF(SUMIF('[9]DATA HM'!$E$4:$E$9995,'[9]TOTAL HM'!$C16,'[9]DATA HM'!$I$4:$I$9995)&lt;&gt;0,SUMIF('[9]DATA HM'!$E$4:$E$9995,'[9]TOTAL HM'!$C16,'[9]DATA HM'!$I$4:$I$9995),"")</f>
        <v>#VALUE!</v>
      </c>
      <c r="E16" s="141" t="s">
        <v>439</v>
      </c>
      <c r="F16" s="163"/>
      <c r="G16" s="142">
        <v>579.1</v>
      </c>
      <c r="H16" s="143">
        <v>0</v>
      </c>
      <c r="I16" s="144" t="e">
        <f t="shared" si="2"/>
        <v>#VALUE!</v>
      </c>
      <c r="J16" s="145" t="e">
        <f t="shared" si="3"/>
        <v>#VALUE!</v>
      </c>
      <c r="K16" s="146" t="e">
        <f t="shared" si="1"/>
        <v>#VALUE!</v>
      </c>
      <c r="L16" s="147" t="e">
        <f t="shared" si="4"/>
        <v>#VALUE!</v>
      </c>
    </row>
    <row r="17" spans="1:12" x14ac:dyDescent="0.35">
      <c r="A17" s="47">
        <v>14</v>
      </c>
      <c r="B17" s="138" t="s">
        <v>259</v>
      </c>
      <c r="C17" s="139" t="str">
        <f t="shared" si="0"/>
        <v>362</v>
      </c>
      <c r="D17" s="160" t="e">
        <f>IF(SUMIF('[9]DATA HM'!$E$4:$E$9995,'[9]TOTAL HM'!$C17,'[9]DATA HM'!$I$4:$I$9995)&lt;&gt;0,SUMIF('[9]DATA HM'!$E$4:$E$9995,'[9]TOTAL HM'!$C17,'[9]DATA HM'!$I$4:$I$9995),"0")</f>
        <v>#VALUE!</v>
      </c>
      <c r="E17" s="141" t="s">
        <v>439</v>
      </c>
      <c r="F17" s="163"/>
      <c r="G17" s="142">
        <v>244.1</v>
      </c>
      <c r="H17" s="143">
        <v>0</v>
      </c>
      <c r="I17" s="144" t="e">
        <f t="shared" si="2"/>
        <v>#VALUE!</v>
      </c>
      <c r="J17" s="145" t="e">
        <f t="shared" si="3"/>
        <v>#VALUE!</v>
      </c>
      <c r="K17" s="146" t="e">
        <f t="shared" si="1"/>
        <v>#VALUE!</v>
      </c>
      <c r="L17" s="147" t="e">
        <f t="shared" si="4"/>
        <v>#VALUE!</v>
      </c>
    </row>
    <row r="18" spans="1:12" x14ac:dyDescent="0.35">
      <c r="A18" s="413" t="s">
        <v>268</v>
      </c>
      <c r="B18" s="413"/>
      <c r="C18" s="413"/>
      <c r="D18" s="115" t="e">
        <f>SUM(D4:D17)</f>
        <v>#VALUE!</v>
      </c>
      <c r="E18" s="125"/>
      <c r="F18" s="115"/>
      <c r="G18" s="117"/>
      <c r="H18" s="117">
        <f>SUM(H7:H11)</f>
        <v>659.70999999999981</v>
      </c>
      <c r="I18" s="117"/>
      <c r="J18" s="118"/>
      <c r="K18" s="119" t="e">
        <f>SUM(K7:K11)</f>
        <v>#VALUE!</v>
      </c>
      <c r="L18" s="120" t="e">
        <f>SUM(L7:L11)</f>
        <v>#VALUE!</v>
      </c>
    </row>
  </sheetData>
  <mergeCells count="11">
    <mergeCell ref="L2:L3"/>
    <mergeCell ref="A18:C18"/>
    <mergeCell ref="G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zoomScaleNormal="100" workbookViewId="0">
      <selection activeCell="E4" sqref="E4:H6"/>
    </sheetView>
  </sheetViews>
  <sheetFormatPr defaultRowHeight="14.5" x14ac:dyDescent="0.35"/>
  <cols>
    <col min="1" max="1" width="0.90625" style="1" customWidth="1"/>
    <col min="2" max="2" width="3.453125" style="48" bestFit="1" customWidth="1"/>
    <col min="3" max="3" width="17.90625" style="55" customWidth="1"/>
    <col min="4" max="4" width="19.81640625" style="1" customWidth="1"/>
    <col min="5" max="5" width="12.81640625" style="1" customWidth="1"/>
    <col min="6" max="7" width="19.81640625" style="93" customWidth="1"/>
    <col min="8" max="8" width="12.81640625" style="89" customWidth="1"/>
    <col min="9" max="9" width="54.6328125" style="1" bestFit="1" customWidth="1"/>
    <col min="10" max="10" width="13.54296875" style="1" customWidth="1"/>
    <col min="11" max="11" width="8.7265625" style="1"/>
    <col min="12" max="12" width="17.453125" style="1" bestFit="1" customWidth="1"/>
    <col min="13" max="16384" width="8.7265625" style="1"/>
  </cols>
  <sheetData>
    <row r="1" spans="2:10" ht="4" customHeight="1" x14ac:dyDescent="0.35"/>
    <row r="2" spans="2:10" ht="6.5" customHeight="1" x14ac:dyDescent="0.35"/>
    <row r="3" spans="2:10" ht="7.5" customHeight="1" x14ac:dyDescent="0.35">
      <c r="B3" s="1"/>
      <c r="C3" s="54"/>
    </row>
    <row r="4" spans="2:10" x14ac:dyDescent="0.35">
      <c r="B4" s="457" t="s">
        <v>272</v>
      </c>
      <c r="C4" s="459" t="s">
        <v>279</v>
      </c>
      <c r="D4" s="457" t="s">
        <v>273</v>
      </c>
      <c r="E4" s="457" t="s">
        <v>274</v>
      </c>
      <c r="F4" s="457" t="s">
        <v>276</v>
      </c>
      <c r="G4" s="457"/>
      <c r="H4" s="458" t="s">
        <v>255</v>
      </c>
      <c r="I4" s="457" t="s">
        <v>275</v>
      </c>
    </row>
    <row r="5" spans="2:10" x14ac:dyDescent="0.35">
      <c r="B5" s="457"/>
      <c r="C5" s="459"/>
      <c r="D5" s="457"/>
      <c r="E5" s="457"/>
      <c r="F5" s="94" t="s">
        <v>277</v>
      </c>
      <c r="G5" s="94" t="s">
        <v>278</v>
      </c>
      <c r="H5" s="458"/>
      <c r="I5" s="457"/>
    </row>
    <row r="6" spans="2:10" x14ac:dyDescent="0.35">
      <c r="B6" s="53">
        <v>1</v>
      </c>
      <c r="C6" s="56">
        <v>44473</v>
      </c>
      <c r="D6" s="53" t="s">
        <v>310</v>
      </c>
      <c r="E6" s="53" t="s">
        <v>283</v>
      </c>
      <c r="F6" s="92">
        <v>0.67222222222222217</v>
      </c>
      <c r="G6" s="92">
        <v>0.74375000000000002</v>
      </c>
      <c r="H6" s="91">
        <f>IF(IFERROR(HOUR(24+G6-F6)+MINUTE(24+G6-F6)/60,"check")=0,24,IFERROR(HOUR(24+G6-F6)+MINUTE(24+G6-F6)/60,"check"))</f>
        <v>1.7166666666666668</v>
      </c>
      <c r="I6" s="53" t="s">
        <v>288</v>
      </c>
      <c r="J6" s="35"/>
    </row>
    <row r="7" spans="2:10" x14ac:dyDescent="0.35">
      <c r="B7" s="53">
        <v>2</v>
      </c>
      <c r="C7" s="56">
        <v>44473</v>
      </c>
      <c r="D7" s="53" t="s">
        <v>284</v>
      </c>
      <c r="E7" s="53" t="s">
        <v>285</v>
      </c>
      <c r="F7" s="92">
        <v>0.65</v>
      </c>
      <c r="G7" s="92">
        <v>0.67499999999999993</v>
      </c>
      <c r="H7" s="91">
        <f t="shared" ref="H7:H28" si="0">IF(IFERROR(HOUR(24+G7-F7)+MINUTE(24+G7-F7)/60,"check")=0,24,IFERROR(HOUR(24+G7-F7)+MINUTE(24+G7-F7)/60,"check"))</f>
        <v>0.6</v>
      </c>
      <c r="I7" s="53" t="s">
        <v>289</v>
      </c>
    </row>
    <row r="8" spans="2:10" x14ac:dyDescent="0.35">
      <c r="B8" s="53">
        <v>3</v>
      </c>
      <c r="C8" s="56">
        <v>44474</v>
      </c>
      <c r="D8" s="53" t="s">
        <v>280</v>
      </c>
      <c r="E8" s="53" t="s">
        <v>281</v>
      </c>
      <c r="F8" s="92">
        <v>0.4375</v>
      </c>
      <c r="G8" s="92">
        <v>0.5</v>
      </c>
      <c r="H8" s="91">
        <f t="shared" si="0"/>
        <v>1.5</v>
      </c>
      <c r="I8" s="53" t="s">
        <v>290</v>
      </c>
    </row>
    <row r="9" spans="2:10" x14ac:dyDescent="0.35">
      <c r="B9" s="53">
        <v>4</v>
      </c>
      <c r="C9" s="56">
        <v>44474</v>
      </c>
      <c r="D9" s="53" t="s">
        <v>282</v>
      </c>
      <c r="E9" s="53" t="s">
        <v>283</v>
      </c>
      <c r="F9" s="92">
        <v>0.16319444444444445</v>
      </c>
      <c r="G9" s="92">
        <v>0.24930555555555556</v>
      </c>
      <c r="H9" s="91">
        <f t="shared" si="0"/>
        <v>2.0666666666666669</v>
      </c>
      <c r="I9" s="53" t="s">
        <v>291</v>
      </c>
    </row>
    <row r="10" spans="2:10" x14ac:dyDescent="0.35">
      <c r="B10" s="53">
        <v>5</v>
      </c>
      <c r="C10" s="56">
        <v>44476</v>
      </c>
      <c r="D10" s="53" t="s">
        <v>286</v>
      </c>
      <c r="E10" s="53" t="s">
        <v>287</v>
      </c>
      <c r="F10" s="92">
        <v>0.41319444444444442</v>
      </c>
      <c r="G10" s="92">
        <v>0.44791666666666669</v>
      </c>
      <c r="H10" s="91">
        <f t="shared" si="0"/>
        <v>0.83333333333333337</v>
      </c>
      <c r="I10" s="53" t="s">
        <v>292</v>
      </c>
    </row>
    <row r="11" spans="2:10" x14ac:dyDescent="0.35">
      <c r="B11" s="53">
        <v>6</v>
      </c>
      <c r="C11" s="56">
        <v>44476</v>
      </c>
      <c r="D11" s="53" t="s">
        <v>284</v>
      </c>
      <c r="E11" s="53" t="s">
        <v>293</v>
      </c>
      <c r="F11" s="92">
        <v>0.33263888888888887</v>
      </c>
      <c r="G11" s="92">
        <v>0.33888888888888885</v>
      </c>
      <c r="H11" s="91">
        <f t="shared" si="0"/>
        <v>0.15</v>
      </c>
      <c r="I11" s="53" t="s">
        <v>294</v>
      </c>
    </row>
    <row r="12" spans="2:10" x14ac:dyDescent="0.35">
      <c r="B12" s="53">
        <v>7</v>
      </c>
      <c r="C12" s="56">
        <v>44479</v>
      </c>
      <c r="D12" s="53" t="s">
        <v>295</v>
      </c>
      <c r="E12" s="53" t="s">
        <v>287</v>
      </c>
      <c r="F12" s="92">
        <v>0.30694444444444441</v>
      </c>
      <c r="G12" s="92">
        <v>0.73402777777777783</v>
      </c>
      <c r="H12" s="91">
        <f t="shared" si="0"/>
        <v>10.25</v>
      </c>
      <c r="I12" s="53" t="s">
        <v>296</v>
      </c>
    </row>
    <row r="13" spans="2:10" x14ac:dyDescent="0.35">
      <c r="B13" s="456">
        <v>8</v>
      </c>
      <c r="C13" s="455">
        <v>44481</v>
      </c>
      <c r="D13" s="456" t="s">
        <v>298</v>
      </c>
      <c r="E13" s="456" t="s">
        <v>287</v>
      </c>
      <c r="F13" s="92">
        <v>0.3743055555555555</v>
      </c>
      <c r="G13" s="92">
        <v>0.38541666666666669</v>
      </c>
      <c r="H13" s="91">
        <f t="shared" si="0"/>
        <v>0.26666666666666666</v>
      </c>
      <c r="I13" s="452" t="s">
        <v>299</v>
      </c>
    </row>
    <row r="14" spans="2:10" x14ac:dyDescent="0.35">
      <c r="B14" s="456"/>
      <c r="C14" s="455"/>
      <c r="D14" s="456"/>
      <c r="E14" s="456"/>
      <c r="F14" s="92">
        <v>0.46736111111111112</v>
      </c>
      <c r="G14" s="92">
        <v>0.52222222222222225</v>
      </c>
      <c r="H14" s="91">
        <f t="shared" si="0"/>
        <v>1.3166666666666667</v>
      </c>
      <c r="I14" s="453"/>
    </row>
    <row r="15" spans="2:10" x14ac:dyDescent="0.35">
      <c r="B15" s="456"/>
      <c r="C15" s="455"/>
      <c r="D15" s="456"/>
      <c r="E15" s="456"/>
      <c r="F15" s="92">
        <v>0.58124999999999993</v>
      </c>
      <c r="G15" s="92">
        <v>0.65208333333333335</v>
      </c>
      <c r="H15" s="91">
        <f t="shared" si="0"/>
        <v>1.7</v>
      </c>
      <c r="I15" s="454"/>
    </row>
    <row r="16" spans="2:10" x14ac:dyDescent="0.35">
      <c r="B16" s="53">
        <v>9</v>
      </c>
      <c r="C16" s="56">
        <v>44481</v>
      </c>
      <c r="D16" s="53" t="s">
        <v>297</v>
      </c>
      <c r="E16" s="53" t="s">
        <v>293</v>
      </c>
      <c r="F16" s="92">
        <v>0.47430555555555554</v>
      </c>
      <c r="G16" s="92">
        <v>0.64583333333333337</v>
      </c>
      <c r="H16" s="91">
        <f t="shared" si="0"/>
        <v>4.1166666666666663</v>
      </c>
      <c r="I16" s="53" t="s">
        <v>300</v>
      </c>
    </row>
    <row r="17" spans="2:9" x14ac:dyDescent="0.35">
      <c r="B17" s="53">
        <v>10</v>
      </c>
      <c r="C17" s="56">
        <v>44482</v>
      </c>
      <c r="D17" s="53" t="s">
        <v>301</v>
      </c>
      <c r="E17" s="53" t="s">
        <v>281</v>
      </c>
      <c r="F17" s="92">
        <v>0.36805555555555558</v>
      </c>
      <c r="G17" s="92">
        <v>0.49652777777777773</v>
      </c>
      <c r="H17" s="91">
        <f t="shared" si="0"/>
        <v>3.0833333333333335</v>
      </c>
      <c r="I17" s="53" t="s">
        <v>302</v>
      </c>
    </row>
    <row r="18" spans="2:9" x14ac:dyDescent="0.35">
      <c r="B18" s="53">
        <v>11</v>
      </c>
      <c r="C18" s="56">
        <v>44482</v>
      </c>
      <c r="D18" s="53" t="s">
        <v>282</v>
      </c>
      <c r="E18" s="53" t="s">
        <v>421</v>
      </c>
      <c r="F18" s="92">
        <v>0.30208333333333331</v>
      </c>
      <c r="G18" s="92">
        <v>0.58263888888888882</v>
      </c>
      <c r="H18" s="91">
        <f t="shared" si="0"/>
        <v>6.7333333333333334</v>
      </c>
      <c r="I18" s="53" t="s">
        <v>303</v>
      </c>
    </row>
    <row r="19" spans="2:9" x14ac:dyDescent="0.35">
      <c r="B19" s="53">
        <v>12</v>
      </c>
      <c r="C19" s="56">
        <v>44483</v>
      </c>
      <c r="D19" s="53" t="s">
        <v>298</v>
      </c>
      <c r="E19" s="53" t="s">
        <v>287</v>
      </c>
      <c r="F19" s="92">
        <v>0.42499999999999999</v>
      </c>
      <c r="G19" s="92">
        <v>0.45833333333333331</v>
      </c>
      <c r="H19" s="91">
        <f t="shared" si="0"/>
        <v>0.8</v>
      </c>
      <c r="I19" s="53" t="s">
        <v>304</v>
      </c>
    </row>
    <row r="20" spans="2:9" x14ac:dyDescent="0.35">
      <c r="B20" s="53">
        <v>13</v>
      </c>
      <c r="C20" s="56">
        <v>44483</v>
      </c>
      <c r="D20" s="53" t="s">
        <v>282</v>
      </c>
      <c r="E20" s="53" t="s">
        <v>283</v>
      </c>
      <c r="F20" s="92">
        <v>0.55972222222222223</v>
      </c>
      <c r="G20" s="92">
        <v>0.72222222222222221</v>
      </c>
      <c r="H20" s="91">
        <f t="shared" si="0"/>
        <v>3.9</v>
      </c>
      <c r="I20" s="53" t="s">
        <v>305</v>
      </c>
    </row>
    <row r="21" spans="2:9" x14ac:dyDescent="0.35">
      <c r="B21" s="53">
        <v>14</v>
      </c>
      <c r="C21" s="56">
        <v>44483</v>
      </c>
      <c r="D21" s="53" t="s">
        <v>306</v>
      </c>
      <c r="E21" s="53" t="s">
        <v>293</v>
      </c>
      <c r="F21" s="92">
        <v>0.54861111111111105</v>
      </c>
      <c r="G21" s="92">
        <v>0.625</v>
      </c>
      <c r="H21" s="91">
        <f t="shared" si="0"/>
        <v>1.8333333333333335</v>
      </c>
      <c r="I21" s="53" t="s">
        <v>300</v>
      </c>
    </row>
    <row r="22" spans="2:9" x14ac:dyDescent="0.35">
      <c r="B22" s="53">
        <v>15</v>
      </c>
      <c r="C22" s="56">
        <v>44483</v>
      </c>
      <c r="D22" s="53" t="s">
        <v>307</v>
      </c>
      <c r="E22" s="53" t="s">
        <v>285</v>
      </c>
      <c r="F22" s="92">
        <v>0.43402777777777773</v>
      </c>
      <c r="G22" s="92">
        <v>0.45833333333333331</v>
      </c>
      <c r="H22" s="91">
        <f t="shared" si="0"/>
        <v>0.58333333333333337</v>
      </c>
      <c r="I22" s="53" t="s">
        <v>308</v>
      </c>
    </row>
    <row r="23" spans="2:9" x14ac:dyDescent="0.35">
      <c r="B23" s="53">
        <v>16</v>
      </c>
      <c r="C23" s="56">
        <v>44484</v>
      </c>
      <c r="D23" s="53" t="s">
        <v>306</v>
      </c>
      <c r="E23" s="53" t="s">
        <v>293</v>
      </c>
      <c r="F23" s="92">
        <v>0.41666666666666669</v>
      </c>
      <c r="G23" s="92">
        <v>0.65972222222222221</v>
      </c>
      <c r="H23" s="91">
        <f t="shared" si="0"/>
        <v>5.833333333333333</v>
      </c>
      <c r="I23" s="53" t="s">
        <v>309</v>
      </c>
    </row>
    <row r="24" spans="2:9" x14ac:dyDescent="0.35">
      <c r="B24" s="53">
        <v>17</v>
      </c>
      <c r="C24" s="56">
        <v>44487</v>
      </c>
      <c r="D24" s="53" t="s">
        <v>284</v>
      </c>
      <c r="E24" s="53" t="s">
        <v>281</v>
      </c>
      <c r="F24" s="92">
        <v>0.50277777777777777</v>
      </c>
      <c r="G24" s="92">
        <v>0.52013888888888882</v>
      </c>
      <c r="H24" s="91">
        <f t="shared" si="0"/>
        <v>0.41666666666666669</v>
      </c>
      <c r="I24" s="53" t="s">
        <v>304</v>
      </c>
    </row>
    <row r="25" spans="2:9" x14ac:dyDescent="0.35">
      <c r="B25" s="53">
        <v>18</v>
      </c>
      <c r="C25" s="56">
        <v>44488</v>
      </c>
      <c r="D25" s="53" t="s">
        <v>310</v>
      </c>
      <c r="E25" s="53" t="s">
        <v>283</v>
      </c>
      <c r="F25" s="92">
        <v>0.44444444444444442</v>
      </c>
      <c r="G25" s="92">
        <v>0.47638888888888892</v>
      </c>
      <c r="H25" s="91">
        <f t="shared" si="0"/>
        <v>0.76666666666666672</v>
      </c>
      <c r="I25" s="53" t="s">
        <v>311</v>
      </c>
    </row>
    <row r="26" spans="2:9" x14ac:dyDescent="0.35">
      <c r="B26" s="53">
        <v>19</v>
      </c>
      <c r="C26" s="56">
        <v>44488</v>
      </c>
      <c r="D26" s="53" t="s">
        <v>310</v>
      </c>
      <c r="E26" s="53" t="s">
        <v>283</v>
      </c>
      <c r="F26" s="92">
        <v>0.65625</v>
      </c>
      <c r="G26" s="92">
        <v>0.70138888888888884</v>
      </c>
      <c r="H26" s="91">
        <f t="shared" si="0"/>
        <v>1.0833333333333333</v>
      </c>
      <c r="I26" s="53" t="s">
        <v>309</v>
      </c>
    </row>
    <row r="27" spans="2:9" x14ac:dyDescent="0.35">
      <c r="B27" s="52">
        <v>20</v>
      </c>
      <c r="C27" s="56">
        <v>44491</v>
      </c>
      <c r="D27" s="53" t="s">
        <v>341</v>
      </c>
      <c r="E27" s="53" t="s">
        <v>342</v>
      </c>
      <c r="F27" s="92">
        <v>0.38750000000000001</v>
      </c>
      <c r="G27" s="92">
        <v>0.45833333333333331</v>
      </c>
      <c r="H27" s="91">
        <f t="shared" si="0"/>
        <v>1.7</v>
      </c>
      <c r="I27" s="53" t="s">
        <v>343</v>
      </c>
    </row>
    <row r="28" spans="2:9" x14ac:dyDescent="0.35">
      <c r="B28" s="52">
        <v>21</v>
      </c>
      <c r="C28" s="56">
        <v>44497</v>
      </c>
      <c r="D28" s="53" t="s">
        <v>301</v>
      </c>
      <c r="E28" s="53" t="s">
        <v>285</v>
      </c>
      <c r="F28" s="92">
        <v>0.41666666666666669</v>
      </c>
      <c r="G28" s="92">
        <v>0.4513888888888889</v>
      </c>
      <c r="H28" s="91">
        <f t="shared" si="0"/>
        <v>0.83333333333333337</v>
      </c>
      <c r="I28" s="53" t="s">
        <v>367</v>
      </c>
    </row>
    <row r="29" spans="2:9" x14ac:dyDescent="0.35">
      <c r="B29" s="52"/>
      <c r="C29" s="57"/>
      <c r="D29" s="53"/>
      <c r="E29" s="53"/>
      <c r="F29" s="92"/>
      <c r="G29" s="92"/>
      <c r="H29" s="91">
        <v>0</v>
      </c>
      <c r="I29" s="53"/>
    </row>
    <row r="30" spans="2:9" x14ac:dyDescent="0.35">
      <c r="B30" s="52"/>
      <c r="C30" s="57"/>
      <c r="D30" s="53"/>
      <c r="E30" s="53"/>
      <c r="F30" s="92"/>
      <c r="G30" s="92"/>
      <c r="H30" s="91">
        <v>0</v>
      </c>
      <c r="I30" s="53"/>
    </row>
    <row r="31" spans="2:9" x14ac:dyDescent="0.35">
      <c r="B31" s="52"/>
      <c r="C31" s="57"/>
      <c r="D31" s="53"/>
      <c r="E31" s="53"/>
      <c r="F31" s="92"/>
      <c r="G31" s="92"/>
      <c r="H31" s="91">
        <v>0</v>
      </c>
      <c r="I31" s="53"/>
    </row>
    <row r="32" spans="2:9" x14ac:dyDescent="0.35">
      <c r="B32" s="449" t="s">
        <v>255</v>
      </c>
      <c r="C32" s="450"/>
      <c r="D32" s="450"/>
      <c r="E32" s="450"/>
      <c r="F32" s="450"/>
      <c r="G32" s="451"/>
      <c r="H32" s="90">
        <f>SUM(H6:H28)</f>
        <v>52.083333333333336</v>
      </c>
    </row>
  </sheetData>
  <mergeCells count="13">
    <mergeCell ref="I4:I5"/>
    <mergeCell ref="H4:H5"/>
    <mergeCell ref="F4:G4"/>
    <mergeCell ref="B4:B5"/>
    <mergeCell ref="C4:C5"/>
    <mergeCell ref="D4:D5"/>
    <mergeCell ref="E4:E5"/>
    <mergeCell ref="B32:G32"/>
    <mergeCell ref="I13:I15"/>
    <mergeCell ref="C13:C15"/>
    <mergeCell ref="D13:D15"/>
    <mergeCell ref="E13:E15"/>
    <mergeCell ref="B13:B15"/>
  </mergeCells>
  <pageMargins left="0.7" right="0.7" top="0.75" bottom="0.75" header="0.3" footer="0.3"/>
  <pageSetup paperSize="9" scale="81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M11" sqref="M11"/>
    </sheetView>
  </sheetViews>
  <sheetFormatPr defaultRowHeight="14.5" x14ac:dyDescent="0.35"/>
  <cols>
    <col min="2" max="2" width="3.453125" bestFit="1" customWidth="1"/>
    <col min="3" max="3" width="12.54296875" bestFit="1" customWidth="1"/>
    <col min="4" max="4" width="14.81640625" bestFit="1" customWidth="1"/>
    <col min="6" max="7" width="9.6328125" bestFit="1" customWidth="1"/>
    <col min="8" max="8" width="11.453125" bestFit="1" customWidth="1"/>
    <col min="9" max="9" width="9.90625" bestFit="1" customWidth="1"/>
    <col min="10" max="10" width="18.08984375" bestFit="1" customWidth="1"/>
    <col min="11" max="11" width="15.81640625" bestFit="1" customWidth="1"/>
    <col min="12" max="12" width="10.6328125" style="100" bestFit="1" customWidth="1"/>
  </cols>
  <sheetData>
    <row r="2" spans="2:12" x14ac:dyDescent="0.35">
      <c r="B2" s="457" t="s">
        <v>272</v>
      </c>
      <c r="C2" s="457" t="s">
        <v>401</v>
      </c>
      <c r="D2" s="457" t="s">
        <v>402</v>
      </c>
      <c r="E2" s="457" t="s">
        <v>403</v>
      </c>
      <c r="F2" s="457" t="s">
        <v>404</v>
      </c>
      <c r="G2" s="457" t="s">
        <v>255</v>
      </c>
      <c r="H2" s="457" t="s">
        <v>405</v>
      </c>
      <c r="I2" s="457" t="s">
        <v>406</v>
      </c>
      <c r="J2" s="457" t="s">
        <v>407</v>
      </c>
      <c r="K2" s="457" t="s">
        <v>408</v>
      </c>
      <c r="L2" s="460" t="s">
        <v>409</v>
      </c>
    </row>
    <row r="3" spans="2:12" x14ac:dyDescent="0.35"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60"/>
    </row>
    <row r="4" spans="2:12" x14ac:dyDescent="0.35">
      <c r="B4" s="97">
        <v>1</v>
      </c>
      <c r="C4" s="53" t="s">
        <v>3</v>
      </c>
      <c r="D4" s="53" t="s">
        <v>410</v>
      </c>
      <c r="E4" s="53" t="s">
        <v>411</v>
      </c>
      <c r="F4" s="53" t="s">
        <v>412</v>
      </c>
      <c r="G4" s="90">
        <v>344</v>
      </c>
      <c r="H4" s="90">
        <v>281.39999999999998</v>
      </c>
      <c r="I4" s="98">
        <v>0.182</v>
      </c>
      <c r="J4" s="99">
        <v>0.15</v>
      </c>
      <c r="K4" s="98">
        <v>3.2000000000000001E-2</v>
      </c>
      <c r="L4" s="102">
        <v>11</v>
      </c>
    </row>
    <row r="5" spans="2:12" x14ac:dyDescent="0.35">
      <c r="B5" s="97">
        <v>2</v>
      </c>
      <c r="C5" s="53" t="s">
        <v>2</v>
      </c>
      <c r="D5" s="53" t="s">
        <v>410</v>
      </c>
      <c r="E5" s="53" t="s">
        <v>411</v>
      </c>
      <c r="F5" s="53" t="s">
        <v>412</v>
      </c>
      <c r="G5" s="90">
        <v>593.1</v>
      </c>
      <c r="H5" s="53">
        <v>500.78</v>
      </c>
      <c r="I5" s="98">
        <v>0.15570000000000001</v>
      </c>
      <c r="J5" s="99">
        <v>0.15</v>
      </c>
      <c r="K5" s="98">
        <v>5.7000000000000002E-3</v>
      </c>
      <c r="L5" s="101">
        <v>3.36</v>
      </c>
    </row>
    <row r="6" spans="2:12" x14ac:dyDescent="0.35">
      <c r="L6"/>
    </row>
  </sheetData>
  <mergeCells count="11">
    <mergeCell ref="G2:G3"/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9"/>
  <sheetViews>
    <sheetView zoomScale="80" zoomScaleNormal="80" workbookViewId="0">
      <selection activeCell="L26" sqref="L26"/>
    </sheetView>
  </sheetViews>
  <sheetFormatPr defaultColWidth="9" defaultRowHeight="14.5" x14ac:dyDescent="0.35"/>
  <cols>
    <col min="1" max="1" width="9" style="41"/>
    <col min="2" max="2" width="4.26953125" style="41" bestFit="1" customWidth="1"/>
    <col min="3" max="3" width="17.6328125" style="40" bestFit="1" customWidth="1"/>
    <col min="4" max="4" width="24.453125" style="41" customWidth="1"/>
    <col min="5" max="5" width="18.1796875" style="40" bestFit="1" customWidth="1"/>
    <col min="6" max="7" width="14.453125" style="40" customWidth="1"/>
    <col min="8" max="8" width="13.453125" style="48" bestFit="1" customWidth="1"/>
    <col min="9" max="9" width="11.81640625" style="48" customWidth="1"/>
    <col min="10" max="10" width="21.26953125" style="48" customWidth="1"/>
    <col min="11" max="11" width="13" style="67" bestFit="1" customWidth="1"/>
    <col min="12" max="12" width="13.453125" style="48" bestFit="1" customWidth="1"/>
    <col min="13" max="257" width="10" style="41" customWidth="1"/>
    <col min="258" max="16384" width="9" style="41"/>
  </cols>
  <sheetData>
    <row r="1" spans="2:12" x14ac:dyDescent="0.35">
      <c r="E1" s="71">
        <v>44491</v>
      </c>
      <c r="H1" s="72">
        <v>44494</v>
      </c>
    </row>
    <row r="2" spans="2:12" x14ac:dyDescent="0.35">
      <c r="B2" s="63" t="s">
        <v>252</v>
      </c>
      <c r="C2" s="49" t="s">
        <v>253</v>
      </c>
      <c r="D2" s="49" t="s">
        <v>254</v>
      </c>
      <c r="E2" s="49" t="s">
        <v>349</v>
      </c>
      <c r="F2" s="49" t="s">
        <v>256</v>
      </c>
      <c r="G2" s="49" t="s">
        <v>257</v>
      </c>
      <c r="H2" s="50" t="s">
        <v>348</v>
      </c>
      <c r="I2" s="50" t="s">
        <v>351</v>
      </c>
      <c r="J2" s="50" t="s">
        <v>350</v>
      </c>
      <c r="K2" s="79" t="s">
        <v>269</v>
      </c>
      <c r="L2" s="50" t="s">
        <v>271</v>
      </c>
    </row>
    <row r="3" spans="2:12" s="46" customFormat="1" x14ac:dyDescent="0.35">
      <c r="B3" s="47">
        <v>1</v>
      </c>
      <c r="C3" s="60" t="s">
        <v>344</v>
      </c>
      <c r="D3" s="61" t="str">
        <f t="shared" ref="D3:D16" si="0">RIGHT(C3,3)</f>
        <v>348</v>
      </c>
      <c r="E3" s="64">
        <v>228.5</v>
      </c>
      <c r="F3" s="45">
        <v>0</v>
      </c>
      <c r="G3" s="62">
        <v>22.5</v>
      </c>
      <c r="H3" s="70">
        <v>271.5</v>
      </c>
      <c r="I3" s="45">
        <v>0</v>
      </c>
      <c r="J3" s="70">
        <v>271.5</v>
      </c>
      <c r="K3" s="68">
        <v>0</v>
      </c>
      <c r="L3" s="45">
        <v>0</v>
      </c>
    </row>
    <row r="4" spans="2:12" s="46" customFormat="1" x14ac:dyDescent="0.35">
      <c r="B4" s="47">
        <v>2</v>
      </c>
      <c r="C4" s="60" t="s">
        <v>345</v>
      </c>
      <c r="D4" s="61" t="str">
        <f t="shared" si="0"/>
        <v>349</v>
      </c>
      <c r="E4" s="64">
        <v>206.5</v>
      </c>
      <c r="F4" s="45">
        <v>0</v>
      </c>
      <c r="G4" s="64">
        <v>6</v>
      </c>
      <c r="H4" s="70">
        <v>253.8</v>
      </c>
      <c r="I4" s="45">
        <v>0</v>
      </c>
      <c r="J4" s="70">
        <v>253.8</v>
      </c>
      <c r="K4" s="68">
        <v>0</v>
      </c>
      <c r="L4" s="45">
        <v>0</v>
      </c>
    </row>
    <row r="5" spans="2:12" s="46" customFormat="1" ht="18" customHeight="1" x14ac:dyDescent="0.35">
      <c r="B5" s="47">
        <v>3</v>
      </c>
      <c r="C5" s="60" t="s">
        <v>346</v>
      </c>
      <c r="D5" s="61" t="str">
        <f t="shared" si="0"/>
        <v>350</v>
      </c>
      <c r="E5" s="64">
        <v>166.5</v>
      </c>
      <c r="F5" s="45">
        <v>0</v>
      </c>
      <c r="G5" s="64">
        <v>82.5</v>
      </c>
      <c r="H5" s="70">
        <v>200.2</v>
      </c>
      <c r="I5" s="45">
        <v>0</v>
      </c>
      <c r="J5" s="70">
        <v>200.2</v>
      </c>
      <c r="K5" s="68">
        <v>0</v>
      </c>
      <c r="L5" s="45">
        <v>0</v>
      </c>
    </row>
    <row r="6" spans="2:12" s="46" customFormat="1" ht="18" customHeight="1" x14ac:dyDescent="0.35">
      <c r="B6" s="47">
        <v>4</v>
      </c>
      <c r="C6" s="65" t="s">
        <v>260</v>
      </c>
      <c r="D6" s="73" t="str">
        <f t="shared" si="0"/>
        <v>372</v>
      </c>
      <c r="E6" s="74">
        <v>206.9</v>
      </c>
      <c r="F6" s="75">
        <v>0</v>
      </c>
      <c r="G6" s="74">
        <v>270</v>
      </c>
      <c r="H6" s="76">
        <v>283.42</v>
      </c>
      <c r="I6" s="77">
        <v>73.12</v>
      </c>
      <c r="J6" s="78">
        <f>H6-I6</f>
        <v>210.3</v>
      </c>
      <c r="K6" s="80">
        <v>1.44E-2</v>
      </c>
      <c r="L6" s="45">
        <v>0</v>
      </c>
    </row>
    <row r="7" spans="2:12" s="46" customFormat="1" ht="18" customHeight="1" x14ac:dyDescent="0.35">
      <c r="B7" s="47">
        <v>5</v>
      </c>
      <c r="C7" s="65" t="s">
        <v>262</v>
      </c>
      <c r="D7" s="73" t="str">
        <f t="shared" si="0"/>
        <v>378</v>
      </c>
      <c r="E7" s="74">
        <v>427.5</v>
      </c>
      <c r="F7" s="75">
        <v>0</v>
      </c>
      <c r="G7" s="74">
        <v>21</v>
      </c>
      <c r="H7" s="76">
        <v>471.38</v>
      </c>
      <c r="I7" s="77">
        <v>110</v>
      </c>
      <c r="J7" s="78">
        <f>H7-I7</f>
        <v>361.38</v>
      </c>
      <c r="K7" s="80">
        <v>0.15</v>
      </c>
      <c r="L7" s="45">
        <v>0</v>
      </c>
    </row>
    <row r="8" spans="2:12" s="46" customFormat="1" ht="18" customHeight="1" x14ac:dyDescent="0.35">
      <c r="B8" s="47">
        <v>6</v>
      </c>
      <c r="C8" s="65" t="s">
        <v>264</v>
      </c>
      <c r="D8" s="73" t="str">
        <f t="shared" si="0"/>
        <v>380</v>
      </c>
      <c r="E8" s="74">
        <v>237</v>
      </c>
      <c r="F8" s="75">
        <v>0</v>
      </c>
      <c r="G8" s="74">
        <v>192</v>
      </c>
      <c r="H8" s="76">
        <v>290.33</v>
      </c>
      <c r="I8" s="77">
        <v>59.4</v>
      </c>
      <c r="J8" s="78">
        <f>H8-I8</f>
        <v>230.92999999999998</v>
      </c>
      <c r="K8" s="80">
        <v>2.5000000000000001E-2</v>
      </c>
      <c r="L8" s="45">
        <v>0</v>
      </c>
    </row>
    <row r="9" spans="2:12" s="46" customFormat="1" ht="18" customHeight="1" x14ac:dyDescent="0.35">
      <c r="B9" s="47">
        <v>7</v>
      </c>
      <c r="C9" s="65" t="s">
        <v>266</v>
      </c>
      <c r="D9" s="73" t="str">
        <f t="shared" si="0"/>
        <v>382</v>
      </c>
      <c r="E9" s="74">
        <v>433.1</v>
      </c>
      <c r="F9" s="75">
        <v>0</v>
      </c>
      <c r="G9" s="74">
        <v>0</v>
      </c>
      <c r="H9" s="75">
        <v>497.44</v>
      </c>
      <c r="I9" s="75">
        <v>114.18</v>
      </c>
      <c r="J9" s="78">
        <f>H9-I9</f>
        <v>383.26</v>
      </c>
      <c r="K9" s="80">
        <v>0.115</v>
      </c>
      <c r="L9" s="45">
        <v>0</v>
      </c>
    </row>
    <row r="10" spans="2:12" s="46" customFormat="1" ht="18" customHeight="1" x14ac:dyDescent="0.35">
      <c r="B10" s="47">
        <v>8</v>
      </c>
      <c r="C10" s="65" t="s">
        <v>267</v>
      </c>
      <c r="D10" s="73" t="str">
        <f t="shared" si="0"/>
        <v>383</v>
      </c>
      <c r="E10" s="74">
        <v>436.6</v>
      </c>
      <c r="F10" s="75">
        <v>0</v>
      </c>
      <c r="G10" s="74">
        <v>0</v>
      </c>
      <c r="H10" s="76">
        <v>485.26</v>
      </c>
      <c r="I10" s="77">
        <v>111.4</v>
      </c>
      <c r="J10" s="78">
        <f>H10-I10</f>
        <v>373.86</v>
      </c>
      <c r="K10" s="80">
        <v>0.14000000000000001</v>
      </c>
      <c r="L10" s="45">
        <v>0</v>
      </c>
    </row>
    <row r="11" spans="2:12" s="46" customFormat="1" ht="18" customHeight="1" x14ac:dyDescent="0.35">
      <c r="B11" s="47">
        <v>9</v>
      </c>
      <c r="C11" s="60" t="s">
        <v>261</v>
      </c>
      <c r="D11" s="61" t="str">
        <f t="shared" si="0"/>
        <v>373</v>
      </c>
      <c r="E11" s="64">
        <v>389</v>
      </c>
      <c r="F11" s="45">
        <v>0</v>
      </c>
      <c r="G11" s="64">
        <v>36</v>
      </c>
      <c r="H11" s="70">
        <v>457.4</v>
      </c>
      <c r="I11" s="45">
        <v>0</v>
      </c>
      <c r="J11" s="70">
        <v>457.4</v>
      </c>
      <c r="K11" s="68">
        <v>0</v>
      </c>
      <c r="L11" s="45">
        <v>0</v>
      </c>
    </row>
    <row r="12" spans="2:12" s="46" customFormat="1" ht="18" customHeight="1" x14ac:dyDescent="0.35">
      <c r="B12" s="47">
        <v>10</v>
      </c>
      <c r="C12" s="60" t="s">
        <v>263</v>
      </c>
      <c r="D12" s="61" t="str">
        <f t="shared" si="0"/>
        <v>379</v>
      </c>
      <c r="E12" s="64">
        <v>384.4</v>
      </c>
      <c r="F12" s="45">
        <v>0</v>
      </c>
      <c r="G12" s="64">
        <v>42</v>
      </c>
      <c r="H12" s="70">
        <v>446.4</v>
      </c>
      <c r="I12" s="45">
        <v>0</v>
      </c>
      <c r="J12" s="70">
        <v>446.4</v>
      </c>
      <c r="K12" s="68">
        <v>0</v>
      </c>
      <c r="L12" s="45">
        <v>0</v>
      </c>
    </row>
    <row r="13" spans="2:12" s="46" customFormat="1" ht="18" customHeight="1" x14ac:dyDescent="0.35">
      <c r="B13" s="47">
        <v>11</v>
      </c>
      <c r="C13" s="60" t="s">
        <v>265</v>
      </c>
      <c r="D13" s="61" t="str">
        <f t="shared" si="0"/>
        <v>381</v>
      </c>
      <c r="E13" s="64">
        <v>436</v>
      </c>
      <c r="F13" s="45">
        <v>0</v>
      </c>
      <c r="G13" s="64">
        <v>0</v>
      </c>
      <c r="H13" s="70">
        <v>505.5</v>
      </c>
      <c r="I13" s="45">
        <v>0</v>
      </c>
      <c r="J13" s="70">
        <v>505.5</v>
      </c>
      <c r="K13" s="68">
        <v>0</v>
      </c>
      <c r="L13" s="45">
        <v>0</v>
      </c>
    </row>
    <row r="14" spans="2:12" s="46" customFormat="1" ht="18" customHeight="1" x14ac:dyDescent="0.35">
      <c r="B14" s="47">
        <v>12</v>
      </c>
      <c r="C14" s="60" t="s">
        <v>347</v>
      </c>
      <c r="D14" s="61" t="str">
        <f t="shared" si="0"/>
        <v>384</v>
      </c>
      <c r="E14" s="64">
        <v>415</v>
      </c>
      <c r="F14" s="45">
        <v>0</v>
      </c>
      <c r="G14" s="64">
        <v>18</v>
      </c>
      <c r="H14" s="70">
        <v>471.5</v>
      </c>
      <c r="I14" s="45">
        <v>0</v>
      </c>
      <c r="J14" s="70">
        <v>471.5</v>
      </c>
      <c r="K14" s="68">
        <v>0</v>
      </c>
      <c r="L14" s="45">
        <v>0</v>
      </c>
    </row>
    <row r="15" spans="2:12" s="46" customFormat="1" ht="18" customHeight="1" x14ac:dyDescent="0.35">
      <c r="B15" s="47">
        <v>13</v>
      </c>
      <c r="C15" s="60" t="s">
        <v>258</v>
      </c>
      <c r="D15" s="61" t="str">
        <f t="shared" si="0"/>
        <v>361</v>
      </c>
      <c r="E15" s="64">
        <v>22.8</v>
      </c>
      <c r="F15" s="45">
        <v>0</v>
      </c>
      <c r="G15" s="64">
        <v>460.4</v>
      </c>
      <c r="H15" s="70">
        <v>59.2</v>
      </c>
      <c r="I15" s="45">
        <v>0</v>
      </c>
      <c r="J15" s="70">
        <v>59.2</v>
      </c>
      <c r="K15" s="68">
        <v>0</v>
      </c>
      <c r="L15" s="45">
        <v>0</v>
      </c>
    </row>
    <row r="16" spans="2:12" s="46" customFormat="1" ht="18" customHeight="1" x14ac:dyDescent="0.35">
      <c r="B16" s="47">
        <v>14</v>
      </c>
      <c r="C16" s="60" t="s">
        <v>259</v>
      </c>
      <c r="D16" s="61" t="str">
        <f t="shared" si="0"/>
        <v>362</v>
      </c>
      <c r="E16" s="64">
        <v>420.8</v>
      </c>
      <c r="F16" s="45">
        <v>0</v>
      </c>
      <c r="G16" s="64">
        <v>4</v>
      </c>
      <c r="H16" s="70">
        <v>487.7</v>
      </c>
      <c r="I16" s="45">
        <v>0</v>
      </c>
      <c r="J16" s="70">
        <v>487.7</v>
      </c>
      <c r="K16" s="68">
        <v>0</v>
      </c>
      <c r="L16" s="45">
        <v>0</v>
      </c>
    </row>
    <row r="17" spans="2:12" ht="18" customHeight="1" x14ac:dyDescent="0.35">
      <c r="B17" s="461" t="s">
        <v>268</v>
      </c>
      <c r="C17" s="461"/>
      <c r="D17" s="461"/>
      <c r="E17" s="51">
        <f>SUM(E3:E16)</f>
        <v>4410.6000000000004</v>
      </c>
      <c r="F17" s="58"/>
      <c r="G17" s="51">
        <f>SUM(G3:G16)</f>
        <v>1154.4000000000001</v>
      </c>
      <c r="H17" s="59"/>
      <c r="I17" s="45"/>
      <c r="J17" s="45"/>
      <c r="K17" s="66"/>
      <c r="L17" s="59">
        <f>SUM(L5:L11)</f>
        <v>0</v>
      </c>
    </row>
    <row r="18" spans="2:12" x14ac:dyDescent="0.35">
      <c r="C18" s="41"/>
      <c r="E18" s="48"/>
      <c r="F18" s="41"/>
      <c r="G18" s="48"/>
    </row>
    <row r="19" spans="2:12" x14ac:dyDescent="0.35">
      <c r="C19" s="41"/>
      <c r="E19" s="48"/>
      <c r="F19" s="41"/>
      <c r="G19" s="48"/>
      <c r="L19" s="69"/>
    </row>
  </sheetData>
  <mergeCells count="1">
    <mergeCell ref="B17:D17"/>
  </mergeCells>
  <pageMargins left="0.7" right="0.7" top="0.75" bottom="0.75" header="0.3" footer="0.3"/>
  <pageSetup paperSize="9" scale="75" orientation="landscape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9"/>
  <sheetViews>
    <sheetView topLeftCell="A25" workbookViewId="0">
      <selection activeCell="G41" sqref="G41"/>
    </sheetView>
  </sheetViews>
  <sheetFormatPr defaultRowHeight="14.5" x14ac:dyDescent="0.35"/>
  <cols>
    <col min="5" max="5" width="8" style="225" bestFit="1" customWidth="1"/>
    <col min="6" max="6" width="13.54296875" customWidth="1"/>
    <col min="7" max="7" width="17" customWidth="1"/>
    <col min="8" max="8" width="9.6328125" bestFit="1" customWidth="1"/>
  </cols>
  <sheetData>
    <row r="4" spans="5:12" x14ac:dyDescent="0.35">
      <c r="E4" s="457" t="s">
        <v>274</v>
      </c>
      <c r="F4" s="457" t="s">
        <v>276</v>
      </c>
      <c r="G4" s="457"/>
      <c r="H4" s="458" t="s">
        <v>255</v>
      </c>
    </row>
    <row r="5" spans="5:12" x14ac:dyDescent="0.35">
      <c r="E5" s="457"/>
      <c r="F5" s="94" t="s">
        <v>277</v>
      </c>
      <c r="G5" s="94" t="s">
        <v>278</v>
      </c>
      <c r="H5" s="458"/>
    </row>
    <row r="6" spans="5:12" x14ac:dyDescent="0.35">
      <c r="E6" s="223">
        <v>372</v>
      </c>
      <c r="F6" s="233">
        <v>0.59305555555555556</v>
      </c>
      <c r="G6" s="233">
        <v>0.6958333333333333</v>
      </c>
      <c r="H6" s="234">
        <f>IF(IFERROR(HOUR(24+G6-F6)+MINUTE(24+G6-F6)/60,"check")=0,24,IFERROR(HOUR(24+G6-F6)+MINUTE(24+G6-F6)/60,"check"))</f>
        <v>2.4666666666666668</v>
      </c>
      <c r="J6" s="182">
        <f>H6+H9+H10+H13+H21+H27</f>
        <v>10.583333333333332</v>
      </c>
      <c r="K6">
        <v>372</v>
      </c>
      <c r="L6">
        <v>10.6</v>
      </c>
    </row>
    <row r="7" spans="5:12" x14ac:dyDescent="0.35">
      <c r="E7" s="194">
        <v>378</v>
      </c>
      <c r="F7" s="235">
        <v>0.375</v>
      </c>
      <c r="G7" s="235">
        <v>0.5</v>
      </c>
      <c r="H7" s="236">
        <f t="shared" ref="H7:H27" si="0">IF(IFERROR(HOUR(24+G7-F7)+MINUTE(24+G7-F7)/60,"check")=0,24,IFERROR(HOUR(24+G7-F7)+MINUTE(24+G7-F7)/60,"check"))</f>
        <v>3</v>
      </c>
      <c r="J7" s="182">
        <f>H7+H14+H15+H18+H19+H25+H28</f>
        <v>19.083333333333336</v>
      </c>
      <c r="K7">
        <v>378</v>
      </c>
      <c r="L7">
        <v>19.100000000000001</v>
      </c>
    </row>
    <row r="8" spans="5:12" x14ac:dyDescent="0.35">
      <c r="E8" s="241">
        <v>382</v>
      </c>
      <c r="F8" s="237">
        <v>0.54166666666666663</v>
      </c>
      <c r="G8" s="237">
        <v>0.68194444444444446</v>
      </c>
      <c r="H8" s="238">
        <f t="shared" si="0"/>
        <v>3.3666666666666667</v>
      </c>
      <c r="J8" s="182">
        <f>H8+H16+H17+H29</f>
        <v>8.7999999999999989</v>
      </c>
      <c r="K8">
        <v>382</v>
      </c>
      <c r="L8">
        <v>8.8000000000000007</v>
      </c>
    </row>
    <row r="9" spans="5:12" x14ac:dyDescent="0.35">
      <c r="E9" s="223">
        <v>372</v>
      </c>
      <c r="F9" s="233">
        <v>0.31666666666666665</v>
      </c>
      <c r="G9" s="233">
        <v>0.39027777777777778</v>
      </c>
      <c r="H9" s="234">
        <f t="shared" si="0"/>
        <v>1.7666666666666666</v>
      </c>
      <c r="J9" s="182">
        <f>H11+H12+H20+H22+H23+H24+H26</f>
        <v>13.183333333333335</v>
      </c>
      <c r="K9">
        <v>380</v>
      </c>
      <c r="L9">
        <v>13.2</v>
      </c>
    </row>
    <row r="10" spans="5:12" x14ac:dyDescent="0.35">
      <c r="E10" s="223">
        <v>372</v>
      </c>
      <c r="F10" s="233">
        <v>0.56180555555555556</v>
      </c>
      <c r="G10" s="233">
        <v>0.61736111111111114</v>
      </c>
      <c r="H10" s="234">
        <f t="shared" si="0"/>
        <v>1.3333333333333333</v>
      </c>
    </row>
    <row r="11" spans="5:12" x14ac:dyDescent="0.35">
      <c r="E11" s="242">
        <v>380</v>
      </c>
      <c r="F11" s="239">
        <v>0.3840277777777778</v>
      </c>
      <c r="G11" s="239">
        <v>0.47847222222222219</v>
      </c>
      <c r="H11" s="240">
        <f t="shared" si="0"/>
        <v>2.2666666666666666</v>
      </c>
    </row>
    <row r="12" spans="5:12" x14ac:dyDescent="0.35">
      <c r="E12" s="242">
        <v>380</v>
      </c>
      <c r="F12" s="239">
        <v>0.58333333333333337</v>
      </c>
      <c r="G12" s="239">
        <v>0.65138888888888891</v>
      </c>
      <c r="H12" s="240">
        <f t="shared" si="0"/>
        <v>1.6333333333333333</v>
      </c>
    </row>
    <row r="13" spans="5:12" x14ac:dyDescent="0.35">
      <c r="E13" s="223">
        <v>372</v>
      </c>
      <c r="F13" s="233">
        <v>0.43194444444444446</v>
      </c>
      <c r="G13" s="233">
        <v>0.49861111111111112</v>
      </c>
      <c r="H13" s="234">
        <f t="shared" si="0"/>
        <v>1.6</v>
      </c>
    </row>
    <row r="14" spans="5:12" x14ac:dyDescent="0.35">
      <c r="E14" s="194">
        <v>378</v>
      </c>
      <c r="F14" s="235">
        <v>0.34791666666666665</v>
      </c>
      <c r="G14" s="235">
        <v>0.47500000000000003</v>
      </c>
      <c r="H14" s="236">
        <f t="shared" si="0"/>
        <v>3.05</v>
      </c>
    </row>
    <row r="15" spans="5:12" x14ac:dyDescent="0.35">
      <c r="E15" s="194">
        <v>378</v>
      </c>
      <c r="F15" s="235">
        <v>0.55972222222222223</v>
      </c>
      <c r="G15" s="235">
        <v>0.72916666666666663</v>
      </c>
      <c r="H15" s="236">
        <f t="shared" si="0"/>
        <v>4.0666666666666664</v>
      </c>
    </row>
    <row r="16" spans="5:12" x14ac:dyDescent="0.35">
      <c r="E16" s="241">
        <v>382</v>
      </c>
      <c r="F16" s="237">
        <v>0.375</v>
      </c>
      <c r="G16" s="237">
        <v>0.48749999999999999</v>
      </c>
      <c r="H16" s="238">
        <f t="shared" si="0"/>
        <v>2.7</v>
      </c>
    </row>
    <row r="17" spans="5:8" x14ac:dyDescent="0.35">
      <c r="E17" s="241">
        <v>382</v>
      </c>
      <c r="F17" s="237">
        <v>0.55694444444444446</v>
      </c>
      <c r="G17" s="237">
        <v>0.6381944444444444</v>
      </c>
      <c r="H17" s="238">
        <f t="shared" si="0"/>
        <v>1.95</v>
      </c>
    </row>
    <row r="18" spans="5:8" x14ac:dyDescent="0.35">
      <c r="E18" s="194">
        <v>378</v>
      </c>
      <c r="F18" s="235">
        <v>0.5493055555555556</v>
      </c>
      <c r="G18" s="235">
        <v>0.72152777777777777</v>
      </c>
      <c r="H18" s="236">
        <f t="shared" si="0"/>
        <v>4.1333333333333337</v>
      </c>
    </row>
    <row r="19" spans="5:8" x14ac:dyDescent="0.35">
      <c r="E19" s="194">
        <v>378</v>
      </c>
      <c r="F19" s="235">
        <v>0.43055555555555558</v>
      </c>
      <c r="G19" s="235">
        <v>0.49652777777777773</v>
      </c>
      <c r="H19" s="236">
        <f t="shared" si="0"/>
        <v>1.5833333333333335</v>
      </c>
    </row>
    <row r="20" spans="5:8" x14ac:dyDescent="0.35">
      <c r="E20" s="242">
        <v>380</v>
      </c>
      <c r="F20" s="239">
        <v>0.66666666666666663</v>
      </c>
      <c r="G20" s="239">
        <v>0.73958333333333337</v>
      </c>
      <c r="H20" s="240">
        <f t="shared" si="0"/>
        <v>1.75</v>
      </c>
    </row>
    <row r="21" spans="5:8" x14ac:dyDescent="0.35">
      <c r="E21" s="223">
        <v>372</v>
      </c>
      <c r="F21" s="233">
        <v>0.36805555555555558</v>
      </c>
      <c r="G21" s="233">
        <v>0.42708333333333331</v>
      </c>
      <c r="H21" s="234">
        <f t="shared" si="0"/>
        <v>1.4166666666666667</v>
      </c>
    </row>
    <row r="22" spans="5:8" x14ac:dyDescent="0.35">
      <c r="E22" s="242">
        <v>380</v>
      </c>
      <c r="F22" s="239">
        <v>0.39444444444444443</v>
      </c>
      <c r="G22" s="239">
        <v>0.46875</v>
      </c>
      <c r="H22" s="240">
        <f t="shared" si="0"/>
        <v>1.7833333333333332</v>
      </c>
    </row>
    <row r="23" spans="5:8" x14ac:dyDescent="0.35">
      <c r="E23" s="242">
        <v>380</v>
      </c>
      <c r="F23" s="239">
        <v>0.55208333333333337</v>
      </c>
      <c r="G23" s="239">
        <v>0.63263888888888886</v>
      </c>
      <c r="H23" s="240">
        <f t="shared" si="0"/>
        <v>1.9333333333333333</v>
      </c>
    </row>
    <row r="24" spans="5:8" x14ac:dyDescent="0.35">
      <c r="E24" s="242">
        <v>380</v>
      </c>
      <c r="F24" s="239">
        <v>0.625</v>
      </c>
      <c r="G24" s="239">
        <v>0.74930555555555556</v>
      </c>
      <c r="H24" s="240">
        <f t="shared" si="0"/>
        <v>2.9833333333333334</v>
      </c>
    </row>
    <row r="25" spans="5:8" x14ac:dyDescent="0.35">
      <c r="E25" s="194">
        <v>378</v>
      </c>
      <c r="F25" s="235">
        <v>0.75</v>
      </c>
      <c r="G25" s="235">
        <v>0.83333333333333337</v>
      </c>
      <c r="H25" s="236">
        <f t="shared" si="0"/>
        <v>2</v>
      </c>
    </row>
    <row r="26" spans="5:8" x14ac:dyDescent="0.35">
      <c r="E26" s="242">
        <v>380</v>
      </c>
      <c r="F26" s="239">
        <v>0.44791666666666669</v>
      </c>
      <c r="G26" s="239">
        <v>0.4826388888888889</v>
      </c>
      <c r="H26" s="240">
        <f t="shared" si="0"/>
        <v>0.83333333333333337</v>
      </c>
    </row>
    <row r="27" spans="5:8" x14ac:dyDescent="0.35">
      <c r="E27" s="223">
        <v>372</v>
      </c>
      <c r="F27" s="233">
        <v>0.875</v>
      </c>
      <c r="G27" s="233">
        <v>0.95833333333333337</v>
      </c>
      <c r="H27" s="234">
        <f t="shared" si="0"/>
        <v>2</v>
      </c>
    </row>
    <row r="28" spans="5:8" x14ac:dyDescent="0.35">
      <c r="E28" s="194">
        <v>378</v>
      </c>
      <c r="F28" s="235">
        <v>0.875</v>
      </c>
      <c r="G28" s="235">
        <v>0.92708333333333337</v>
      </c>
      <c r="H28" s="236">
        <f t="shared" ref="H28:H29" si="1">IF(IFERROR(HOUR(24+G28-F28)+MINUTE(24+G28-F28)/60,"check")=0,24,IFERROR(HOUR(24+G28-F28)+MINUTE(24+G28-F28)/60,"check"))</f>
        <v>1.25</v>
      </c>
    </row>
    <row r="29" spans="5:8" x14ac:dyDescent="0.35">
      <c r="E29" s="241">
        <v>382</v>
      </c>
      <c r="F29" s="237">
        <v>0.91666666666666663</v>
      </c>
      <c r="G29" s="237">
        <v>0.94930555555555562</v>
      </c>
      <c r="H29" s="238">
        <f t="shared" si="1"/>
        <v>0.78333333333333333</v>
      </c>
    </row>
  </sheetData>
  <mergeCells count="3">
    <mergeCell ref="E4:E5"/>
    <mergeCell ref="F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</vt:i4>
      </vt:variant>
    </vt:vector>
  </HeadingPairs>
  <TitlesOfParts>
    <vt:vector size="32" baseType="lpstr">
      <vt:lpstr>JULI</vt:lpstr>
      <vt:lpstr>AGUSTUS</vt:lpstr>
      <vt:lpstr>SEPTEMBER</vt:lpstr>
      <vt:lpstr>OKTOBER</vt:lpstr>
      <vt:lpstr>NOVEMBER</vt:lpstr>
      <vt:lpstr>DESEMBER</vt:lpstr>
      <vt:lpstr>JANUARI</vt:lpstr>
      <vt:lpstr>FEBRUARI</vt:lpstr>
      <vt:lpstr>MARET</vt:lpstr>
      <vt:lpstr>APRIL INT</vt:lpstr>
      <vt:lpstr>APRIL HY</vt:lpstr>
      <vt:lpstr>Sheet2</vt:lpstr>
      <vt:lpstr>JUNI HY</vt:lpstr>
      <vt:lpstr>JUNI INT</vt:lpstr>
      <vt:lpstr>TOTAL HM JUNI</vt:lpstr>
      <vt:lpstr>MEI HY</vt:lpstr>
      <vt:lpstr>MEI INT</vt:lpstr>
      <vt:lpstr>TOTAL HM MEI</vt:lpstr>
      <vt:lpstr>TOTAL HM APRIL</vt:lpstr>
      <vt:lpstr>TOTAL HM MAR</vt:lpstr>
      <vt:lpstr>TOTAL HM FEB</vt:lpstr>
      <vt:lpstr>INT FEB</vt:lpstr>
      <vt:lpstr>INT MAR</vt:lpstr>
      <vt:lpstr>TOTAL HM JAN</vt:lpstr>
      <vt:lpstr>TOTAL HM NOV</vt:lpstr>
      <vt:lpstr>TOTAL HM DES</vt:lpstr>
      <vt:lpstr>TIME WORK</vt:lpstr>
      <vt:lpstr>EXCESS IdleTime</vt:lpstr>
      <vt:lpstr>IdleTime</vt:lpstr>
      <vt:lpstr>Sheet1</vt:lpstr>
      <vt:lpstr>'APRIL INT'!Print_Area</vt:lpstr>
      <vt:lpstr>'INT FEB'!Print_Area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NoName</cp:lastModifiedBy>
  <cp:lastPrinted>2022-05-23T01:15:02Z</cp:lastPrinted>
  <dcterms:created xsi:type="dcterms:W3CDTF">2021-08-11T04:19:18Z</dcterms:created>
  <dcterms:modified xsi:type="dcterms:W3CDTF">2022-06-10T07:22:02Z</dcterms:modified>
</cp:coreProperties>
</file>